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F&amp;O)'!$R$1:$R$318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6"/>
  <c r="K21"/>
  <c r="P22"/>
  <c r="P23"/>
  <c r="K105"/>
  <c r="M105" s="1"/>
  <c r="K101"/>
  <c r="M101" s="1"/>
  <c r="K104"/>
  <c r="M104" s="1"/>
  <c r="K102"/>
  <c r="M102" s="1"/>
  <c r="K100"/>
  <c r="M100" s="1"/>
  <c r="L53"/>
  <c r="K53"/>
  <c r="M53" s="1"/>
  <c r="K99"/>
  <c r="M99" s="1"/>
  <c r="K98"/>
  <c r="M98" s="1"/>
  <c r="L50"/>
  <c r="K50"/>
  <c r="L42"/>
  <c r="K42"/>
  <c r="M42" s="1"/>
  <c r="K95"/>
  <c r="M95" s="1"/>
  <c r="P21"/>
  <c r="L49"/>
  <c r="K49"/>
  <c r="K97"/>
  <c r="M97" s="1"/>
  <c r="L48"/>
  <c r="K48"/>
  <c r="M48" l="1"/>
  <c r="M21"/>
  <c r="M50"/>
  <c r="M49"/>
  <c r="L19"/>
  <c r="K19"/>
  <c r="K96"/>
  <c r="M96" s="1"/>
  <c r="K91"/>
  <c r="M91" s="1"/>
  <c r="L67"/>
  <c r="K67"/>
  <c r="L65"/>
  <c r="K65"/>
  <c r="L11"/>
  <c r="K11"/>
  <c r="M11" l="1"/>
  <c r="M67"/>
  <c r="M65"/>
  <c r="M19"/>
  <c r="L66"/>
  <c r="K66"/>
  <c r="L47"/>
  <c r="K47"/>
  <c r="L46"/>
  <c r="M46" s="1"/>
  <c r="K46"/>
  <c r="K94"/>
  <c r="M94" s="1"/>
  <c r="K93"/>
  <c r="M93" s="1"/>
  <c r="P20"/>
  <c r="L37"/>
  <c r="K37"/>
  <c r="L16"/>
  <c r="K16"/>
  <c r="L64"/>
  <c r="K64"/>
  <c r="L10"/>
  <c r="K10"/>
  <c r="L44"/>
  <c r="K44"/>
  <c r="L43"/>
  <c r="K43"/>
  <c r="K92"/>
  <c r="M92" s="1"/>
  <c r="K90"/>
  <c r="M90" s="1"/>
  <c r="L39"/>
  <c r="K39"/>
  <c r="L38"/>
  <c r="K38"/>
  <c r="K89"/>
  <c r="M89" s="1"/>
  <c r="K88"/>
  <c r="M88" s="1"/>
  <c r="K87"/>
  <c r="M87" s="1"/>
  <c r="M10" l="1"/>
  <c r="M16"/>
  <c r="M43"/>
  <c r="M66"/>
  <c r="M47"/>
  <c r="M39"/>
  <c r="M37"/>
  <c r="M64"/>
  <c r="M44"/>
  <c r="M38"/>
  <c r="K86"/>
  <c r="M86" s="1"/>
  <c r="K85"/>
  <c r="M85" s="1"/>
  <c r="L36"/>
  <c r="K36"/>
  <c r="L41"/>
  <c r="K41"/>
  <c r="L34"/>
  <c r="K34"/>
  <c r="M36" l="1"/>
  <c r="M41"/>
  <c r="M34"/>
  <c r="K84"/>
  <c r="M84" s="1"/>
  <c r="L15"/>
  <c r="K15"/>
  <c r="M15" l="1"/>
  <c r="L62"/>
  <c r="K62"/>
  <c r="L63"/>
  <c r="K63"/>
  <c r="M62" l="1"/>
  <c r="M63"/>
  <c r="P17"/>
  <c r="P18"/>
  <c r="K83"/>
  <c r="M83" s="1"/>
  <c r="K81"/>
  <c r="M81" s="1"/>
  <c r="K82"/>
  <c r="M82" s="1"/>
  <c r="L40"/>
  <c r="K40"/>
  <c r="L35"/>
  <c r="K35"/>
  <c r="M35" l="1"/>
  <c r="M40"/>
  <c r="L12"/>
  <c r="K12"/>
  <c r="L14"/>
  <c r="K14"/>
  <c r="L13"/>
  <c r="K13"/>
  <c r="M12" l="1"/>
  <c r="M14"/>
  <c r="M13"/>
  <c r="K301"/>
  <c r="L301" s="1"/>
  <c r="K80"/>
  <c r="M80" s="1"/>
  <c r="K79"/>
  <c r="M79" s="1"/>
  <c r="L111"/>
  <c r="K111"/>
  <c r="K280"/>
  <c r="L280" s="1"/>
  <c r="K300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F270"/>
  <c r="K270" s="1"/>
  <c r="L270" s="1"/>
  <c r="F269"/>
  <c r="K269" s="1"/>
  <c r="L269" s="1"/>
  <c r="K268"/>
  <c r="L268" s="1"/>
  <c r="F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F247"/>
  <c r="K247" s="1"/>
  <c r="L247" s="1"/>
  <c r="K246"/>
  <c r="L246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F199"/>
  <c r="K199" s="1"/>
  <c r="L199" s="1"/>
  <c r="H198"/>
  <c r="K198" s="1"/>
  <c r="L198" s="1"/>
  <c r="K195"/>
  <c r="L195" s="1"/>
  <c r="K194"/>
  <c r="L194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M7"/>
  <c r="D7" i="5"/>
  <c r="K6" i="4"/>
  <c r="K6" i="3"/>
  <c r="L6" i="2"/>
  <c r="M111" i="6" l="1"/>
</calcChain>
</file>

<file path=xl/sharedStrings.xml><?xml version="1.0" encoding="utf-8"?>
<sst xmlns="http://schemas.openxmlformats.org/spreadsheetml/2006/main" count="3212" uniqueCount="1208">
  <si>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</si>
  <si>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</si>
  <si>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</si>
  <si>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</si>
  <si>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</si>
  <si>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</si>
  <si>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</si>
  <si>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</si>
  <si>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</si>
  <si>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</si>
  <si>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</si>
  <si>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</si>
  <si>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</si>
  <si>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</si>
  <si>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</si>
  <si>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</si>
  <si>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</si>
  <si>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</si>
  <si>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</si>
  <si>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</si>
  <si>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</si>
  <si>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</si>
  <si>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</si>
  <si>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</si>
  <si>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</si>
  <si>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</si>
  <si>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</si>
  <si>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</si>
  <si>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</si>
  <si>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</si>
  <si>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</si>
  <si>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</si>
  <si>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</si>
  <si>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</si>
  <si>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</si>
  <si>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</si>
  <si>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</si>
  <si>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</si>
  <si>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</si>
  <si>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</si>
  <si>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</si>
  <si>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</si>
  <si>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</si>
  <si>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</si>
  <si>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</si>
  <si>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</si>
  <si>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</si>
  <si>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</si>
  <si>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</si>
  <si>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</si>
  <si>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</si>
  <si>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</si>
  <si>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</si>
  <si>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</si>
  <si>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</si>
  <si>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</si>
  <si>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</si>
  <si>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</si>
  <si>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</si>
  <si>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</si>
  <si>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</si>
  <si>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</si>
  <si>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</si>
  <si>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</si>
  <si>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</si>
  <si>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</si>
  <si>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</si>
  <si>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</si>
  <si>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</si>
  <si>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</si>
  <si>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</si>
  <si>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</si>
  <si>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</si>
  <si>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</si>
  <si>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</si>
  <si>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</si>
  <si>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</si>
  <si>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</si>
  <si>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</si>
  <si>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</si>
  <si>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</si>
  <si>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</si>
  <si>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</si>
  <si>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</si>
  <si>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</si>
  <si>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</si>
  <si>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</si>
  <si>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</si>
  <si>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</si>
  <si>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</si>
  <si>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</si>
  <si>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</si>
  <si>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</si>
  <si>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</si>
  <si>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</si>
  <si>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</si>
  <si>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</si>
  <si>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</si>
  <si>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</si>
  <si>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</si>
  <si>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</si>
  <si>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</si>
  <si>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</si>
  <si>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</si>
  <si>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</si>
  <si>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</si>
  <si>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</si>
  <si>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</si>
  <si>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</si>
  <si>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</si>
  <si>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</si>
  <si>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</si>
  <si>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</si>
  <si>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</si>
  <si>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</si>
  <si>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</si>
  <si>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</si>
  <si>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</si>
  <si>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</si>
  <si>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</si>
  <si>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</si>
  <si>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</si>
  <si>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</si>
  <si>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</si>
  <si>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</si>
  <si>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</si>
  <si>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</si>
  <si>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</si>
  <si>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</si>
  <si>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</si>
  <si>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</si>
  <si>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</si>
  <si>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</si>
  <si>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</si>
  <si>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</si>
  <si>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</si>
  <si>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</si>
  <si>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</si>
  <si>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</si>
  <si>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</si>
  <si>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</si>
  <si>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</si>
  <si>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</si>
  <si>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</si>
  <si>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</si>
  <si>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</si>
  <si>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</si>
  <si>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</si>
  <si>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</si>
  <si>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</si>
  <si>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</si>
  <si>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</si>
  <si>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</si>
  <si>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</si>
  <si>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</si>
  <si>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</si>
  <si>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</si>
  <si>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</si>
  <si>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</si>
  <si>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</si>
  <si>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</si>
  <si>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</si>
  <si>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</si>
  <si>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</si>
  <si>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</si>
  <si>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</si>
  <si>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</si>
  <si>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</si>
  <si>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</si>
  <si>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</si>
  <si>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</si>
  <si>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</si>
  <si>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</si>
  <si>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</si>
  <si>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</si>
  <si>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</si>
  <si>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</si>
  <si>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</si>
  <si>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</si>
  <si>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</si>
  <si>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</si>
  <si>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</si>
  <si>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</si>
  <si>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</si>
  <si>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</si>
  <si>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</si>
  <si>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</si>
  <si>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</si>
  <si>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</si>
  <si>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</si>
  <si>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</si>
  <si>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</si>
  <si>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</si>
  <si>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</si>
  <si>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</si>
  <si>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</si>
  <si>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</si>
  <si>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</si>
  <si>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</si>
  <si>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</si>
  <si>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</si>
  <si>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</si>
  <si>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</si>
  <si>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</si>
  <si>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</si>
  <si>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</si>
  <si>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</si>
  <si>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</si>
  <si>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</si>
  <si>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</si>
  <si>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</si>
  <si>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</si>
  <si>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</si>
  <si>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</si>
  <si>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</si>
  <si>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</si>
  <si>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</si>
  <si>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</si>
  <si>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</si>
  <si>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</si>
  <si>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</si>
  <si>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</si>
  <si>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</si>
  <si>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</si>
  <si>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</si>
  <si>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</si>
  <si>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</si>
  <si>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</si>
  <si>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</si>
  <si>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</si>
  <si>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</si>
  <si>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</si>
  <si>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</si>
  <si>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</si>
  <si>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</si>
  <si>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</si>
  <si>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</si>
  <si>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</si>
  <si>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</si>
  <si>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</si>
  <si>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</si>
  <si>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</si>
  <si>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</si>
  <si>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</si>
  <si>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</si>
  <si>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</si>
  <si>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</si>
  <si>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</si>
  <si>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</si>
  <si>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</si>
  <si>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</si>
  <si>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</si>
  <si>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</si>
  <si>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</si>
  <si>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</si>
  <si>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</si>
  <si>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</si>
  <si>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</si>
  <si>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</si>
  <si>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</si>
  <si>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</si>
  <si>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</si>
  <si>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</si>
  <si>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</si>
  <si>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</si>
  <si>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</si>
  <si>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</si>
  <si>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</si>
  <si>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</si>
  <si>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</si>
  <si>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</si>
  <si>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</si>
  <si>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</si>
  <si>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</si>
  <si>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</si>
  <si>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</si>
  <si>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</si>
  <si>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</si>
  <si>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</si>
  <si>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</si>
  <si>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</si>
  <si>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</si>
  <si>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</si>
  <si>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</si>
  <si>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</si>
  <si>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</si>
  <si>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</si>
  <si>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</si>
  <si>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</si>
  <si>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</si>
  <si>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</si>
  <si>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</si>
  <si>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</si>
  <si>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</si>
  <si>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</si>
  <si>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</si>
  <si>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</si>
  <si>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</si>
  <si>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</si>
  <si>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</si>
  <si>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</si>
  <si>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</si>
  <si>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</si>
  <si>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</si>
  <si>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</si>
  <si>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</si>
  <si>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</si>
  <si>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</si>
  <si>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</si>
  <si>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</si>
  <si>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</si>
  <si>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</si>
  <si>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</si>
  <si>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</si>
  <si>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</si>
  <si>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</si>
  <si>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</si>
  <si>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</si>
  <si>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</si>
  <si>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</si>
  <si>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</si>
  <si>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</si>
  <si>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</si>
  <si>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</si>
  <si>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</si>
  <si>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</si>
  <si>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</si>
  <si>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</si>
  <si>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</si>
  <si>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</si>
  <si>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</si>
  <si>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</si>
  <si>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</si>
  <si>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</si>
  <si>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</si>
  <si>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</si>
  <si>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</si>
  <si>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</si>
  <si>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</si>
  <si>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</si>
  <si>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</si>
  <si>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</si>
  <si>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</si>
  <si>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</si>
  <si>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</si>
  <si>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</si>
  <si>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</si>
  <si>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</si>
  <si>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</si>
  <si>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</si>
  <si>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</si>
  <si>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</si>
  <si>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</si>
  <si>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</si>
  <si>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</si>
  <si>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</si>
  <si>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</si>
  <si>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</si>
  <si>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</si>
  <si>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</si>
  <si>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</si>
  <si>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</si>
  <si>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</si>
  <si>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</si>
  <si>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</si>
  <si>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</si>
  <si>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</si>
  <si>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</si>
  <si>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</si>
  <si>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</si>
  <si>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</si>
  <si>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</si>
  <si>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</si>
  <si>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</si>
  <si>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</si>
  <si>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</si>
  <si>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</si>
  <si>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</si>
  <si>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</si>
  <si>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</si>
  <si>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</si>
  <si>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</si>
  <si>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</si>
  <si>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</si>
  <si>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</si>
  <si>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</si>
  <si>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</si>
  <si>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</si>
  <si>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</si>
  <si>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</si>
  <si>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</si>
  <si>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</si>
  <si>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</si>
  <si>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</si>
  <si>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</si>
  <si>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</si>
  <si>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</si>
  <si>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</si>
  <si>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</si>
  <si>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</si>
  <si>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</si>
  <si>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</si>
  <si>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</si>
  <si>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</si>
  <si>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</si>
  <si>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</si>
  <si>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</si>
  <si>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</si>
  <si>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</si>
  <si>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</si>
  <si>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</si>
  <si>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</si>
  <si>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</si>
  <si>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</si>
  <si>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</si>
  <si>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</si>
  <si>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</si>
  <si>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</si>
  <si>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</si>
  <si>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</si>
  <si>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</si>
  <si>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</si>
  <si>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</si>
  <si>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</si>
  <si>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</si>
  <si>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</si>
  <si>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</si>
  <si>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</si>
  <si>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</si>
  <si>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</si>
  <si>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</si>
  <si>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</si>
  <si>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</si>
  <si>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</si>
  <si>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</si>
  <si>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</si>
  <si>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</si>
  <si>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</si>
  <si>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</si>
  <si>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</si>
  <si>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</si>
  <si>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</si>
  <si>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</si>
  <si>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</si>
  <si>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</si>
  <si>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</si>
  <si>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</si>
  <si>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</si>
  <si>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</si>
  <si>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</si>
  <si>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</si>
  <si>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</si>
  <si>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</si>
  <si>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</si>
  <si>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</si>
  <si>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</si>
  <si>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</si>
  <si>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</si>
  <si>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</si>
  <si>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</si>
  <si>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</si>
  <si>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</si>
  <si>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</si>
  <si>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</si>
  <si>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</si>
  <si>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</si>
  <si>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</si>
  <si>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</si>
  <si>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</si>
  <si>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</si>
  <si>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</si>
  <si>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</si>
  <si>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</si>
  <si>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</si>
  <si>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</si>
  <si>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</si>
  <si>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</si>
  <si>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</si>
  <si>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</si>
  <si>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</si>
  <si>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</si>
  <si>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</si>
  <si>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</si>
  <si>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</si>
  <si>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</si>
  <si>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</si>
  <si>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</si>
  <si>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</si>
  <si>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</si>
  <si>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</si>
  <si>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</si>
  <si>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</si>
  <si>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</si>
  <si>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</si>
  <si>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</si>
  <si>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</si>
  <si>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</si>
  <si>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</si>
  <si>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</si>
  <si>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</si>
  <si>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</si>
  <si>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</si>
  <si>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</si>
  <si>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</si>
  <si>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</si>
  <si>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</si>
  <si>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</si>
  <si>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</si>
  <si>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</si>
  <si>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</si>
  <si>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</si>
  <si>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</si>
  <si>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</si>
  <si>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</si>
  <si>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</si>
  <si>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</si>
  <si>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</si>
  <si>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</si>
  <si>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</si>
  <si>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</si>
  <si>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</si>
  <si>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</si>
  <si>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</si>
  <si>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</si>
  <si>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</si>
  <si>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</si>
  <si>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</si>
  <si>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</si>
  <si>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</si>
  <si>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</si>
  <si>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</si>
  <si>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</si>
  <si>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</si>
  <si>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</si>
  <si>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</si>
  <si>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</si>
  <si>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</si>
  <si>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</si>
  <si>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</si>
  <si>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</si>
  <si>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</si>
  <si>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</si>
  <si>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</si>
  <si>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</si>
  <si>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</si>
  <si>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</si>
  <si>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</si>
  <si>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</si>
  <si>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</si>
  <si>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</si>
  <si>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</si>
  <si>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</si>
  <si>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</si>
  <si>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</si>
  <si>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</si>
  <si>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</si>
  <si>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</si>
  <si>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</si>
  <si>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</si>
  <si>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</si>
  <si>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</si>
  <si>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</si>
  <si>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</si>
  <si>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</si>
  <si>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</si>
  <si>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</si>
  <si>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</si>
  <si>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</si>
  <si>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</si>
  <si>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</si>
  <si>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</si>
  <si>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</si>
  <si>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</si>
  <si>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</si>
  <si>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</si>
  <si>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</si>
  <si>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</si>
  <si>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</si>
  <si>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</si>
  <si>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</si>
  <si>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</si>
  <si>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</si>
  <si>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</si>
  <si>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</si>
  <si>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</si>
  <si>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</si>
  <si>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</si>
  <si>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</si>
  <si>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</si>
  <si>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</si>
  <si>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</si>
  <si>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</si>
  <si>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</si>
  <si>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</si>
  <si>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</si>
  <si>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</si>
  <si>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</si>
  <si>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</si>
  <si>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</si>
  <si>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</si>
  <si>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</si>
  <si>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</si>
  <si>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</si>
  <si>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</si>
  <si>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</si>
  <si>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</si>
  <si>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</si>
  <si>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</si>
  <si>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</si>
  <si>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</si>
  <si>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</si>
  <si>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</si>
  <si>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</si>
  <si>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</si>
  <si>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</si>
  <si>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</si>
  <si>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</si>
  <si>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</si>
  <si>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</si>
  <si>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</si>
  <si>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</si>
  <si>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</si>
  <si>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</si>
  <si>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</si>
  <si>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</si>
  <si>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</si>
  <si>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</si>
  <si>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</si>
  <si>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</si>
  <si>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</si>
  <si>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</si>
  <si>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</si>
  <si>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</si>
  <si>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</si>
  <si>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</si>
  <si>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</si>
  <si>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</si>
  <si>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</si>
  <si>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</si>
  <si>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</si>
  <si>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</si>
  <si>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</si>
  <si>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</si>
  <si>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</si>
  <si>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</si>
  <si>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</si>
  <si>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</si>
  <si>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</si>
  <si>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</si>
  <si>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</si>
  <si>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</si>
  <si>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</si>
  <si>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</si>
  <si>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</si>
  <si>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</si>
  <si>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</si>
  <si>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</si>
  <si>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</si>
  <si>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</si>
  <si>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</si>
  <si>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</si>
  <si>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</si>
  <si>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</si>
  <si>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</si>
  <si>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</si>
  <si>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</si>
  <si>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</si>
  <si>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</si>
  <si>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</si>
  <si>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</si>
  <si>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</si>
  <si>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</si>
  <si>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</si>
  <si>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</si>
  <si>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</si>
  <si>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</si>
  <si>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</si>
  <si>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</si>
  <si>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</si>
  <si>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</si>
  <si>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</si>
  <si>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</si>
  <si>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</si>
  <si>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</si>
  <si>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</si>
  <si>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</si>
  <si>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</si>
  <si>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</si>
  <si>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</si>
  <si>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</si>
  <si>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</si>
  <si>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</si>
  <si>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</si>
  <si>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</si>
  <si>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</si>
  <si>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</si>
  <si>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</si>
  <si>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</si>
  <si>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</si>
  <si>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</si>
  <si>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</si>
  <si>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</si>
  <si>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</si>
  <si>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</si>
  <si>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</si>
  <si>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</si>
  <si>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</si>
  <si>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</si>
  <si>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</si>
  <si>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</si>
  <si>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</si>
  <si>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</si>
  <si>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</si>
  <si>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</si>
  <si>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</si>
  <si>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</si>
  <si>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</si>
  <si>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</si>
  <si>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</si>
  <si>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</si>
  <si>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</si>
  <si>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</si>
  <si>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</si>
  <si>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</si>
  <si>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</si>
  <si>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</si>
  <si>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</si>
  <si>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</si>
  <si>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</si>
  <si>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</si>
  <si>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</si>
  <si>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</si>
  <si>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</si>
  <si>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</si>
  <si>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</si>
  <si>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</si>
  <si>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</si>
  <si>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</si>
  <si>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</si>
  <si>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</si>
  <si>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</si>
  <si>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</si>
  <si>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</si>
  <si>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</si>
  <si>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</si>
  <si>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</si>
  <si>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</si>
  <si>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</si>
  <si>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</si>
  <si>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</si>
  <si>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</si>
  <si>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</si>
  <si>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</si>
  <si>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</si>
  <si>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</si>
  <si>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</si>
  <si>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</si>
  <si>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</si>
  <si>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</si>
  <si>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</si>
  <si>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</si>
  <si>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</si>
  <si>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</si>
  <si>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</si>
  <si>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</si>
  <si>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</si>
  <si>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</si>
  <si>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</si>
  <si>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</si>
  <si>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</si>
  <si>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</si>
  <si>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</si>
  <si>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</si>
  <si>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</si>
  <si>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</si>
  <si>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</si>
  <si>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</si>
  <si>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</si>
  <si>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</si>
  <si>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</si>
  <si>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</si>
  <si>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</si>
  <si>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</si>
  <si>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</si>
  <si>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</si>
  <si>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</si>
  <si>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</si>
  <si>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</si>
  <si>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</si>
  <si>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</si>
  <si>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</si>
  <si>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</si>
  <si>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</si>
  <si>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</si>
  <si>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</si>
  <si>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</si>
  <si>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</si>
  <si>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</si>
  <si>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</si>
  <si>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</si>
  <si>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</si>
  <si>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</si>
  <si>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</si>
  <si>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</si>
  <si>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</si>
  <si>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</si>
  <si>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</si>
  <si>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</si>
  <si>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</si>
  <si>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</si>
  <si>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</si>
  <si>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</si>
  <si>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</si>
  <si>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</si>
  <si>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</si>
  <si>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</si>
  <si>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</si>
  <si>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</si>
  <si>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</si>
  <si>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</si>
  <si>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</si>
  <si>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</si>
  <si>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</si>
  <si>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</si>
  <si>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</si>
  <si>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</si>
  <si>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</si>
  <si>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</si>
  <si>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</si>
  <si>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</si>
  <si>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</si>
  <si>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</si>
  <si>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</si>
  <si>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</si>
  <si>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</si>
  <si>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</si>
  <si>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</si>
  <si>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</si>
  <si>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</si>
  <si>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</si>
  <si>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</si>
  <si>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</si>
  <si>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</si>
  <si>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</si>
  <si>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</si>
  <si>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</si>
  <si>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</si>
  <si>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</si>
  <si>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</si>
  <si>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</si>
  <si>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</si>
  <si>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</si>
  <si>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</si>
  <si>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</si>
  <si>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</si>
  <si>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</si>
  <si>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</si>
  <si>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</si>
  <si>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</si>
  <si>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</si>
  <si>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</si>
  <si>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</si>
  <si>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</si>
  <si>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</si>
  <si>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</si>
  <si>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</si>
  <si>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</si>
  <si>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</si>
  <si>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</si>
  <si>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</si>
  <si>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</si>
  <si>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</si>
  <si>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</si>
  <si>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</si>
  <si>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</si>
  <si>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</si>
  <si>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</si>
  <si>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</si>
  <si>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</si>
  <si>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</si>
  <si>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</si>
  <si>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</si>
  <si>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</si>
  <si>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</si>
  <si>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</si>
  <si>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</si>
  <si>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</si>
  <si>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</si>
  <si>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</si>
  <si>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</si>
  <si>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</si>
  <si>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</si>
  <si>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</si>
  <si>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</si>
  <si>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</si>
  <si>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</si>
  <si>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</si>
  <si>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</si>
  <si>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</si>
  <si>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</si>
  <si>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</si>
  <si>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</si>
  <si>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</si>
  <si>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</si>
  <si>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</si>
  <si>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</si>
  <si>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</si>
  <si>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</si>
  <si>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</si>
  <si>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</si>
  <si>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</si>
  <si>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</si>
  <si>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</si>
  <si>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</si>
  <si>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</si>
  <si>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</si>
  <si>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</si>
  <si>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</si>
  <si>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</si>
  <si>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</si>
  <si>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</si>
  <si>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</si>
  <si>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</si>
  <si>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</si>
  <si>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</si>
  <si>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</si>
  <si>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</si>
  <si>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</si>
  <si>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</si>
  <si>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</si>
  <si>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</si>
  <si>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</si>
  <si>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</si>
  <si>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</si>
  <si>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</si>
  <si>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</si>
  <si>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</si>
  <si>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</si>
  <si>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</si>
  <si>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</si>
  <si>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</si>
  <si>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</si>
  <si>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</si>
  <si>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</si>
  <si>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</si>
  <si>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</si>
  <si>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</si>
  <si>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</si>
  <si>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</si>
  <si>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</si>
  <si>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</si>
  <si>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</si>
  <si>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</si>
  <si>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</si>
  <si>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</si>
  <si>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</si>
  <si>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</si>
  <si>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</si>
  <si>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</si>
  <si>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SIMPLXPAP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</si>
  <si>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</si>
  <si>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</si>
  <si>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</si>
  <si>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</si>
  <si>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</si>
  <si>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</si>
  <si>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</si>
  <si>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</si>
  <si>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</si>
  <si>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</si>
  <si>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KRITI SURI</t>
  </si>
  <si>
    <t>OZONEWORLD</t>
  </si>
  <si>
    <t>SHREELEKHA GLOBAL FINANCE LIMITED</t>
  </si>
  <si>
    <t>UTLINDS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</si>
  <si>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</si>
  <si>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</si>
  <si>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</si>
  <si>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</si>
  <si>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</si>
  <si>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</si>
  <si>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</si>
  <si>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</si>
  <si>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</si>
  <si>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</si>
  <si>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</si>
  <si>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MFLINDIA</t>
  </si>
  <si>
    <t>MANSI SHARE &amp; STOCK ADVISORS PRIVATE LIMITED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</si>
  <si>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</si>
  <si>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</si>
  <si>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</si>
  <si>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</si>
  <si>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</si>
  <si>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</si>
  <si>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</si>
  <si>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SELLWIN</t>
  </si>
  <si>
    <t>ALLIED TREXIM PRIVATE LIMITED</t>
  </si>
  <si>
    <t>OLGA TRADING PRIVATE LIMITED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</si>
  <si>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</si>
  <si>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</si>
  <si>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</si>
  <si>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</si>
  <si>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</si>
  <si>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</si>
  <si>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</si>
  <si>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INTELLADV</t>
  </si>
  <si>
    <t>NCLRESE</t>
  </si>
  <si>
    <t>OMNIPOTENT</t>
  </si>
  <si>
    <t>COMPINFO</t>
  </si>
  <si>
    <t>Compuage Infocom Ltd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</si>
  <si>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</si>
  <si>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</si>
  <si>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</si>
  <si>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</si>
  <si>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</si>
  <si>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</si>
  <si>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</si>
  <si>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</si>
  <si>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</si>
  <si>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</si>
  <si>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</si>
  <si>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1650-1700</t>
  </si>
  <si>
    <t>BANKNIFTY 35000 CE 23-DEC</t>
  </si>
  <si>
    <t>250-300</t>
  </si>
  <si>
    <t>Profit of Rs. 50/-</t>
  </si>
  <si>
    <t>AVI</t>
  </si>
  <si>
    <t>GNRL</t>
  </si>
  <si>
    <t>SOHEL FAROOQBHAI KUCHAMANWALA</t>
  </si>
  <si>
    <t>ATUL JASHWANTLAL SOLANKI</t>
  </si>
  <si>
    <t>LALJIBHAI TRIVEDI</t>
  </si>
  <si>
    <t>PRABHULAL LALLUBHAI PAREKH</t>
  </si>
  <si>
    <t>ALGOQUANT FINANCIALS LLP</t>
  </si>
  <si>
    <t>KDLL</t>
  </si>
  <si>
    <t>LXMIATO</t>
  </si>
  <si>
    <t>UNITED INDIA INSURANCE COMPANY LIMITED</t>
  </si>
  <si>
    <t>VISHAL BIPINCHANDRA DOSHI</t>
  </si>
  <si>
    <t>NATHUEC</t>
  </si>
  <si>
    <t>SHREE GAJRAJ FINLEASE PRIVATE LIMITED</t>
  </si>
  <si>
    <t>ALANKIT ASSIGNMENTS LIMITED</t>
  </si>
  <si>
    <t>NATURAL</t>
  </si>
  <si>
    <t>RAJESHKUMAR RAMESHCHANDRA GUPTA</t>
  </si>
  <si>
    <t>MEGHKUMAR MAHENDRAKUMAR SHAH</t>
  </si>
  <si>
    <t>INVENTURE MERCHANT BANKER SERVICES PRIVATE LIMITED</t>
  </si>
  <si>
    <t>SABOOSOD</t>
  </si>
  <si>
    <t>ARCHANA DEVI SABOO</t>
  </si>
  <si>
    <t>SHALPRO</t>
  </si>
  <si>
    <t>SHYMINV</t>
  </si>
  <si>
    <t>SIPTL</t>
  </si>
  <si>
    <t>SRESTHA</t>
  </si>
  <si>
    <t>RAIN TREE HOLDINGS PRIVATE LIMITED</t>
  </si>
  <si>
    <t>SUPRBPA</t>
  </si>
  <si>
    <t>SUNGLOW LEASING AND FINANCE LTD</t>
  </si>
  <si>
    <t>BRIGHT</t>
  </si>
  <si>
    <t>Bright Solar Limited</t>
  </si>
  <si>
    <t>GOENKA BUSINESS &amp; FINANCE LIMITED</t>
  </si>
  <si>
    <t>MEGASOFT</t>
  </si>
  <si>
    <t>Megasoft Limited</t>
  </si>
  <si>
    <t>LAKSHMI GUTTIKONDA VARA</t>
  </si>
  <si>
    <t>MOKSH</t>
  </si>
  <si>
    <t>Moksh Ornaments Limited</t>
  </si>
  <si>
    <t>L7 HITECH PRIVATE LIMITED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</si>
  <si>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</si>
  <si>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</si>
  <si>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</si>
  <si>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</si>
  <si>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</si>
  <si>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</si>
  <si>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</si>
  <si>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</si>
  <si>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35-37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</si>
  <si>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</si>
  <si>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</si>
  <si>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</si>
  <si>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</si>
  <si>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</si>
  <si>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</si>
  <si>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</si>
  <si>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</si>
  <si>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DIPAN MEHTA COMMODITIES PRIVATE LIMITED</t>
  </si>
  <si>
    <t>DARSHINI BHAVIN BHIMANI</t>
  </si>
  <si>
    <t>RIDDHI PARIN BHIMANI</t>
  </si>
  <si>
    <t>ZARNA JIGNESHKUMAR BHIMANI</t>
  </si>
  <si>
    <t>BEARDSELL</t>
  </si>
  <si>
    <t>VINODCHANDRA MANSUKHLAL PAREKH</t>
  </si>
  <si>
    <t>COMFINCAP</t>
  </si>
  <si>
    <t>PARASRAMPURIA INFRASTRUCTURE LLP .</t>
  </si>
  <si>
    <t>DMR</t>
  </si>
  <si>
    <t>MILIND MADHANI SECURITIES PRIVATE LIMITED</t>
  </si>
  <si>
    <t>GEMSI</t>
  </si>
  <si>
    <t>KAUSHIK SHAH SHARES &amp; SEC. LTD</t>
  </si>
  <si>
    <t>GLCL</t>
  </si>
  <si>
    <t>ARUN ISHWARLAL PARMAR</t>
  </si>
  <si>
    <t>HUBTOWN</t>
  </si>
  <si>
    <t>ASHIKA CREDIT CAPITAL LIMITED</t>
  </si>
  <si>
    <t>PRIYANSHU JAIN</t>
  </si>
  <si>
    <t>MANOJ RAMESHBHAI SOLANKI</t>
  </si>
  <si>
    <t>MANJULABEN PARMAR</t>
  </si>
  <si>
    <t>SUNIL GOUR</t>
  </si>
  <si>
    <t>SANKAR MITTAL (HUF)</t>
  </si>
  <si>
    <t>RACHANA GUPTA</t>
  </si>
  <si>
    <t>AMIT KUMAR AGARWAL HUF</t>
  </si>
  <si>
    <t>MANJU SHARMA</t>
  </si>
  <si>
    <t>SATYANARAYAN SHARMA</t>
  </si>
  <si>
    <t>ARTIBEN KIRANBHAI SHETH</t>
  </si>
  <si>
    <t>HIMANSHU MOHANBHAI MADHAK</t>
  </si>
  <si>
    <t>FERIL GAUTAMBHAI SHAH</t>
  </si>
  <si>
    <t>KOOKMIN SECURITIES PRIVATE LIMITED</t>
  </si>
  <si>
    <t>NARMADABEN VAGHELA</t>
  </si>
  <si>
    <t>ASHA DEVI GOYAL</t>
  </si>
  <si>
    <t>INNOVATIVE</t>
  </si>
  <si>
    <t>MAQSOOD DABIR SHAIKH</t>
  </si>
  <si>
    <t>HARLEEN KAUR</t>
  </si>
  <si>
    <t>KRANTI</t>
  </si>
  <si>
    <t>SMC GLOBAL SECURITIES LIMITED</t>
  </si>
  <si>
    <t>LELAVOIR</t>
  </si>
  <si>
    <t>SHAKTI OMPRAKASH CHOUBE</t>
  </si>
  <si>
    <t>A &amp; S WEALTH CREATIONS PRIVATE LIMITED</t>
  </si>
  <si>
    <t>MCLOUD</t>
  </si>
  <si>
    <t>JOSEPH SUDHEER REDDY THUMMA</t>
  </si>
  <si>
    <t>KANDLAKUNTA JOSEPHBALA PRATHAP</t>
  </si>
  <si>
    <t>MODINATUR</t>
  </si>
  <si>
    <t>ZAKI ABBAS NASSER</t>
  </si>
  <si>
    <t>MONGIPA</t>
  </si>
  <si>
    <t>BLACK FOX FINANCIAL PVT LTD</t>
  </si>
  <si>
    <t>SHIVAM SAINI</t>
  </si>
  <si>
    <t>DULCET ADVISORY PRIVATE LIMITED</t>
  </si>
  <si>
    <t>MULTIPLIER SHARE &amp; STOCK ADVISORS PRIVATE LIMITED</t>
  </si>
  <si>
    <t>AKASH DUTTA</t>
  </si>
  <si>
    <t>ANITA ROY</t>
  </si>
  <si>
    <t>MONOHAR TATWA</t>
  </si>
  <si>
    <t>GEETA MONDAL</t>
  </si>
  <si>
    <t>RUPAM BISWAS</t>
  </si>
  <si>
    <t>PARESH DHIRAJLAL SHAH</t>
  </si>
  <si>
    <t>PRAVEEN KUMAR</t>
  </si>
  <si>
    <t>S DEEPMALA KAUSHAL</t>
  </si>
  <si>
    <t>SUNIL SATHYANARAYANA KUMAR</t>
  </si>
  <si>
    <t>KALPANA MADHANI SECURITIES PRIVATE LIMITED</t>
  </si>
  <si>
    <t>BP EQUITIES PVT. LTD.</t>
  </si>
  <si>
    <t>ROLLT</t>
  </si>
  <si>
    <t>SHAH NISHITH</t>
  </si>
  <si>
    <t>SAMRATPH</t>
  </si>
  <si>
    <t>TINA GOYAL</t>
  </si>
  <si>
    <t>DARSHAN KIRAN WALKE</t>
  </si>
  <si>
    <t>AGRAWAL NIKUNJ</t>
  </si>
  <si>
    <t>SSPNFIN</t>
  </si>
  <si>
    <t>ADITI SHAILENDRA MEHTA</t>
  </si>
  <si>
    <t>RAJKUMAR MAHENDRA SINGH</t>
  </si>
  <si>
    <t>SUNRETAIL</t>
  </si>
  <si>
    <t>TJR AGROCOM PRIVATE LIMITED</t>
  </si>
  <si>
    <t>KAMLESH NAVINCHANDRA SHAH</t>
  </si>
  <si>
    <t>B B COMMERCIAL LTD</t>
  </si>
  <si>
    <t>RAKESH VAGHELA</t>
  </si>
  <si>
    <t>SARIKA</t>
  </si>
  <si>
    <t>TEJAS PRAFULCHANDRA PANDYA</t>
  </si>
  <si>
    <t>RENUKA TEJAS PANDYA</t>
  </si>
  <si>
    <t>NIMESHKUMAR BALDEVBHAI PARMAR</t>
  </si>
  <si>
    <t>V2RETAIL</t>
  </si>
  <si>
    <t>VISHAL TODI</t>
  </si>
  <si>
    <t>63MOONS</t>
  </si>
  <si>
    <t>63 moons tech limited</t>
  </si>
  <si>
    <t>ANSALHSG</t>
  </si>
  <si>
    <t>Ansal Housing and Constru</t>
  </si>
  <si>
    <t>BOMDYEING</t>
  </si>
  <si>
    <t>Bombay Dyeing &amp; Mfg Co.</t>
  </si>
  <si>
    <t>HRTI PRIVATE LIMITED</t>
  </si>
  <si>
    <t>QE SECURITIES</t>
  </si>
  <si>
    <t>VIRAL PRAFUL JHAVERI</t>
  </si>
  <si>
    <t>SHETHIA NARENDRAKUMAR VELJI (HUF)</t>
  </si>
  <si>
    <t>NIKUNJ KAUSHIK SHAH</t>
  </si>
  <si>
    <t>GATI</t>
  </si>
  <si>
    <t>GATI Limited</t>
  </si>
  <si>
    <t>GLOBALVECT</t>
  </si>
  <si>
    <t>Global Vectra Helicorp Li</t>
  </si>
  <si>
    <t>JATESH JAIN</t>
  </si>
  <si>
    <t>KEERTI</t>
  </si>
  <si>
    <t>Keerti Know &amp; Skill Ltd.</t>
  </si>
  <si>
    <t>NAVIN MURLI MAHESHWARI</t>
  </si>
  <si>
    <t>LIBAS</t>
  </si>
  <si>
    <t>Libas Consu Products Ltd</t>
  </si>
  <si>
    <t>P S SHETH</t>
  </si>
  <si>
    <t>LOKESHMACH</t>
  </si>
  <si>
    <t>Lokesh Machines Limited</t>
  </si>
  <si>
    <t>MEDPLUS</t>
  </si>
  <si>
    <t>Medplus Health Serv Ltd</t>
  </si>
  <si>
    <t>NK SECURITIES RESEARCH PRIVATE LIMITED</t>
  </si>
  <si>
    <t>NRL</t>
  </si>
  <si>
    <t>Nupur Recyclers Limited</t>
  </si>
  <si>
    <t>MANGLAM FINANCIAL SERVICES</t>
  </si>
  <si>
    <t>PRARAMBH SECURITIES PVT. LTD.</t>
  </si>
  <si>
    <t>MANINDRA METAL SUPPLIERS PRIVATE LIMITED</t>
  </si>
  <si>
    <t>TRIGYN</t>
  </si>
  <si>
    <t>Trigyn Technologies Ltd</t>
  </si>
  <si>
    <t>VISESHINFO</t>
  </si>
  <si>
    <t>Visesh Infotecnics Limite</t>
  </si>
  <si>
    <t>DESTINY</t>
  </si>
  <si>
    <t>Destiny Logistics &amp; I Ltd</t>
  </si>
  <si>
    <t>DIPESH JAIN</t>
  </si>
  <si>
    <t>Ackruti City Limited</t>
  </si>
  <si>
    <t>SHRADDHA SHAILESH RATHI</t>
  </si>
  <si>
    <t>NISHIL SURENDRA MARFATIA</t>
  </si>
  <si>
    <t>RASHMI AGARWAL</t>
  </si>
  <si>
    <t>MANOJ AGARWAL</t>
  </si>
  <si>
    <t>VINAY PRAKASH</t>
  </si>
  <si>
    <t>SS CORPORATE SECURITUIES LIMITED</t>
  </si>
  <si>
    <t>ANANT AGGARWAL</t>
  </si>
  <si>
    <t>ORTINLAB</t>
  </si>
  <si>
    <t>Ortin Laboratories Ltd</t>
  </si>
  <si>
    <t>CHETANA ASHISH CHAUDHARI</t>
  </si>
  <si>
    <t>SATHIAMURTHI 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</si>
</sst>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F24" sqref="F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4" t="s">
        <v>16</v>
      </c>
      <c r="B9" s="516" t="s">
        <v>17</v>
      </c>
      <c r="C9" s="516" t="s">
        <v>18</v>
      </c>
      <c r="D9" s="516" t="s">
        <v>19</v>
      </c>
      <c r="E9" s="26" t="s">
        <v>20</v>
      </c>
      <c r="F9" s="26" t="s">
        <v>21</v>
      </c>
      <c r="G9" s="511" t="s">
        <v>22</v>
      </c>
      <c r="H9" s="512"/>
      <c r="I9" s="513"/>
      <c r="J9" s="511" t="s">
        <v>23</v>
      </c>
      <c r="K9" s="512"/>
      <c r="L9" s="513"/>
      <c r="M9" s="26"/>
      <c r="N9" s="27"/>
      <c r="O9" s="27"/>
      <c r="P9" s="27"/>
    </row>
    <row r="10" spans="1:16" ht="59.25" customHeight="1">
      <c r="A10" s="515"/>
      <c r="B10" s="517"/>
      <c r="C10" s="517"/>
      <c r="D10" s="51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35207.85</v>
      </c>
      <c r="F11" s="35">
        <v>35282.65</v>
      </c>
      <c r="G11" s="36">
        <v>35015.300000000003</v>
      </c>
      <c r="H11" s="36">
        <v>34822.75</v>
      </c>
      <c r="I11" s="36">
        <v>34555.4</v>
      </c>
      <c r="J11" s="36">
        <v>35475.200000000004</v>
      </c>
      <c r="K11" s="36">
        <v>35742.549999999996</v>
      </c>
      <c r="L11" s="36">
        <v>35935.100000000006</v>
      </c>
      <c r="M11" s="37">
        <v>35550</v>
      </c>
      <c r="N11" s="37">
        <v>35090.1</v>
      </c>
      <c r="O11" s="38">
        <v>2623000</v>
      </c>
      <c r="P11" s="39">
        <v>-4.6251181732237655E-2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17078.45</v>
      </c>
      <c r="F12" s="40">
        <v>17089.666666666668</v>
      </c>
      <c r="G12" s="41">
        <v>17029.333333333336</v>
      </c>
      <c r="H12" s="41">
        <v>16980.216666666667</v>
      </c>
      <c r="I12" s="41">
        <v>16919.883333333335</v>
      </c>
      <c r="J12" s="41">
        <v>17138.783333333336</v>
      </c>
      <c r="K12" s="41">
        <v>17199.116666666672</v>
      </c>
      <c r="L12" s="41">
        <v>17248.233333333337</v>
      </c>
      <c r="M12" s="31">
        <v>17150</v>
      </c>
      <c r="N12" s="31">
        <v>17040.55</v>
      </c>
      <c r="O12" s="42">
        <v>11630100</v>
      </c>
      <c r="P12" s="43">
        <v>1.8522410803425989E-2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17169.150000000001</v>
      </c>
      <c r="F13" s="40">
        <v>17223.066666666666</v>
      </c>
      <c r="G13" s="41">
        <v>17006.133333333331</v>
      </c>
      <c r="H13" s="41">
        <v>16843.116666666665</v>
      </c>
      <c r="I13" s="41">
        <v>16626.183333333331</v>
      </c>
      <c r="J13" s="41">
        <v>17386.083333333332</v>
      </c>
      <c r="K13" s="41">
        <v>17603.016666666666</v>
      </c>
      <c r="L13" s="41">
        <v>17766.033333333333</v>
      </c>
      <c r="M13" s="31">
        <v>17440</v>
      </c>
      <c r="N13" s="31">
        <v>17060.05</v>
      </c>
      <c r="O13" s="42">
        <v>2160</v>
      </c>
      <c r="P13" s="43">
        <v>0.125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963.35</v>
      </c>
      <c r="F14" s="40">
        <v>960.61666666666679</v>
      </c>
      <c r="G14" s="41">
        <v>951.53333333333353</v>
      </c>
      <c r="H14" s="41">
        <v>939.7166666666667</v>
      </c>
      <c r="I14" s="41">
        <v>930.63333333333344</v>
      </c>
      <c r="J14" s="41">
        <v>972.43333333333362</v>
      </c>
      <c r="K14" s="41">
        <v>981.51666666666688</v>
      </c>
      <c r="L14" s="41">
        <v>993.33333333333371</v>
      </c>
      <c r="M14" s="31">
        <v>969.7</v>
      </c>
      <c r="N14" s="31">
        <v>948.8</v>
      </c>
      <c r="O14" s="42">
        <v>2365550</v>
      </c>
      <c r="P14" s="43">
        <v>-1.6955139526669022E-2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18740.650000000001</v>
      </c>
      <c r="F15" s="40">
        <v>18599.666666666668</v>
      </c>
      <c r="G15" s="41">
        <v>18382.083333333336</v>
      </c>
      <c r="H15" s="41">
        <v>18023.516666666666</v>
      </c>
      <c r="I15" s="41">
        <v>17805.933333333334</v>
      </c>
      <c r="J15" s="41">
        <v>18958.233333333337</v>
      </c>
      <c r="K15" s="41">
        <v>19175.816666666673</v>
      </c>
      <c r="L15" s="41">
        <v>19534.383333333339</v>
      </c>
      <c r="M15" s="31">
        <v>18817.25</v>
      </c>
      <c r="N15" s="31">
        <v>18241.099999999999</v>
      </c>
      <c r="O15" s="42">
        <v>37800</v>
      </c>
      <c r="P15" s="43">
        <v>3.1377899045020467E-2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279.39999999999998</v>
      </c>
      <c r="F16" s="40">
        <v>280.15000000000003</v>
      </c>
      <c r="G16" s="41">
        <v>277.45000000000005</v>
      </c>
      <c r="H16" s="41">
        <v>275.5</v>
      </c>
      <c r="I16" s="41">
        <v>272.8</v>
      </c>
      <c r="J16" s="41">
        <v>282.10000000000008</v>
      </c>
      <c r="K16" s="41">
        <v>284.8</v>
      </c>
      <c r="L16" s="41">
        <v>286.75000000000011</v>
      </c>
      <c r="M16" s="31">
        <v>282.85000000000002</v>
      </c>
      <c r="N16" s="31">
        <v>278.2</v>
      </c>
      <c r="O16" s="42">
        <v>9669400</v>
      </c>
      <c r="P16" s="43">
        <v>0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2158.4</v>
      </c>
      <c r="F17" s="40">
        <v>2163.6333333333332</v>
      </c>
      <c r="G17" s="41">
        <v>2147.2666666666664</v>
      </c>
      <c r="H17" s="41">
        <v>2136.1333333333332</v>
      </c>
      <c r="I17" s="41">
        <v>2119.7666666666664</v>
      </c>
      <c r="J17" s="41">
        <v>2174.7666666666664</v>
      </c>
      <c r="K17" s="41">
        <v>2191.1333333333332</v>
      </c>
      <c r="L17" s="41">
        <v>2202.2666666666664</v>
      </c>
      <c r="M17" s="31">
        <v>2180</v>
      </c>
      <c r="N17" s="31">
        <v>2152.5</v>
      </c>
      <c r="O17" s="42">
        <v>2372000</v>
      </c>
      <c r="P17" s="43">
        <v>5.5629728526924792E-2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1677.4</v>
      </c>
      <c r="F18" s="40">
        <v>1673.7166666666665</v>
      </c>
      <c r="G18" s="41">
        <v>1662.633333333333</v>
      </c>
      <c r="H18" s="41">
        <v>1647.8666666666666</v>
      </c>
      <c r="I18" s="41">
        <v>1636.7833333333331</v>
      </c>
      <c r="J18" s="41">
        <v>1688.4833333333329</v>
      </c>
      <c r="K18" s="41">
        <v>1699.5666666666664</v>
      </c>
      <c r="L18" s="41">
        <v>1714.3333333333328</v>
      </c>
      <c r="M18" s="31">
        <v>1684.8</v>
      </c>
      <c r="N18" s="31">
        <v>1658.95</v>
      </c>
      <c r="O18" s="42">
        <v>21416500</v>
      </c>
      <c r="P18" s="43">
        <v>5.8472665789968065E-3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733.25</v>
      </c>
      <c r="F19" s="40">
        <v>736.73333333333323</v>
      </c>
      <c r="G19" s="41">
        <v>725.76666666666642</v>
      </c>
      <c r="H19" s="41">
        <v>718.28333333333319</v>
      </c>
      <c r="I19" s="41">
        <v>707.31666666666638</v>
      </c>
      <c r="J19" s="41">
        <v>744.21666666666647</v>
      </c>
      <c r="K19" s="41">
        <v>755.18333333333339</v>
      </c>
      <c r="L19" s="41">
        <v>762.66666666666652</v>
      </c>
      <c r="M19" s="31">
        <v>747.7</v>
      </c>
      <c r="N19" s="31">
        <v>729.25</v>
      </c>
      <c r="O19" s="42">
        <v>89948750</v>
      </c>
      <c r="P19" s="43">
        <v>1.3637438944629214E-3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3459.55</v>
      </c>
      <c r="F20" s="40">
        <v>3465.6833333333338</v>
      </c>
      <c r="G20" s="41">
        <v>3441.7166666666676</v>
      </c>
      <c r="H20" s="41">
        <v>3423.8833333333337</v>
      </c>
      <c r="I20" s="41">
        <v>3399.9166666666674</v>
      </c>
      <c r="J20" s="41">
        <v>3483.5166666666678</v>
      </c>
      <c r="K20" s="41">
        <v>3507.483333333334</v>
      </c>
      <c r="L20" s="41">
        <v>3525.316666666668</v>
      </c>
      <c r="M20" s="31">
        <v>3489.65</v>
      </c>
      <c r="N20" s="31">
        <v>3447.85</v>
      </c>
      <c r="O20" s="42">
        <v>401200</v>
      </c>
      <c r="P20" s="43">
        <v>-5.9464816650148661E-3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622.29999999999995</v>
      </c>
      <c r="F21" s="40">
        <v>619.41666666666663</v>
      </c>
      <c r="G21" s="41">
        <v>615.58333333333326</v>
      </c>
      <c r="H21" s="41">
        <v>608.86666666666667</v>
      </c>
      <c r="I21" s="41">
        <v>605.0333333333333</v>
      </c>
      <c r="J21" s="41">
        <v>626.13333333333321</v>
      </c>
      <c r="K21" s="41">
        <v>629.96666666666647</v>
      </c>
      <c r="L21" s="41">
        <v>636.68333333333317</v>
      </c>
      <c r="M21" s="31">
        <v>623.25</v>
      </c>
      <c r="N21" s="31">
        <v>612.70000000000005</v>
      </c>
      <c r="O21" s="42">
        <v>9520000</v>
      </c>
      <c r="P21" s="43">
        <v>-8.3963056255247689E-4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369.7</v>
      </c>
      <c r="F22" s="40">
        <v>368.81666666666666</v>
      </c>
      <c r="G22" s="41">
        <v>366.93333333333334</v>
      </c>
      <c r="H22" s="41">
        <v>364.16666666666669</v>
      </c>
      <c r="I22" s="41">
        <v>362.28333333333336</v>
      </c>
      <c r="J22" s="41">
        <v>371.58333333333331</v>
      </c>
      <c r="K22" s="41">
        <v>373.46666666666664</v>
      </c>
      <c r="L22" s="41">
        <v>376.23333333333329</v>
      </c>
      <c r="M22" s="31">
        <v>370.7</v>
      </c>
      <c r="N22" s="31">
        <v>366.05</v>
      </c>
      <c r="O22" s="42">
        <v>13758000</v>
      </c>
      <c r="P22" s="43">
        <v>-1.1318314110164924E-2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783.9</v>
      </c>
      <c r="F23" s="40">
        <v>784.76666666666677</v>
      </c>
      <c r="G23" s="41">
        <v>778.58333333333348</v>
      </c>
      <c r="H23" s="41">
        <v>773.26666666666677</v>
      </c>
      <c r="I23" s="41">
        <v>767.08333333333348</v>
      </c>
      <c r="J23" s="41">
        <v>790.08333333333348</v>
      </c>
      <c r="K23" s="41">
        <v>796.26666666666665</v>
      </c>
      <c r="L23" s="41">
        <v>801.58333333333348</v>
      </c>
      <c r="M23" s="31">
        <v>790.95</v>
      </c>
      <c r="N23" s="31">
        <v>779.45</v>
      </c>
      <c r="O23" s="42">
        <v>1822850</v>
      </c>
      <c r="P23" s="43">
        <v>2.061458963223572E-3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4877.45</v>
      </c>
      <c r="F24" s="40">
        <v>4858.916666666667</v>
      </c>
      <c r="G24" s="41">
        <v>4807.6333333333341</v>
      </c>
      <c r="H24" s="41">
        <v>4737.8166666666675</v>
      </c>
      <c r="I24" s="41">
        <v>4686.5333333333347</v>
      </c>
      <c r="J24" s="41">
        <v>4928.7333333333336</v>
      </c>
      <c r="K24" s="41">
        <v>4980.0166666666664</v>
      </c>
      <c r="L24" s="41">
        <v>5049.833333333333</v>
      </c>
      <c r="M24" s="31">
        <v>4910.2</v>
      </c>
      <c r="N24" s="31">
        <v>4789.1000000000004</v>
      </c>
      <c r="O24" s="42">
        <v>2476000</v>
      </c>
      <c r="P24" s="43">
        <v>-1.0342243317511867E-2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211</v>
      </c>
      <c r="F25" s="40">
        <v>211.43333333333331</v>
      </c>
      <c r="G25" s="41">
        <v>209.01666666666662</v>
      </c>
      <c r="H25" s="41">
        <v>207.0333333333333</v>
      </c>
      <c r="I25" s="41">
        <v>204.61666666666662</v>
      </c>
      <c r="J25" s="41">
        <v>213.41666666666663</v>
      </c>
      <c r="K25" s="41">
        <v>215.83333333333331</v>
      </c>
      <c r="L25" s="41">
        <v>217.81666666666663</v>
      </c>
      <c r="M25" s="31">
        <v>213.85</v>
      </c>
      <c r="N25" s="31">
        <v>209.45</v>
      </c>
      <c r="O25" s="42">
        <v>11227500</v>
      </c>
      <c r="P25" s="43">
        <v>4.2486583184257604E-3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125.95</v>
      </c>
      <c r="F26" s="40">
        <v>125.86666666666667</v>
      </c>
      <c r="G26" s="41">
        <v>124.98333333333335</v>
      </c>
      <c r="H26" s="41">
        <v>124.01666666666668</v>
      </c>
      <c r="I26" s="41">
        <v>123.13333333333335</v>
      </c>
      <c r="J26" s="41">
        <v>126.83333333333334</v>
      </c>
      <c r="K26" s="41">
        <v>127.71666666666667</v>
      </c>
      <c r="L26" s="41">
        <v>128.68333333333334</v>
      </c>
      <c r="M26" s="31">
        <v>126.75</v>
      </c>
      <c r="N26" s="31">
        <v>124.9</v>
      </c>
      <c r="O26" s="42">
        <v>39190500</v>
      </c>
      <c r="P26" s="43">
        <v>-9.1774693128369848E-4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3267.55</v>
      </c>
      <c r="F27" s="40">
        <v>3279.4333333333329</v>
      </c>
      <c r="G27" s="41">
        <v>3245.6666666666661</v>
      </c>
      <c r="H27" s="41">
        <v>3223.7833333333333</v>
      </c>
      <c r="I27" s="41">
        <v>3190.0166666666664</v>
      </c>
      <c r="J27" s="41">
        <v>3301.3166666666657</v>
      </c>
      <c r="K27" s="41">
        <v>3335.083333333333</v>
      </c>
      <c r="L27" s="41">
        <v>3356.9666666666653</v>
      </c>
      <c r="M27" s="31">
        <v>3313.2</v>
      </c>
      <c r="N27" s="31">
        <v>3257.55</v>
      </c>
      <c r="O27" s="42">
        <v>3794550</v>
      </c>
      <c r="P27" s="43">
        <v>5.8319039451114926E-2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2161.5500000000002</v>
      </c>
      <c r="F28" s="40">
        <v>2160.1666666666665</v>
      </c>
      <c r="G28" s="41">
        <v>2142.0333333333328</v>
      </c>
      <c r="H28" s="41">
        <v>2122.5166666666664</v>
      </c>
      <c r="I28" s="41">
        <v>2104.3833333333328</v>
      </c>
      <c r="J28" s="41">
        <v>2179.6833333333329</v>
      </c>
      <c r="K28" s="41">
        <v>2197.8166666666671</v>
      </c>
      <c r="L28" s="41">
        <v>2217.333333333333</v>
      </c>
      <c r="M28" s="31">
        <v>2178.3000000000002</v>
      </c>
      <c r="N28" s="31">
        <v>2140.65</v>
      </c>
      <c r="O28" s="42">
        <v>439175</v>
      </c>
      <c r="P28" s="43">
        <v>-2.2045315370483771E-2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8841.25</v>
      </c>
      <c r="F29" s="40">
        <v>8795.7333333333336</v>
      </c>
      <c r="G29" s="41">
        <v>8725.5166666666664</v>
      </c>
      <c r="H29" s="41">
        <v>8609.7833333333328</v>
      </c>
      <c r="I29" s="41">
        <v>8539.5666666666657</v>
      </c>
      <c r="J29" s="41">
        <v>8911.4666666666672</v>
      </c>
      <c r="K29" s="41">
        <v>8981.6833333333343</v>
      </c>
      <c r="L29" s="41">
        <v>9097.4166666666679</v>
      </c>
      <c r="M29" s="31">
        <v>8865.9500000000007</v>
      </c>
      <c r="N29" s="31">
        <v>8680</v>
      </c>
      <c r="O29" s="42">
        <v>54975</v>
      </c>
      <c r="P29" s="43">
        <v>3.8243626062322948E-2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1044.0999999999999</v>
      </c>
      <c r="F30" s="40">
        <v>1043</v>
      </c>
      <c r="G30" s="41">
        <v>1024.0999999999999</v>
      </c>
      <c r="H30" s="41">
        <v>1004.0999999999999</v>
      </c>
      <c r="I30" s="41">
        <v>985.19999999999982</v>
      </c>
      <c r="J30" s="41">
        <v>1063</v>
      </c>
      <c r="K30" s="41">
        <v>1081.9000000000001</v>
      </c>
      <c r="L30" s="41">
        <v>1101.9000000000001</v>
      </c>
      <c r="M30" s="31">
        <v>1061.9000000000001</v>
      </c>
      <c r="N30" s="31">
        <v>1023</v>
      </c>
      <c r="O30" s="42">
        <v>3414000</v>
      </c>
      <c r="P30" s="43">
        <v>-1.8260244428468728E-2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723.55</v>
      </c>
      <c r="F31" s="40">
        <v>723.4666666666667</v>
      </c>
      <c r="G31" s="41">
        <v>718.48333333333335</v>
      </c>
      <c r="H31" s="41">
        <v>713.41666666666663</v>
      </c>
      <c r="I31" s="41">
        <v>708.43333333333328</v>
      </c>
      <c r="J31" s="41">
        <v>728.53333333333342</v>
      </c>
      <c r="K31" s="41">
        <v>733.51666666666677</v>
      </c>
      <c r="L31" s="41">
        <v>738.58333333333348</v>
      </c>
      <c r="M31" s="31">
        <v>728.45</v>
      </c>
      <c r="N31" s="31">
        <v>718.4</v>
      </c>
      <c r="O31" s="42">
        <v>15744400</v>
      </c>
      <c r="P31" s="43">
        <v>2.5534407773667085E-3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678.9</v>
      </c>
      <c r="F32" s="40">
        <v>679.35</v>
      </c>
      <c r="G32" s="41">
        <v>673</v>
      </c>
      <c r="H32" s="41">
        <v>667.1</v>
      </c>
      <c r="I32" s="41">
        <v>660.75</v>
      </c>
      <c r="J32" s="41">
        <v>685.25</v>
      </c>
      <c r="K32" s="41">
        <v>691.60000000000014</v>
      </c>
      <c r="L32" s="41">
        <v>697.5</v>
      </c>
      <c r="M32" s="31">
        <v>685.7</v>
      </c>
      <c r="N32" s="31">
        <v>673.45</v>
      </c>
      <c r="O32" s="42">
        <v>55676400</v>
      </c>
      <c r="P32" s="43">
        <v>-3.2064922601910961E-2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3186.75</v>
      </c>
      <c r="F33" s="40">
        <v>3176.2333333333336</v>
      </c>
      <c r="G33" s="41">
        <v>3157.4666666666672</v>
      </c>
      <c r="H33" s="41">
        <v>3128.1833333333334</v>
      </c>
      <c r="I33" s="41">
        <v>3109.416666666667</v>
      </c>
      <c r="J33" s="41">
        <v>3205.5166666666673</v>
      </c>
      <c r="K33" s="41">
        <v>3224.2833333333338</v>
      </c>
      <c r="L33" s="41">
        <v>3253.5666666666675</v>
      </c>
      <c r="M33" s="31">
        <v>3195</v>
      </c>
      <c r="N33" s="31">
        <v>3146.95</v>
      </c>
      <c r="O33" s="42">
        <v>3475500</v>
      </c>
      <c r="P33" s="43">
        <v>-1.7950743160766857E-3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16189.45</v>
      </c>
      <c r="F34" s="40">
        <v>16167.450000000003</v>
      </c>
      <c r="G34" s="41">
        <v>16082.200000000004</v>
      </c>
      <c r="H34" s="41">
        <v>15974.950000000003</v>
      </c>
      <c r="I34" s="41">
        <v>15889.700000000004</v>
      </c>
      <c r="J34" s="41">
        <v>16274.700000000004</v>
      </c>
      <c r="K34" s="41">
        <v>16359.95</v>
      </c>
      <c r="L34" s="41">
        <v>16467.200000000004</v>
      </c>
      <c r="M34" s="31">
        <v>16252.7</v>
      </c>
      <c r="N34" s="31">
        <v>16060.2</v>
      </c>
      <c r="O34" s="42">
        <v>669100</v>
      </c>
      <c r="P34" s="43">
        <v>-7.785274708979017E-3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6916.45</v>
      </c>
      <c r="F35" s="40">
        <v>6908.4833333333336</v>
      </c>
      <c r="G35" s="41">
        <v>6847.9666666666672</v>
      </c>
      <c r="H35" s="41">
        <v>6779.4833333333336</v>
      </c>
      <c r="I35" s="41">
        <v>6718.9666666666672</v>
      </c>
      <c r="J35" s="41">
        <v>6976.9666666666672</v>
      </c>
      <c r="K35" s="41">
        <v>7037.4833333333336</v>
      </c>
      <c r="L35" s="41">
        <v>7105.9666666666672</v>
      </c>
      <c r="M35" s="31">
        <v>6969</v>
      </c>
      <c r="N35" s="31">
        <v>6840</v>
      </c>
      <c r="O35" s="42">
        <v>4400875</v>
      </c>
      <c r="P35" s="43">
        <v>-8.3373236064557925E-3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2151.9</v>
      </c>
      <c r="F36" s="40">
        <v>2152.9166666666665</v>
      </c>
      <c r="G36" s="41">
        <v>2120.8833333333332</v>
      </c>
      <c r="H36" s="41">
        <v>2089.8666666666668</v>
      </c>
      <c r="I36" s="41">
        <v>2057.8333333333335</v>
      </c>
      <c r="J36" s="41">
        <v>2183.9333333333329</v>
      </c>
      <c r="K36" s="41">
        <v>2215.9666666666667</v>
      </c>
      <c r="L36" s="41">
        <v>2246.9833333333327</v>
      </c>
      <c r="M36" s="31">
        <v>2184.9499999999998</v>
      </c>
      <c r="N36" s="31">
        <v>2121.9</v>
      </c>
      <c r="O36" s="42">
        <v>1610800</v>
      </c>
      <c r="P36" s="43">
        <v>3.2431739520574286E-2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258.75</v>
      </c>
      <c r="F37" s="40">
        <v>258.95</v>
      </c>
      <c r="G37" s="41">
        <v>255</v>
      </c>
      <c r="H37" s="41">
        <v>251.25</v>
      </c>
      <c r="I37" s="41">
        <v>247.3</v>
      </c>
      <c r="J37" s="41">
        <v>262.7</v>
      </c>
      <c r="K37" s="41">
        <v>266.64999999999992</v>
      </c>
      <c r="L37" s="41">
        <v>270.39999999999998</v>
      </c>
      <c r="M37" s="31">
        <v>262.89999999999998</v>
      </c>
      <c r="N37" s="31">
        <v>255.2</v>
      </c>
      <c r="O37" s="42">
        <v>26519400</v>
      </c>
      <c r="P37" s="43">
        <v>-1.1804950030183111E-2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81.2</v>
      </c>
      <c r="F38" s="40">
        <v>81.149999999999991</v>
      </c>
      <c r="G38" s="41">
        <v>80.249999999999986</v>
      </c>
      <c r="H38" s="41">
        <v>79.3</v>
      </c>
      <c r="I38" s="41">
        <v>78.399999999999991</v>
      </c>
      <c r="J38" s="41">
        <v>82.09999999999998</v>
      </c>
      <c r="K38" s="41">
        <v>82.999999999999986</v>
      </c>
      <c r="L38" s="41">
        <v>83.949999999999974</v>
      </c>
      <c r="M38" s="31">
        <v>82.05</v>
      </c>
      <c r="N38" s="31">
        <v>80.2</v>
      </c>
      <c r="O38" s="42">
        <v>148952700</v>
      </c>
      <c r="P38" s="43">
        <v>1.5474196378718991E-2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1857.3</v>
      </c>
      <c r="F39" s="40">
        <v>1855.9333333333332</v>
      </c>
      <c r="G39" s="41">
        <v>1841.5166666666664</v>
      </c>
      <c r="H39" s="41">
        <v>1825.7333333333333</v>
      </c>
      <c r="I39" s="41">
        <v>1811.3166666666666</v>
      </c>
      <c r="J39" s="41">
        <v>1871.7166666666662</v>
      </c>
      <c r="K39" s="41">
        <v>1886.1333333333328</v>
      </c>
      <c r="L39" s="41">
        <v>1901.9166666666661</v>
      </c>
      <c r="M39" s="31">
        <v>1870.35</v>
      </c>
      <c r="N39" s="31">
        <v>1840.15</v>
      </c>
      <c r="O39" s="42">
        <v>1362900</v>
      </c>
      <c r="P39" s="43">
        <v>-1.3927576601671309E-2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209.1</v>
      </c>
      <c r="F40" s="40">
        <v>207.83333333333334</v>
      </c>
      <c r="G40" s="41">
        <v>205.86666666666667</v>
      </c>
      <c r="H40" s="41">
        <v>202.63333333333333</v>
      </c>
      <c r="I40" s="41">
        <v>200.66666666666666</v>
      </c>
      <c r="J40" s="41">
        <v>211.06666666666669</v>
      </c>
      <c r="K40" s="41">
        <v>213.03333333333333</v>
      </c>
      <c r="L40" s="41">
        <v>216.26666666666671</v>
      </c>
      <c r="M40" s="31">
        <v>209.8</v>
      </c>
      <c r="N40" s="31">
        <v>204.6</v>
      </c>
      <c r="O40" s="42">
        <v>23275000</v>
      </c>
      <c r="P40" s="43">
        <v>-2.7678280690328883E-3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752.25</v>
      </c>
      <c r="F41" s="40">
        <v>751.36666666666667</v>
      </c>
      <c r="G41" s="41">
        <v>748.38333333333333</v>
      </c>
      <c r="H41" s="41">
        <v>744.51666666666665</v>
      </c>
      <c r="I41" s="41">
        <v>741.5333333333333</v>
      </c>
      <c r="J41" s="41">
        <v>755.23333333333335</v>
      </c>
      <c r="K41" s="41">
        <v>758.2166666666667</v>
      </c>
      <c r="L41" s="41">
        <v>762.08333333333337</v>
      </c>
      <c r="M41" s="31">
        <v>754.35</v>
      </c>
      <c r="N41" s="31">
        <v>747.5</v>
      </c>
      <c r="O41" s="42">
        <v>4770700</v>
      </c>
      <c r="P41" s="43">
        <v>-9.2144667127389999E-4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697.3</v>
      </c>
      <c r="F42" s="40">
        <v>694.2166666666667</v>
      </c>
      <c r="G42" s="41">
        <v>689.93333333333339</v>
      </c>
      <c r="H42" s="41">
        <v>682.56666666666672</v>
      </c>
      <c r="I42" s="41">
        <v>678.28333333333342</v>
      </c>
      <c r="J42" s="41">
        <v>701.58333333333337</v>
      </c>
      <c r="K42" s="41">
        <v>705.86666666666667</v>
      </c>
      <c r="L42" s="41">
        <v>713.23333333333335</v>
      </c>
      <c r="M42" s="31">
        <v>698.5</v>
      </c>
      <c r="N42" s="31">
        <v>686.85</v>
      </c>
      <c r="O42" s="42">
        <v>8271750</v>
      </c>
      <c r="P42" s="43">
        <v>-7.2483464709613117E-4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679.85</v>
      </c>
      <c r="F43" s="40">
        <v>682</v>
      </c>
      <c r="G43" s="41">
        <v>675.15</v>
      </c>
      <c r="H43" s="41">
        <v>670.44999999999993</v>
      </c>
      <c r="I43" s="41">
        <v>663.59999999999991</v>
      </c>
      <c r="J43" s="41">
        <v>686.7</v>
      </c>
      <c r="K43" s="41">
        <v>693.55</v>
      </c>
      <c r="L43" s="41">
        <v>698.25000000000011</v>
      </c>
      <c r="M43" s="31">
        <v>688.85</v>
      </c>
      <c r="N43" s="31">
        <v>677.3</v>
      </c>
      <c r="O43" s="42">
        <v>74774864</v>
      </c>
      <c r="P43" s="43">
        <v>-7.000740511205846E-3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59.05</v>
      </c>
      <c r="F44" s="40">
        <v>59.199999999999996</v>
      </c>
      <c r="G44" s="41">
        <v>58.699999999999989</v>
      </c>
      <c r="H44" s="41">
        <v>58.349999999999994</v>
      </c>
      <c r="I44" s="41">
        <v>57.849999999999987</v>
      </c>
      <c r="J44" s="41">
        <v>59.54999999999999</v>
      </c>
      <c r="K44" s="41">
        <v>60.050000000000004</v>
      </c>
      <c r="L44" s="41">
        <v>60.399999999999991</v>
      </c>
      <c r="M44" s="31">
        <v>59.7</v>
      </c>
      <c r="N44" s="31">
        <v>58.85</v>
      </c>
      <c r="O44" s="42">
        <v>124687500</v>
      </c>
      <c r="P44" s="43">
        <v>1.3484680378936588E-2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374.85</v>
      </c>
      <c r="F45" s="40">
        <v>370.90000000000003</v>
      </c>
      <c r="G45" s="41">
        <v>364.95000000000005</v>
      </c>
      <c r="H45" s="41">
        <v>355.05</v>
      </c>
      <c r="I45" s="41">
        <v>349.1</v>
      </c>
      <c r="J45" s="41">
        <v>380.80000000000007</v>
      </c>
      <c r="K45" s="41">
        <v>386.75</v>
      </c>
      <c r="L45" s="41">
        <v>396.65000000000009</v>
      </c>
      <c r="M45" s="31">
        <v>376.85</v>
      </c>
      <c r="N45" s="31">
        <v>361</v>
      </c>
      <c r="O45" s="42">
        <v>19163600</v>
      </c>
      <c r="P45" s="43">
        <v>-4.5400238948626048E-3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16788.05</v>
      </c>
      <c r="F46" s="40">
        <v>16698.616666666669</v>
      </c>
      <c r="G46" s="41">
        <v>16542.233333333337</v>
      </c>
      <c r="H46" s="41">
        <v>16296.416666666668</v>
      </c>
      <c r="I46" s="41">
        <v>16140.033333333336</v>
      </c>
      <c r="J46" s="41">
        <v>16944.433333333338</v>
      </c>
      <c r="K46" s="41">
        <v>17100.816666666669</v>
      </c>
      <c r="L46" s="41">
        <v>17346.633333333339</v>
      </c>
      <c r="M46" s="31">
        <v>16855</v>
      </c>
      <c r="N46" s="31">
        <v>16452.8</v>
      </c>
      <c r="O46" s="42">
        <v>180150</v>
      </c>
      <c r="P46" s="43">
        <v>1.8659881255301103E-2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378.3</v>
      </c>
      <c r="F47" s="40">
        <v>376.81666666666666</v>
      </c>
      <c r="G47" s="41">
        <v>374.58333333333331</v>
      </c>
      <c r="H47" s="41">
        <v>370.86666666666667</v>
      </c>
      <c r="I47" s="41">
        <v>368.63333333333333</v>
      </c>
      <c r="J47" s="41">
        <v>380.5333333333333</v>
      </c>
      <c r="K47" s="41">
        <v>382.76666666666665</v>
      </c>
      <c r="L47" s="41">
        <v>386.48333333333329</v>
      </c>
      <c r="M47" s="31">
        <v>379.05</v>
      </c>
      <c r="N47" s="31">
        <v>373.1</v>
      </c>
      <c r="O47" s="42">
        <v>29448000</v>
      </c>
      <c r="P47" s="43">
        <v>3.4460954789756561E-2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3560.65</v>
      </c>
      <c r="F48" s="40">
        <v>3546.6666666666665</v>
      </c>
      <c r="G48" s="41">
        <v>3527.583333333333</v>
      </c>
      <c r="H48" s="41">
        <v>3494.5166666666664</v>
      </c>
      <c r="I48" s="41">
        <v>3475.4333333333329</v>
      </c>
      <c r="J48" s="41">
        <v>3579.7333333333331</v>
      </c>
      <c r="K48" s="41">
        <v>3598.8166666666662</v>
      </c>
      <c r="L48" s="41">
        <v>3631.8833333333332</v>
      </c>
      <c r="M48" s="31">
        <v>3565.75</v>
      </c>
      <c r="N48" s="31">
        <v>3513.6</v>
      </c>
      <c r="O48" s="42">
        <v>1395800</v>
      </c>
      <c r="P48" s="43">
        <v>-4.564256168877478E-3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530.20000000000005</v>
      </c>
      <c r="F49" s="40">
        <v>524.86666666666667</v>
      </c>
      <c r="G49" s="41">
        <v>515.73333333333335</v>
      </c>
      <c r="H49" s="41">
        <v>501.26666666666665</v>
      </c>
      <c r="I49" s="41">
        <v>492.13333333333333</v>
      </c>
      <c r="J49" s="41">
        <v>539.33333333333337</v>
      </c>
      <c r="K49" s="41">
        <v>548.46666666666681</v>
      </c>
      <c r="L49" s="41">
        <v>562.93333333333339</v>
      </c>
      <c r="M49" s="31">
        <v>534</v>
      </c>
      <c r="N49" s="31">
        <v>510.4</v>
      </c>
      <c r="O49" s="42">
        <v>5690100</v>
      </c>
      <c r="P49" s="43">
        <v>0.25307758373890638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466.7</v>
      </c>
      <c r="F50" s="40">
        <v>467.8</v>
      </c>
      <c r="G50" s="41">
        <v>462.90000000000003</v>
      </c>
      <c r="H50" s="41">
        <v>459.1</v>
      </c>
      <c r="I50" s="41">
        <v>454.20000000000005</v>
      </c>
      <c r="J50" s="41">
        <v>471.6</v>
      </c>
      <c r="K50" s="41">
        <v>476.5</v>
      </c>
      <c r="L50" s="41">
        <v>480.3</v>
      </c>
      <c r="M50" s="31">
        <v>472.7</v>
      </c>
      <c r="N50" s="31">
        <v>464</v>
      </c>
      <c r="O50" s="42">
        <v>18249000</v>
      </c>
      <c r="P50" s="43">
        <v>1.25732421875E-2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200.5</v>
      </c>
      <c r="F51" s="40">
        <v>200.93333333333331</v>
      </c>
      <c r="G51" s="41">
        <v>197.66666666666663</v>
      </c>
      <c r="H51" s="41">
        <v>194.83333333333331</v>
      </c>
      <c r="I51" s="41">
        <v>191.56666666666663</v>
      </c>
      <c r="J51" s="41">
        <v>203.76666666666662</v>
      </c>
      <c r="K51" s="41">
        <v>207.03333333333333</v>
      </c>
      <c r="L51" s="41">
        <v>209.86666666666662</v>
      </c>
      <c r="M51" s="31">
        <v>204.2</v>
      </c>
      <c r="N51" s="31">
        <v>198.1</v>
      </c>
      <c r="O51" s="42">
        <v>55058400</v>
      </c>
      <c r="P51" s="43">
        <v>-3.4103827207275485E-2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555.6</v>
      </c>
      <c r="F52" s="40">
        <v>551.31666666666661</v>
      </c>
      <c r="G52" s="41">
        <v>542.88333333333321</v>
      </c>
      <c r="H52" s="41">
        <v>530.16666666666663</v>
      </c>
      <c r="I52" s="41">
        <v>521.73333333333323</v>
      </c>
      <c r="J52" s="41">
        <v>564.03333333333319</v>
      </c>
      <c r="K52" s="41">
        <v>572.46666666666658</v>
      </c>
      <c r="L52" s="41">
        <v>585.18333333333317</v>
      </c>
      <c r="M52" s="31">
        <v>559.75</v>
      </c>
      <c r="N52" s="31">
        <v>538.6</v>
      </c>
      <c r="O52" s="42">
        <v>4196400</v>
      </c>
      <c r="P52" s="43">
        <v>-3.2422417786012042E-3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393.7</v>
      </c>
      <c r="F53" s="40">
        <v>390.38333333333338</v>
      </c>
      <c r="G53" s="41">
        <v>384.96666666666675</v>
      </c>
      <c r="H53" s="41">
        <v>376.23333333333335</v>
      </c>
      <c r="I53" s="41">
        <v>370.81666666666672</v>
      </c>
      <c r="J53" s="41">
        <v>399.11666666666679</v>
      </c>
      <c r="K53" s="41">
        <v>404.53333333333342</v>
      </c>
      <c r="L53" s="41">
        <v>413.26666666666682</v>
      </c>
      <c r="M53" s="31">
        <v>395.8</v>
      </c>
      <c r="N53" s="31">
        <v>381.65</v>
      </c>
      <c r="O53" s="42">
        <v>2566500</v>
      </c>
      <c r="P53" s="43">
        <v>3.8858530661809353E-2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539.5</v>
      </c>
      <c r="F54" s="40">
        <v>532.80000000000007</v>
      </c>
      <c r="G54" s="41">
        <v>523.95000000000016</v>
      </c>
      <c r="H54" s="41">
        <v>508.40000000000009</v>
      </c>
      <c r="I54" s="41">
        <v>499.55000000000018</v>
      </c>
      <c r="J54" s="41">
        <v>548.35000000000014</v>
      </c>
      <c r="K54" s="41">
        <v>557.20000000000005</v>
      </c>
      <c r="L54" s="41">
        <v>572.75000000000011</v>
      </c>
      <c r="M54" s="31">
        <v>541.65</v>
      </c>
      <c r="N54" s="31">
        <v>517.25</v>
      </c>
      <c r="O54" s="42">
        <v>8836250</v>
      </c>
      <c r="P54" s="43">
        <v>-4.9268018018018018E-3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910.2</v>
      </c>
      <c r="F55" s="40">
        <v>905.2166666666667</v>
      </c>
      <c r="G55" s="41">
        <v>898.38333333333344</v>
      </c>
      <c r="H55" s="41">
        <v>886.56666666666672</v>
      </c>
      <c r="I55" s="41">
        <v>879.73333333333346</v>
      </c>
      <c r="J55" s="41">
        <v>917.03333333333342</v>
      </c>
      <c r="K55" s="41">
        <v>923.86666666666667</v>
      </c>
      <c r="L55" s="41">
        <v>935.68333333333339</v>
      </c>
      <c r="M55" s="31">
        <v>912.05</v>
      </c>
      <c r="N55" s="31">
        <v>893.4</v>
      </c>
      <c r="O55" s="42">
        <v>10650250</v>
      </c>
      <c r="P55" s="43">
        <v>-2.6209437774872221E-2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147.69999999999999</v>
      </c>
      <c r="F56" s="40">
        <v>147.23333333333335</v>
      </c>
      <c r="G56" s="41">
        <v>146.56666666666669</v>
      </c>
      <c r="H56" s="41">
        <v>145.43333333333334</v>
      </c>
      <c r="I56" s="41">
        <v>144.76666666666668</v>
      </c>
      <c r="J56" s="41">
        <v>148.3666666666667</v>
      </c>
      <c r="K56" s="41">
        <v>149.03333333333333</v>
      </c>
      <c r="L56" s="41">
        <v>150.16666666666671</v>
      </c>
      <c r="M56" s="31">
        <v>147.9</v>
      </c>
      <c r="N56" s="31">
        <v>146.1</v>
      </c>
      <c r="O56" s="42">
        <v>50761200</v>
      </c>
      <c r="P56" s="43">
        <v>-1.7877458150495695E-2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5474.5</v>
      </c>
      <c r="F57" s="40">
        <v>5507.5666666666666</v>
      </c>
      <c r="G57" s="41">
        <v>5426.3833333333332</v>
      </c>
      <c r="H57" s="41">
        <v>5378.2666666666664</v>
      </c>
      <c r="I57" s="41">
        <v>5297.083333333333</v>
      </c>
      <c r="J57" s="41">
        <v>5555.6833333333334</v>
      </c>
      <c r="K57" s="41">
        <v>5636.8666666666659</v>
      </c>
      <c r="L57" s="41">
        <v>5684.9833333333336</v>
      </c>
      <c r="M57" s="31">
        <v>5588.75</v>
      </c>
      <c r="N57" s="31">
        <v>5459.45</v>
      </c>
      <c r="O57" s="42">
        <v>895700</v>
      </c>
      <c r="P57" s="43">
        <v>1.3349926462269488E-2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1467.35</v>
      </c>
      <c r="F58" s="40">
        <v>1460.2833333333335</v>
      </c>
      <c r="G58" s="41">
        <v>1450.5666666666671</v>
      </c>
      <c r="H58" s="41">
        <v>1433.7833333333335</v>
      </c>
      <c r="I58" s="41">
        <v>1424.0666666666671</v>
      </c>
      <c r="J58" s="41">
        <v>1477.0666666666671</v>
      </c>
      <c r="K58" s="41">
        <v>1486.7833333333338</v>
      </c>
      <c r="L58" s="41">
        <v>1503.5666666666671</v>
      </c>
      <c r="M58" s="31">
        <v>1470</v>
      </c>
      <c r="N58" s="31">
        <v>1443.5</v>
      </c>
      <c r="O58" s="42">
        <v>3510850</v>
      </c>
      <c r="P58" s="43">
        <v>-6.7333399346469949E-3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622.85</v>
      </c>
      <c r="F59" s="40">
        <v>622.65</v>
      </c>
      <c r="G59" s="41">
        <v>617.69999999999993</v>
      </c>
      <c r="H59" s="41">
        <v>612.54999999999995</v>
      </c>
      <c r="I59" s="41">
        <v>607.59999999999991</v>
      </c>
      <c r="J59" s="41">
        <v>627.79999999999995</v>
      </c>
      <c r="K59" s="41">
        <v>632.75</v>
      </c>
      <c r="L59" s="41">
        <v>637.9</v>
      </c>
      <c r="M59" s="31">
        <v>627.6</v>
      </c>
      <c r="N59" s="31">
        <v>617.5</v>
      </c>
      <c r="O59" s="42">
        <v>6659811</v>
      </c>
      <c r="P59" s="43">
        <v>1.2716491400409204E-2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737.75</v>
      </c>
      <c r="F60" s="40">
        <v>738.15</v>
      </c>
      <c r="G60" s="41">
        <v>734.09999999999991</v>
      </c>
      <c r="H60" s="41">
        <v>730.44999999999993</v>
      </c>
      <c r="I60" s="41">
        <v>726.39999999999986</v>
      </c>
      <c r="J60" s="41">
        <v>741.8</v>
      </c>
      <c r="K60" s="41">
        <v>745.84999999999991</v>
      </c>
      <c r="L60" s="41">
        <v>749.5</v>
      </c>
      <c r="M60" s="31">
        <v>742.2</v>
      </c>
      <c r="N60" s="31">
        <v>734.5</v>
      </c>
      <c r="O60" s="42">
        <v>1360625</v>
      </c>
      <c r="P60" s="43">
        <v>5.3727008712487902E-2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431.25</v>
      </c>
      <c r="F61" s="40">
        <v>427.05</v>
      </c>
      <c r="G61" s="41">
        <v>420.20000000000005</v>
      </c>
      <c r="H61" s="41">
        <v>409.15000000000003</v>
      </c>
      <c r="I61" s="41">
        <v>402.30000000000007</v>
      </c>
      <c r="J61" s="41">
        <v>438.1</v>
      </c>
      <c r="K61" s="41">
        <v>444.95000000000005</v>
      </c>
      <c r="L61" s="41">
        <v>456</v>
      </c>
      <c r="M61" s="31">
        <v>433.9</v>
      </c>
      <c r="N61" s="31">
        <v>416</v>
      </c>
      <c r="O61" s="42">
        <v>2825900</v>
      </c>
      <c r="P61" s="43">
        <v>-7.7249903437620702E-3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136.19999999999999</v>
      </c>
      <c r="F62" s="40">
        <v>136.71666666666667</v>
      </c>
      <c r="G62" s="41">
        <v>135.48333333333335</v>
      </c>
      <c r="H62" s="41">
        <v>134.76666666666668</v>
      </c>
      <c r="I62" s="41">
        <v>133.53333333333336</v>
      </c>
      <c r="J62" s="41">
        <v>137.43333333333334</v>
      </c>
      <c r="K62" s="41">
        <v>138.66666666666663</v>
      </c>
      <c r="L62" s="41">
        <v>139.38333333333333</v>
      </c>
      <c r="M62" s="31">
        <v>137.94999999999999</v>
      </c>
      <c r="N62" s="31">
        <v>136</v>
      </c>
      <c r="O62" s="42">
        <v>10501700</v>
      </c>
      <c r="P62" s="43">
        <v>2.8217555196553581E-2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932.3</v>
      </c>
      <c r="F63" s="40">
        <v>930.13333333333321</v>
      </c>
      <c r="G63" s="41">
        <v>923.96666666666647</v>
      </c>
      <c r="H63" s="41">
        <v>915.63333333333321</v>
      </c>
      <c r="I63" s="41">
        <v>909.46666666666647</v>
      </c>
      <c r="J63" s="41">
        <v>938.46666666666647</v>
      </c>
      <c r="K63" s="41">
        <v>944.63333333333321</v>
      </c>
      <c r="L63" s="41">
        <v>952.96666666666647</v>
      </c>
      <c r="M63" s="31">
        <v>936.3</v>
      </c>
      <c r="N63" s="31">
        <v>921.8</v>
      </c>
      <c r="O63" s="42">
        <v>1491000</v>
      </c>
      <c r="P63" s="43">
        <v>4.9408783783783786E-2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570.04999999999995</v>
      </c>
      <c r="F64" s="40">
        <v>567.91666666666663</v>
      </c>
      <c r="G64" s="41">
        <v>564.7833333333333</v>
      </c>
      <c r="H64" s="41">
        <v>559.51666666666665</v>
      </c>
      <c r="I64" s="41">
        <v>556.38333333333333</v>
      </c>
      <c r="J64" s="41">
        <v>573.18333333333328</v>
      </c>
      <c r="K64" s="41">
        <v>576.31666666666672</v>
      </c>
      <c r="L64" s="41">
        <v>581.58333333333326</v>
      </c>
      <c r="M64" s="31">
        <v>571.04999999999995</v>
      </c>
      <c r="N64" s="31">
        <v>562.65</v>
      </c>
      <c r="O64" s="42">
        <v>10548750</v>
      </c>
      <c r="P64" s="43">
        <v>3.8063518496491019E-3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1851</v>
      </c>
      <c r="F65" s="40">
        <v>1851.3500000000001</v>
      </c>
      <c r="G65" s="41">
        <v>1840.1000000000004</v>
      </c>
      <c r="H65" s="41">
        <v>1829.2000000000003</v>
      </c>
      <c r="I65" s="41">
        <v>1817.9500000000005</v>
      </c>
      <c r="J65" s="41">
        <v>1862.2500000000002</v>
      </c>
      <c r="K65" s="41">
        <v>1873.4999999999998</v>
      </c>
      <c r="L65" s="41">
        <v>1884.4</v>
      </c>
      <c r="M65" s="31">
        <v>1862.6</v>
      </c>
      <c r="N65" s="31">
        <v>1840.45</v>
      </c>
      <c r="O65" s="42">
        <v>562250</v>
      </c>
      <c r="P65" s="43">
        <v>2.2737608003638016E-2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2319.0500000000002</v>
      </c>
      <c r="F66" s="40">
        <v>2325.3833333333332</v>
      </c>
      <c r="G66" s="41">
        <v>2299.6666666666665</v>
      </c>
      <c r="H66" s="41">
        <v>2280.2833333333333</v>
      </c>
      <c r="I66" s="41">
        <v>2254.5666666666666</v>
      </c>
      <c r="J66" s="41">
        <v>2344.7666666666664</v>
      </c>
      <c r="K66" s="41">
        <v>2370.4833333333336</v>
      </c>
      <c r="L66" s="41">
        <v>2389.8666666666663</v>
      </c>
      <c r="M66" s="31">
        <v>2351.1</v>
      </c>
      <c r="N66" s="31">
        <v>2306</v>
      </c>
      <c r="O66" s="42">
        <v>2420250</v>
      </c>
      <c r="P66" s="43">
        <v>-4.2172392511828838E-3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273.85000000000002</v>
      </c>
      <c r="F67" s="40">
        <v>275.58333333333331</v>
      </c>
      <c r="G67" s="41">
        <v>270.66666666666663</v>
      </c>
      <c r="H67" s="41">
        <v>267.48333333333329</v>
      </c>
      <c r="I67" s="41">
        <v>262.56666666666661</v>
      </c>
      <c r="J67" s="41">
        <v>278.76666666666665</v>
      </c>
      <c r="K67" s="41">
        <v>283.68333333333328</v>
      </c>
      <c r="L67" s="41">
        <v>286.86666666666667</v>
      </c>
      <c r="M67" s="31">
        <v>280.5</v>
      </c>
      <c r="N67" s="31">
        <v>272.39999999999998</v>
      </c>
      <c r="O67" s="42">
        <v>16058600</v>
      </c>
      <c r="P67" s="43">
        <v>3.0401416765053129E-2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4494.5</v>
      </c>
      <c r="F68" s="40">
        <v>4519.833333333333</v>
      </c>
      <c r="G68" s="41">
        <v>4459.6666666666661</v>
      </c>
      <c r="H68" s="41">
        <v>4424.833333333333</v>
      </c>
      <c r="I68" s="41">
        <v>4364.6666666666661</v>
      </c>
      <c r="J68" s="41">
        <v>4554.6666666666661</v>
      </c>
      <c r="K68" s="41">
        <v>4614.8333333333321</v>
      </c>
      <c r="L68" s="41">
        <v>4649.6666666666661</v>
      </c>
      <c r="M68" s="31">
        <v>4580</v>
      </c>
      <c r="N68" s="31">
        <v>4485</v>
      </c>
      <c r="O68" s="42">
        <v>2770900</v>
      </c>
      <c r="P68" s="43">
        <v>5.041889381705144E-2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5385.1</v>
      </c>
      <c r="F69" s="40">
        <v>5414.6833333333334</v>
      </c>
      <c r="G69" s="41">
        <v>5322.6166666666668</v>
      </c>
      <c r="H69" s="41">
        <v>5260.1333333333332</v>
      </c>
      <c r="I69" s="41">
        <v>5168.0666666666666</v>
      </c>
      <c r="J69" s="41">
        <v>5477.166666666667</v>
      </c>
      <c r="K69" s="41">
        <v>5569.2333333333345</v>
      </c>
      <c r="L69" s="41">
        <v>5631.7166666666672</v>
      </c>
      <c r="M69" s="31">
        <v>5506.75</v>
      </c>
      <c r="N69" s="31">
        <v>5352.2</v>
      </c>
      <c r="O69" s="42">
        <v>459375</v>
      </c>
      <c r="P69" s="43">
        <v>7.2679509632224165E-2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383.75</v>
      </c>
      <c r="F70" s="40">
        <v>385.18333333333334</v>
      </c>
      <c r="G70" s="41">
        <v>380.61666666666667</v>
      </c>
      <c r="H70" s="41">
        <v>377.48333333333335</v>
      </c>
      <c r="I70" s="41">
        <v>372.91666666666669</v>
      </c>
      <c r="J70" s="41">
        <v>388.31666666666666</v>
      </c>
      <c r="K70" s="41">
        <v>392.88333333333338</v>
      </c>
      <c r="L70" s="41">
        <v>396.01666666666665</v>
      </c>
      <c r="M70" s="31">
        <v>389.75</v>
      </c>
      <c r="N70" s="31">
        <v>382.05</v>
      </c>
      <c r="O70" s="42">
        <v>30021750</v>
      </c>
      <c r="P70" s="43">
        <v>-4.1965037910699242E-2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4703.5</v>
      </c>
      <c r="F71" s="40">
        <v>4690.55</v>
      </c>
      <c r="G71" s="41">
        <v>4672.2000000000007</v>
      </c>
      <c r="H71" s="41">
        <v>4640.9000000000005</v>
      </c>
      <c r="I71" s="41">
        <v>4622.5500000000011</v>
      </c>
      <c r="J71" s="41">
        <v>4721.8500000000004</v>
      </c>
      <c r="K71" s="41">
        <v>4740.2000000000007</v>
      </c>
      <c r="L71" s="41">
        <v>4771.5</v>
      </c>
      <c r="M71" s="31">
        <v>4708.8999999999996</v>
      </c>
      <c r="N71" s="31">
        <v>4659.25</v>
      </c>
      <c r="O71" s="42">
        <v>2615625</v>
      </c>
      <c r="P71" s="43">
        <v>-2.2104869613982614E-2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2485.85</v>
      </c>
      <c r="F72" s="40">
        <v>2488.1333333333332</v>
      </c>
      <c r="G72" s="41">
        <v>2474.0666666666666</v>
      </c>
      <c r="H72" s="41">
        <v>2462.2833333333333</v>
      </c>
      <c r="I72" s="41">
        <v>2448.2166666666667</v>
      </c>
      <c r="J72" s="41">
        <v>2499.9166666666665</v>
      </c>
      <c r="K72" s="41">
        <v>2513.9833333333331</v>
      </c>
      <c r="L72" s="41">
        <v>2525.7666666666664</v>
      </c>
      <c r="M72" s="31">
        <v>2502.1999999999998</v>
      </c>
      <c r="N72" s="31">
        <v>2476.35</v>
      </c>
      <c r="O72" s="42">
        <v>3212300</v>
      </c>
      <c r="P72" s="43">
        <v>-1.2162307609514584E-2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1856.65</v>
      </c>
      <c r="F73" s="40">
        <v>1851.5333333333335</v>
      </c>
      <c r="G73" s="41">
        <v>1841.166666666667</v>
      </c>
      <c r="H73" s="41">
        <v>1825.6833333333334</v>
      </c>
      <c r="I73" s="41">
        <v>1815.3166666666668</v>
      </c>
      <c r="J73" s="41">
        <v>1867.0166666666671</v>
      </c>
      <c r="K73" s="41">
        <v>1877.3833333333334</v>
      </c>
      <c r="L73" s="41">
        <v>1892.8666666666672</v>
      </c>
      <c r="M73" s="31">
        <v>1861.9</v>
      </c>
      <c r="N73" s="31">
        <v>1836.05</v>
      </c>
      <c r="O73" s="42">
        <v>6075300</v>
      </c>
      <c r="P73" s="43">
        <v>-2.2564374834085479E-2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164.5</v>
      </c>
      <c r="F74" s="40">
        <v>163.05000000000001</v>
      </c>
      <c r="G74" s="41">
        <v>161.00000000000003</v>
      </c>
      <c r="H74" s="41">
        <v>157.50000000000003</v>
      </c>
      <c r="I74" s="41">
        <v>155.45000000000005</v>
      </c>
      <c r="J74" s="41">
        <v>166.55</v>
      </c>
      <c r="K74" s="41">
        <v>168.59999999999997</v>
      </c>
      <c r="L74" s="41">
        <v>172.1</v>
      </c>
      <c r="M74" s="31">
        <v>165.1</v>
      </c>
      <c r="N74" s="31">
        <v>159.55000000000001</v>
      </c>
      <c r="O74" s="42">
        <v>26539200</v>
      </c>
      <c r="P74" s="43">
        <v>-4.1601664066562662E-2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82.2</v>
      </c>
      <c r="F75" s="40">
        <v>82.399999999999991</v>
      </c>
      <c r="G75" s="41">
        <v>81.549999999999983</v>
      </c>
      <c r="H75" s="41">
        <v>80.899999999999991</v>
      </c>
      <c r="I75" s="41">
        <v>80.049999999999983</v>
      </c>
      <c r="J75" s="41">
        <v>83.049999999999983</v>
      </c>
      <c r="K75" s="41">
        <v>83.899999999999977</v>
      </c>
      <c r="L75" s="41">
        <v>84.549999999999983</v>
      </c>
      <c r="M75" s="31">
        <v>83.25</v>
      </c>
      <c r="N75" s="31">
        <v>81.75</v>
      </c>
      <c r="O75" s="42">
        <v>106440000</v>
      </c>
      <c r="P75" s="43">
        <v>9.3883357041251777E-3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175.35</v>
      </c>
      <c r="F76" s="40">
        <v>171.26666666666665</v>
      </c>
      <c r="G76" s="41">
        <v>166.2833333333333</v>
      </c>
      <c r="H76" s="41">
        <v>157.21666666666664</v>
      </c>
      <c r="I76" s="41">
        <v>152.23333333333329</v>
      </c>
      <c r="J76" s="41">
        <v>180.33333333333331</v>
      </c>
      <c r="K76" s="41">
        <v>185.31666666666666</v>
      </c>
      <c r="L76" s="41">
        <v>194.38333333333333</v>
      </c>
      <c r="M76" s="31">
        <v>176.25</v>
      </c>
      <c r="N76" s="31">
        <v>162.19999999999999</v>
      </c>
      <c r="O76" s="42">
        <v>8972600</v>
      </c>
      <c r="P76" s="43">
        <v>0.14499004644990046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129.35</v>
      </c>
      <c r="F77" s="40">
        <v>129.11666666666667</v>
      </c>
      <c r="G77" s="41">
        <v>128.33333333333334</v>
      </c>
      <c r="H77" s="41">
        <v>127.31666666666666</v>
      </c>
      <c r="I77" s="41">
        <v>126.53333333333333</v>
      </c>
      <c r="J77" s="41">
        <v>130.13333333333335</v>
      </c>
      <c r="K77" s="41">
        <v>130.91666666666666</v>
      </c>
      <c r="L77" s="41">
        <v>131.93333333333337</v>
      </c>
      <c r="M77" s="31">
        <v>129.9</v>
      </c>
      <c r="N77" s="31">
        <v>128.1</v>
      </c>
      <c r="O77" s="42">
        <v>51929300</v>
      </c>
      <c r="P77" s="43">
        <v>-2.2393201653651815E-2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506.15</v>
      </c>
      <c r="F78" s="40">
        <v>504.25</v>
      </c>
      <c r="G78" s="41">
        <v>500.8</v>
      </c>
      <c r="H78" s="41">
        <v>495.45</v>
      </c>
      <c r="I78" s="41">
        <v>492</v>
      </c>
      <c r="J78" s="41">
        <v>509.6</v>
      </c>
      <c r="K78" s="41">
        <v>513.05000000000007</v>
      </c>
      <c r="L78" s="41">
        <v>518.40000000000009</v>
      </c>
      <c r="M78" s="31">
        <v>507.7</v>
      </c>
      <c r="N78" s="31">
        <v>498.9</v>
      </c>
      <c r="O78" s="42">
        <v>9988900</v>
      </c>
      <c r="P78" s="43">
        <v>-7.3142857142857141E-3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42.6</v>
      </c>
      <c r="F79" s="40">
        <v>42.933333333333337</v>
      </c>
      <c r="G79" s="41">
        <v>42.116666666666674</v>
      </c>
      <c r="H79" s="41">
        <v>41.63333333333334</v>
      </c>
      <c r="I79" s="41">
        <v>40.816666666666677</v>
      </c>
      <c r="J79" s="41">
        <v>43.416666666666671</v>
      </c>
      <c r="K79" s="41">
        <v>44.233333333333334</v>
      </c>
      <c r="L79" s="41">
        <v>44.716666666666669</v>
      </c>
      <c r="M79" s="31">
        <v>43.75</v>
      </c>
      <c r="N79" s="31">
        <v>42.45</v>
      </c>
      <c r="O79" s="42">
        <v>140220000</v>
      </c>
      <c r="P79" s="43">
        <v>5.0927487352445192E-2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967.35</v>
      </c>
      <c r="F80" s="40">
        <v>962.46666666666658</v>
      </c>
      <c r="G80" s="41">
        <v>955.93333333333317</v>
      </c>
      <c r="H80" s="41">
        <v>944.51666666666654</v>
      </c>
      <c r="I80" s="41">
        <v>937.98333333333312</v>
      </c>
      <c r="J80" s="41">
        <v>973.88333333333321</v>
      </c>
      <c r="K80" s="41">
        <v>980.41666666666674</v>
      </c>
      <c r="L80" s="41">
        <v>991.83333333333326</v>
      </c>
      <c r="M80" s="31">
        <v>969</v>
      </c>
      <c r="N80" s="31">
        <v>951.05</v>
      </c>
      <c r="O80" s="42">
        <v>5706500</v>
      </c>
      <c r="P80" s="43">
        <v>-3.5795355334381001E-3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1878.5</v>
      </c>
      <c r="F81" s="40">
        <v>1880.6499999999999</v>
      </c>
      <c r="G81" s="41">
        <v>1862.8499999999997</v>
      </c>
      <c r="H81" s="41">
        <v>1847.1999999999998</v>
      </c>
      <c r="I81" s="41">
        <v>1829.3999999999996</v>
      </c>
      <c r="J81" s="41">
        <v>1896.2999999999997</v>
      </c>
      <c r="K81" s="41">
        <v>1914.1</v>
      </c>
      <c r="L81" s="41">
        <v>1929.7499999999998</v>
      </c>
      <c r="M81" s="31">
        <v>1898.45</v>
      </c>
      <c r="N81" s="31">
        <v>1865</v>
      </c>
      <c r="O81" s="42">
        <v>3565900</v>
      </c>
      <c r="P81" s="43">
        <v>-1.0818608005769925E-2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334.7</v>
      </c>
      <c r="F82" s="40">
        <v>330.18333333333334</v>
      </c>
      <c r="G82" s="41">
        <v>323.36666666666667</v>
      </c>
      <c r="H82" s="41">
        <v>312.03333333333336</v>
      </c>
      <c r="I82" s="41">
        <v>305.2166666666667</v>
      </c>
      <c r="J82" s="41">
        <v>341.51666666666665</v>
      </c>
      <c r="K82" s="41">
        <v>348.33333333333337</v>
      </c>
      <c r="L82" s="41">
        <v>359.66666666666663</v>
      </c>
      <c r="M82" s="31">
        <v>337</v>
      </c>
      <c r="N82" s="31">
        <v>318.85000000000002</v>
      </c>
      <c r="O82" s="42">
        <v>14556050</v>
      </c>
      <c r="P82" s="43">
        <v>7.0565435476516183E-2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1662.05</v>
      </c>
      <c r="F83" s="40">
        <v>1658.6000000000001</v>
      </c>
      <c r="G83" s="41">
        <v>1643.9000000000003</v>
      </c>
      <c r="H83" s="41">
        <v>1625.7500000000002</v>
      </c>
      <c r="I83" s="41">
        <v>1611.0500000000004</v>
      </c>
      <c r="J83" s="41">
        <v>1676.7500000000002</v>
      </c>
      <c r="K83" s="41">
        <v>1691.45</v>
      </c>
      <c r="L83" s="41">
        <v>1709.6000000000001</v>
      </c>
      <c r="M83" s="31">
        <v>1673.3</v>
      </c>
      <c r="N83" s="31">
        <v>1640.45</v>
      </c>
      <c r="O83" s="42">
        <v>11840800</v>
      </c>
      <c r="P83" s="43">
        <v>-3.6090949191963748E-4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297.55</v>
      </c>
      <c r="F84" s="40">
        <v>298.93333333333334</v>
      </c>
      <c r="G84" s="41">
        <v>295.2166666666667</v>
      </c>
      <c r="H84" s="41">
        <v>292.88333333333338</v>
      </c>
      <c r="I84" s="41">
        <v>289.16666666666674</v>
      </c>
      <c r="J84" s="41">
        <v>301.26666666666665</v>
      </c>
      <c r="K84" s="41">
        <v>304.98333333333323</v>
      </c>
      <c r="L84" s="41">
        <v>307.31666666666661</v>
      </c>
      <c r="M84" s="31">
        <v>302.64999999999998</v>
      </c>
      <c r="N84" s="31">
        <v>296.60000000000002</v>
      </c>
      <c r="O84" s="42">
        <v>1176400</v>
      </c>
      <c r="P84" s="43">
        <v>3.2835820895522387E-2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634.4</v>
      </c>
      <c r="F85" s="40">
        <v>633.7166666666667</v>
      </c>
      <c r="G85" s="41">
        <v>629.43333333333339</v>
      </c>
      <c r="H85" s="41">
        <v>624.4666666666667</v>
      </c>
      <c r="I85" s="41">
        <v>620.18333333333339</v>
      </c>
      <c r="J85" s="41">
        <v>638.68333333333339</v>
      </c>
      <c r="K85" s="41">
        <v>642.9666666666667</v>
      </c>
      <c r="L85" s="41">
        <v>647.93333333333339</v>
      </c>
      <c r="M85" s="31">
        <v>638</v>
      </c>
      <c r="N85" s="31">
        <v>628.75</v>
      </c>
      <c r="O85" s="42">
        <v>2352500</v>
      </c>
      <c r="P85" s="43">
        <v>-2.1208907741251328E-3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1245.3</v>
      </c>
      <c r="F86" s="40">
        <v>1245.9833333333333</v>
      </c>
      <c r="G86" s="41">
        <v>1238.1666666666667</v>
      </c>
      <c r="H86" s="41">
        <v>1231.0333333333333</v>
      </c>
      <c r="I86" s="41">
        <v>1223.2166666666667</v>
      </c>
      <c r="J86" s="41">
        <v>1253.1166666666668</v>
      </c>
      <c r="K86" s="41">
        <v>1260.9333333333334</v>
      </c>
      <c r="L86" s="41">
        <v>1268.0666666666668</v>
      </c>
      <c r="M86" s="31">
        <v>1253.8</v>
      </c>
      <c r="N86" s="31">
        <v>1238.8499999999999</v>
      </c>
      <c r="O86" s="42">
        <v>2912225</v>
      </c>
      <c r="P86" s="43">
        <v>2.2003667277879647E-2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1376.45</v>
      </c>
      <c r="F87" s="40">
        <v>1379.5</v>
      </c>
      <c r="G87" s="41">
        <v>1364.1</v>
      </c>
      <c r="H87" s="41">
        <v>1351.75</v>
      </c>
      <c r="I87" s="41">
        <v>1336.35</v>
      </c>
      <c r="J87" s="41">
        <v>1391.85</v>
      </c>
      <c r="K87" s="41">
        <v>1407.25</v>
      </c>
      <c r="L87" s="41">
        <v>1419.6</v>
      </c>
      <c r="M87" s="31">
        <v>1394.9</v>
      </c>
      <c r="N87" s="31">
        <v>1367.15</v>
      </c>
      <c r="O87" s="42">
        <v>3780000</v>
      </c>
      <c r="P87" s="43">
        <v>-1.2152097216777734E-2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1227.5999999999999</v>
      </c>
      <c r="F88" s="40">
        <v>1225.2166666666665</v>
      </c>
      <c r="G88" s="41">
        <v>1219.133333333333</v>
      </c>
      <c r="H88" s="41">
        <v>1210.6666666666665</v>
      </c>
      <c r="I88" s="41">
        <v>1204.583333333333</v>
      </c>
      <c r="J88" s="41">
        <v>1233.6833333333329</v>
      </c>
      <c r="K88" s="41">
        <v>1239.7666666666664</v>
      </c>
      <c r="L88" s="41">
        <v>1248.2333333333329</v>
      </c>
      <c r="M88" s="31">
        <v>1231.3</v>
      </c>
      <c r="N88" s="31">
        <v>1216.75</v>
      </c>
      <c r="O88" s="42">
        <v>22279600</v>
      </c>
      <c r="P88" s="43">
        <v>1.3501464781556489E-2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2574.3000000000002</v>
      </c>
      <c r="F89" s="40">
        <v>2571.5833333333335</v>
      </c>
      <c r="G89" s="41">
        <v>2554.166666666667</v>
      </c>
      <c r="H89" s="41">
        <v>2534.0333333333333</v>
      </c>
      <c r="I89" s="41">
        <v>2516.6166666666668</v>
      </c>
      <c r="J89" s="41">
        <v>2591.7166666666672</v>
      </c>
      <c r="K89" s="41">
        <v>2609.1333333333341</v>
      </c>
      <c r="L89" s="41">
        <v>2629.2666666666673</v>
      </c>
      <c r="M89" s="31">
        <v>2589</v>
      </c>
      <c r="N89" s="31">
        <v>2551.4499999999998</v>
      </c>
      <c r="O89" s="42">
        <v>13035900</v>
      </c>
      <c r="P89" s="43">
        <v>1.3717485127726584E-2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2386.25</v>
      </c>
      <c r="F90" s="40">
        <v>2376.8333333333335</v>
      </c>
      <c r="G90" s="41">
        <v>2362.3166666666671</v>
      </c>
      <c r="H90" s="41">
        <v>2338.3833333333337</v>
      </c>
      <c r="I90" s="41">
        <v>2323.8666666666672</v>
      </c>
      <c r="J90" s="41">
        <v>2400.7666666666669</v>
      </c>
      <c r="K90" s="41">
        <v>2415.2833333333333</v>
      </c>
      <c r="L90" s="41">
        <v>2439.2166666666667</v>
      </c>
      <c r="M90" s="31">
        <v>2391.35</v>
      </c>
      <c r="N90" s="31">
        <v>2352.9</v>
      </c>
      <c r="O90" s="42">
        <v>3361000</v>
      </c>
      <c r="P90" s="43">
        <v>9.4911996155463453E-3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1446.85</v>
      </c>
      <c r="F91" s="40">
        <v>1449.4833333333333</v>
      </c>
      <c r="G91" s="41">
        <v>1437.9166666666667</v>
      </c>
      <c r="H91" s="41">
        <v>1428.9833333333333</v>
      </c>
      <c r="I91" s="41">
        <v>1417.4166666666667</v>
      </c>
      <c r="J91" s="41">
        <v>1458.4166666666667</v>
      </c>
      <c r="K91" s="41">
        <v>1469.9833333333333</v>
      </c>
      <c r="L91" s="41">
        <v>1478.9166666666667</v>
      </c>
      <c r="M91" s="31">
        <v>1461.05</v>
      </c>
      <c r="N91" s="31">
        <v>1440.55</v>
      </c>
      <c r="O91" s="42">
        <v>36686650</v>
      </c>
      <c r="P91" s="43">
        <v>-1.1631697486960645E-2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642.35</v>
      </c>
      <c r="F92" s="40">
        <v>642.23333333333335</v>
      </c>
      <c r="G92" s="41">
        <v>638.56666666666672</v>
      </c>
      <c r="H92" s="41">
        <v>634.78333333333342</v>
      </c>
      <c r="I92" s="41">
        <v>631.11666666666679</v>
      </c>
      <c r="J92" s="41">
        <v>646.01666666666665</v>
      </c>
      <c r="K92" s="41">
        <v>649.68333333333317</v>
      </c>
      <c r="L92" s="41">
        <v>653.46666666666658</v>
      </c>
      <c r="M92" s="31">
        <v>645.9</v>
      </c>
      <c r="N92" s="31">
        <v>638.45000000000005</v>
      </c>
      <c r="O92" s="42">
        <v>20593100</v>
      </c>
      <c r="P92" s="43">
        <v>1.3315290933694181E-2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2397.4</v>
      </c>
      <c r="F93" s="40">
        <v>2388.2666666666669</v>
      </c>
      <c r="G93" s="41">
        <v>2369.1333333333337</v>
      </c>
      <c r="H93" s="41">
        <v>2340.8666666666668</v>
      </c>
      <c r="I93" s="41">
        <v>2321.7333333333336</v>
      </c>
      <c r="J93" s="41">
        <v>2416.5333333333338</v>
      </c>
      <c r="K93" s="41">
        <v>2435.666666666667</v>
      </c>
      <c r="L93" s="41">
        <v>2463.9333333333338</v>
      </c>
      <c r="M93" s="31">
        <v>2407.4</v>
      </c>
      <c r="N93" s="31">
        <v>2360</v>
      </c>
      <c r="O93" s="42">
        <v>4858200</v>
      </c>
      <c r="P93" s="43">
        <v>1.0419916391090035E-2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460.8</v>
      </c>
      <c r="F94" s="40">
        <v>462.93333333333334</v>
      </c>
      <c r="G94" s="41">
        <v>457.41666666666669</v>
      </c>
      <c r="H94" s="41">
        <v>454.03333333333336</v>
      </c>
      <c r="I94" s="41">
        <v>448.51666666666671</v>
      </c>
      <c r="J94" s="41">
        <v>466.31666666666666</v>
      </c>
      <c r="K94" s="41">
        <v>471.83333333333331</v>
      </c>
      <c r="L94" s="41">
        <v>475.21666666666664</v>
      </c>
      <c r="M94" s="31">
        <v>468.45</v>
      </c>
      <c r="N94" s="31">
        <v>459.55</v>
      </c>
      <c r="O94" s="42">
        <v>29723750</v>
      </c>
      <c r="P94" s="43">
        <v>-8.6763229599885264E-3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295.75</v>
      </c>
      <c r="F95" s="40">
        <v>294.73333333333335</v>
      </c>
      <c r="G95" s="41">
        <v>291.56666666666672</v>
      </c>
      <c r="H95" s="41">
        <v>287.38333333333338</v>
      </c>
      <c r="I95" s="41">
        <v>284.21666666666675</v>
      </c>
      <c r="J95" s="41">
        <v>298.91666666666669</v>
      </c>
      <c r="K95" s="41">
        <v>302.08333333333331</v>
      </c>
      <c r="L95" s="41">
        <v>306.26666666666665</v>
      </c>
      <c r="M95" s="31">
        <v>297.89999999999998</v>
      </c>
      <c r="N95" s="31">
        <v>290.55</v>
      </c>
      <c r="O95" s="42">
        <v>12017700</v>
      </c>
      <c r="P95" s="43">
        <v>2.7232864066466651E-2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2301.35</v>
      </c>
      <c r="F96" s="40">
        <v>2295.4166666666665</v>
      </c>
      <c r="G96" s="41">
        <v>2285.9333333333329</v>
      </c>
      <c r="H96" s="41">
        <v>2270.5166666666664</v>
      </c>
      <c r="I96" s="41">
        <v>2261.0333333333328</v>
      </c>
      <c r="J96" s="41">
        <v>2310.833333333333</v>
      </c>
      <c r="K96" s="41">
        <v>2320.3166666666666</v>
      </c>
      <c r="L96" s="41">
        <v>2335.7333333333331</v>
      </c>
      <c r="M96" s="31">
        <v>2304.9</v>
      </c>
      <c r="N96" s="31">
        <v>2280</v>
      </c>
      <c r="O96" s="42">
        <v>10716000</v>
      </c>
      <c r="P96" s="43">
        <v>-4.4315616377268042E-3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224.2</v>
      </c>
      <c r="F97" s="40">
        <v>225.66666666666666</v>
      </c>
      <c r="G97" s="41">
        <v>222.5333333333333</v>
      </c>
      <c r="H97" s="41">
        <v>220.86666666666665</v>
      </c>
      <c r="I97" s="41">
        <v>217.73333333333329</v>
      </c>
      <c r="J97" s="41">
        <v>227.33333333333331</v>
      </c>
      <c r="K97" s="41">
        <v>230.4666666666667</v>
      </c>
      <c r="L97" s="41">
        <v>232.13333333333333</v>
      </c>
      <c r="M97" s="31">
        <v>228.8</v>
      </c>
      <c r="N97" s="31">
        <v>224</v>
      </c>
      <c r="O97" s="42">
        <v>38675600</v>
      </c>
      <c r="P97" s="43">
        <v>-1.9490726186733733E-2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731.95</v>
      </c>
      <c r="F98" s="40">
        <v>733.81666666666661</v>
      </c>
      <c r="G98" s="41">
        <v>727.63333333333321</v>
      </c>
      <c r="H98" s="41">
        <v>723.31666666666661</v>
      </c>
      <c r="I98" s="41">
        <v>717.13333333333321</v>
      </c>
      <c r="J98" s="41">
        <v>738.13333333333321</v>
      </c>
      <c r="K98" s="41">
        <v>744.31666666666661</v>
      </c>
      <c r="L98" s="41">
        <v>748.63333333333321</v>
      </c>
      <c r="M98" s="31">
        <v>740</v>
      </c>
      <c r="N98" s="31">
        <v>729.5</v>
      </c>
      <c r="O98" s="42">
        <v>89817750</v>
      </c>
      <c r="P98" s="43">
        <v>-4.2648610622581781E-2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1358.35</v>
      </c>
      <c r="F99" s="40">
        <v>1358.0833333333333</v>
      </c>
      <c r="G99" s="41">
        <v>1348.6666666666665</v>
      </c>
      <c r="H99" s="41">
        <v>1338.9833333333333</v>
      </c>
      <c r="I99" s="41">
        <v>1329.5666666666666</v>
      </c>
      <c r="J99" s="41">
        <v>1367.7666666666664</v>
      </c>
      <c r="K99" s="41">
        <v>1377.1833333333329</v>
      </c>
      <c r="L99" s="41">
        <v>1386.8666666666663</v>
      </c>
      <c r="M99" s="31">
        <v>1367.5</v>
      </c>
      <c r="N99" s="31">
        <v>1348.4</v>
      </c>
      <c r="O99" s="42">
        <v>3333700</v>
      </c>
      <c r="P99" s="43">
        <v>9.3939003989190577E-3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563.25</v>
      </c>
      <c r="F100" s="40">
        <v>563.01666666666677</v>
      </c>
      <c r="G100" s="41">
        <v>556.13333333333355</v>
      </c>
      <c r="H100" s="41">
        <v>549.01666666666677</v>
      </c>
      <c r="I100" s="41">
        <v>542.13333333333355</v>
      </c>
      <c r="J100" s="41">
        <v>570.13333333333355</v>
      </c>
      <c r="K100" s="41">
        <v>577.01666666666677</v>
      </c>
      <c r="L100" s="41">
        <v>584.13333333333355</v>
      </c>
      <c r="M100" s="31">
        <v>569.9</v>
      </c>
      <c r="N100" s="31">
        <v>555.9</v>
      </c>
      <c r="O100" s="42">
        <v>5322000</v>
      </c>
      <c r="P100" s="43">
        <v>-2.621106079319336E-2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13.8</v>
      </c>
      <c r="F101" s="40">
        <v>13.883333333333333</v>
      </c>
      <c r="G101" s="41">
        <v>13.666666666666666</v>
      </c>
      <c r="H101" s="41">
        <v>13.533333333333333</v>
      </c>
      <c r="I101" s="41">
        <v>13.316666666666666</v>
      </c>
      <c r="J101" s="41">
        <v>14.016666666666666</v>
      </c>
      <c r="K101" s="41">
        <v>14.233333333333334</v>
      </c>
      <c r="L101" s="41">
        <v>14.366666666666665</v>
      </c>
      <c r="M101" s="31">
        <v>14.1</v>
      </c>
      <c r="N101" s="31">
        <v>13.75</v>
      </c>
      <c r="O101" s="42">
        <v>896560000</v>
      </c>
      <c r="P101" s="43">
        <v>-9.6651975566380572E-3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47.65</v>
      </c>
      <c r="F102" s="40">
        <v>47.866666666666667</v>
      </c>
      <c r="G102" s="41">
        <v>47.283333333333331</v>
      </c>
      <c r="H102" s="41">
        <v>46.916666666666664</v>
      </c>
      <c r="I102" s="41">
        <v>46.333333333333329</v>
      </c>
      <c r="J102" s="41">
        <v>48.233333333333334</v>
      </c>
      <c r="K102" s="41">
        <v>48.816666666666663</v>
      </c>
      <c r="L102" s="41">
        <v>49.183333333333337</v>
      </c>
      <c r="M102" s="31">
        <v>48.45</v>
      </c>
      <c r="N102" s="31">
        <v>47.5</v>
      </c>
      <c r="O102" s="42">
        <v>156003700</v>
      </c>
      <c r="P102" s="43">
        <v>1.2765973833925527E-3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255.85</v>
      </c>
      <c r="F103" s="40">
        <v>256.38333333333333</v>
      </c>
      <c r="G103" s="41">
        <v>253.81666666666666</v>
      </c>
      <c r="H103" s="41">
        <v>251.78333333333333</v>
      </c>
      <c r="I103" s="41">
        <v>249.21666666666667</v>
      </c>
      <c r="J103" s="41">
        <v>258.41666666666663</v>
      </c>
      <c r="K103" s="41">
        <v>260.98333333333323</v>
      </c>
      <c r="L103" s="41">
        <v>263.01666666666665</v>
      </c>
      <c r="M103" s="31">
        <v>258.95</v>
      </c>
      <c r="N103" s="31">
        <v>254.35</v>
      </c>
      <c r="O103" s="42">
        <v>41490000</v>
      </c>
      <c r="P103" s="43">
        <v>8.6607712644726047E-3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499.45</v>
      </c>
      <c r="F104" s="40">
        <v>499.61666666666662</v>
      </c>
      <c r="G104" s="41">
        <v>496.68333333333322</v>
      </c>
      <c r="H104" s="41">
        <v>493.91666666666663</v>
      </c>
      <c r="I104" s="41">
        <v>490.98333333333323</v>
      </c>
      <c r="J104" s="41">
        <v>502.38333333333321</v>
      </c>
      <c r="K104" s="41">
        <v>505.31666666666661</v>
      </c>
      <c r="L104" s="41">
        <v>508.0833333333332</v>
      </c>
      <c r="M104" s="31">
        <v>502.55</v>
      </c>
      <c r="N104" s="31">
        <v>496.85</v>
      </c>
      <c r="O104" s="42">
        <v>9744625</v>
      </c>
      <c r="P104" s="43">
        <v>-6.8665919282511209E-3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180.3</v>
      </c>
      <c r="F105" s="40">
        <v>181.5</v>
      </c>
      <c r="G105" s="41">
        <v>178.3</v>
      </c>
      <c r="H105" s="41">
        <v>176.3</v>
      </c>
      <c r="I105" s="41">
        <v>173.10000000000002</v>
      </c>
      <c r="J105" s="41">
        <v>183.5</v>
      </c>
      <c r="K105" s="41">
        <v>186.7</v>
      </c>
      <c r="L105" s="41">
        <v>188.7</v>
      </c>
      <c r="M105" s="31">
        <v>184.7</v>
      </c>
      <c r="N105" s="31">
        <v>179.5</v>
      </c>
      <c r="O105" s="42">
        <v>16333342</v>
      </c>
      <c r="P105" s="43">
        <v>2.4728740852889227E-2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188.2</v>
      </c>
      <c r="F106" s="40">
        <v>187.33333333333334</v>
      </c>
      <c r="G106" s="41">
        <v>185.86666666666667</v>
      </c>
      <c r="H106" s="41">
        <v>183.53333333333333</v>
      </c>
      <c r="I106" s="41">
        <v>182.06666666666666</v>
      </c>
      <c r="J106" s="41">
        <v>189.66666666666669</v>
      </c>
      <c r="K106" s="41">
        <v>191.13333333333333</v>
      </c>
      <c r="L106" s="41">
        <v>193.4666666666667</v>
      </c>
      <c r="M106" s="31">
        <v>188.8</v>
      </c>
      <c r="N106" s="31">
        <v>185</v>
      </c>
      <c r="O106" s="42">
        <v>12406200</v>
      </c>
      <c r="P106" s="43">
        <v>-1.4058538833832681E-2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6594.55</v>
      </c>
      <c r="F107" s="40">
        <v>6649.3166666666666</v>
      </c>
      <c r="G107" s="41">
        <v>6533.583333333333</v>
      </c>
      <c r="H107" s="41">
        <v>6472.6166666666668</v>
      </c>
      <c r="I107" s="41">
        <v>6356.8833333333332</v>
      </c>
      <c r="J107" s="41">
        <v>6710.2833333333328</v>
      </c>
      <c r="K107" s="41">
        <v>6826.0166666666664</v>
      </c>
      <c r="L107" s="41">
        <v>6886.9833333333327</v>
      </c>
      <c r="M107" s="31">
        <v>6765.05</v>
      </c>
      <c r="N107" s="31">
        <v>6588.35</v>
      </c>
      <c r="O107" s="42">
        <v>217800</v>
      </c>
      <c r="P107" s="43">
        <v>4.0860215053763443E-2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1969.7</v>
      </c>
      <c r="F108" s="40">
        <v>1958.2</v>
      </c>
      <c r="G108" s="41">
        <v>1936.4</v>
      </c>
      <c r="H108" s="41">
        <v>1903.1000000000001</v>
      </c>
      <c r="I108" s="41">
        <v>1881.3000000000002</v>
      </c>
      <c r="J108" s="41">
        <v>1991.5</v>
      </c>
      <c r="K108" s="41">
        <v>2013.2999999999997</v>
      </c>
      <c r="L108" s="41">
        <v>2046.6</v>
      </c>
      <c r="M108" s="31">
        <v>1980</v>
      </c>
      <c r="N108" s="31">
        <v>1924.9</v>
      </c>
      <c r="O108" s="42">
        <v>2968250</v>
      </c>
      <c r="P108" s="43">
        <v>-3.8078262983067324E-2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872.45</v>
      </c>
      <c r="F109" s="40">
        <v>875.4</v>
      </c>
      <c r="G109" s="41">
        <v>866.4</v>
      </c>
      <c r="H109" s="41">
        <v>860.35</v>
      </c>
      <c r="I109" s="41">
        <v>851.35</v>
      </c>
      <c r="J109" s="41">
        <v>881.44999999999993</v>
      </c>
      <c r="K109" s="41">
        <v>890.44999999999993</v>
      </c>
      <c r="L109" s="41">
        <v>896.49999999999989</v>
      </c>
      <c r="M109" s="31">
        <v>884.4</v>
      </c>
      <c r="N109" s="31">
        <v>869.35</v>
      </c>
      <c r="O109" s="42">
        <v>26096400</v>
      </c>
      <c r="P109" s="43">
        <v>-5.9991087038497141E-3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254.25</v>
      </c>
      <c r="F110" s="40">
        <v>254.38333333333333</v>
      </c>
      <c r="G110" s="41">
        <v>251.26666666666665</v>
      </c>
      <c r="H110" s="41">
        <v>248.28333333333333</v>
      </c>
      <c r="I110" s="41">
        <v>245.16666666666666</v>
      </c>
      <c r="J110" s="41">
        <v>257.36666666666667</v>
      </c>
      <c r="K110" s="41">
        <v>260.48333333333335</v>
      </c>
      <c r="L110" s="41">
        <v>263.46666666666664</v>
      </c>
      <c r="M110" s="31">
        <v>257.5</v>
      </c>
      <c r="N110" s="31">
        <v>251.4</v>
      </c>
      <c r="O110" s="42">
        <v>16774800</v>
      </c>
      <c r="P110" s="43">
        <v>1.5251652262328419E-2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1859.95</v>
      </c>
      <c r="F111" s="40">
        <v>1852.45</v>
      </c>
      <c r="G111" s="41">
        <v>1840.0500000000002</v>
      </c>
      <c r="H111" s="41">
        <v>1820.15</v>
      </c>
      <c r="I111" s="41">
        <v>1807.7500000000002</v>
      </c>
      <c r="J111" s="41">
        <v>1872.3500000000001</v>
      </c>
      <c r="K111" s="41">
        <v>1884.7500000000002</v>
      </c>
      <c r="L111" s="41">
        <v>1904.65</v>
      </c>
      <c r="M111" s="31">
        <v>1864.85</v>
      </c>
      <c r="N111" s="31">
        <v>1832.55</v>
      </c>
      <c r="O111" s="42">
        <v>33000600</v>
      </c>
      <c r="P111" s="43">
        <v>-2.3218269876108763E-3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112.45</v>
      </c>
      <c r="F112" s="40">
        <v>111.78333333333335</v>
      </c>
      <c r="G112" s="41">
        <v>110.86666666666669</v>
      </c>
      <c r="H112" s="41">
        <v>109.28333333333335</v>
      </c>
      <c r="I112" s="41">
        <v>108.36666666666669</v>
      </c>
      <c r="J112" s="41">
        <v>113.36666666666669</v>
      </c>
      <c r="K112" s="41">
        <v>114.28333333333335</v>
      </c>
      <c r="L112" s="41">
        <v>115.86666666666669</v>
      </c>
      <c r="M112" s="31">
        <v>112.7</v>
      </c>
      <c r="N112" s="31">
        <v>110.2</v>
      </c>
      <c r="O112" s="42">
        <v>51909000</v>
      </c>
      <c r="P112" s="43">
        <v>-1.6252031503937992E-3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2034.1</v>
      </c>
      <c r="F113" s="40">
        <v>2043.2333333333333</v>
      </c>
      <c r="G113" s="41">
        <v>2016.3166666666666</v>
      </c>
      <c r="H113" s="41">
        <v>1998.5333333333333</v>
      </c>
      <c r="I113" s="41">
        <v>1971.6166666666666</v>
      </c>
      <c r="J113" s="41">
        <v>2061.0166666666664</v>
      </c>
      <c r="K113" s="41">
        <v>2087.9333333333334</v>
      </c>
      <c r="L113" s="41">
        <v>2105.7166666666667</v>
      </c>
      <c r="M113" s="31">
        <v>2070.15</v>
      </c>
      <c r="N113" s="31">
        <v>2025.45</v>
      </c>
      <c r="O113" s="42">
        <v>2731275</v>
      </c>
      <c r="P113" s="43">
        <v>1.259592926259593E-2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844.05</v>
      </c>
      <c r="F114" s="40">
        <v>843</v>
      </c>
      <c r="G114" s="41">
        <v>837.05</v>
      </c>
      <c r="H114" s="41">
        <v>830.05</v>
      </c>
      <c r="I114" s="41">
        <v>824.09999999999991</v>
      </c>
      <c r="J114" s="41">
        <v>850</v>
      </c>
      <c r="K114" s="41">
        <v>855.95</v>
      </c>
      <c r="L114" s="41">
        <v>862.95</v>
      </c>
      <c r="M114" s="31">
        <v>848.95</v>
      </c>
      <c r="N114" s="31">
        <v>836</v>
      </c>
      <c r="O114" s="42">
        <v>9375000</v>
      </c>
      <c r="P114" s="43">
        <v>-1.8555837629877777E-2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217.3</v>
      </c>
      <c r="F115" s="40">
        <v>216.41666666666666</v>
      </c>
      <c r="G115" s="41">
        <v>214.33333333333331</v>
      </c>
      <c r="H115" s="41">
        <v>211.36666666666665</v>
      </c>
      <c r="I115" s="41">
        <v>209.2833333333333</v>
      </c>
      <c r="J115" s="41">
        <v>219.38333333333333</v>
      </c>
      <c r="K115" s="41">
        <v>221.46666666666664</v>
      </c>
      <c r="L115" s="41">
        <v>224.43333333333334</v>
      </c>
      <c r="M115" s="31">
        <v>218.5</v>
      </c>
      <c r="N115" s="31">
        <v>213.45</v>
      </c>
      <c r="O115" s="42">
        <v>249507200</v>
      </c>
      <c r="P115" s="43">
        <v>-1.786141656904609E-2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385.45</v>
      </c>
      <c r="F116" s="40">
        <v>386.43333333333334</v>
      </c>
      <c r="G116" s="41">
        <v>381.91666666666669</v>
      </c>
      <c r="H116" s="41">
        <v>378.38333333333333</v>
      </c>
      <c r="I116" s="41">
        <v>373.86666666666667</v>
      </c>
      <c r="J116" s="41">
        <v>389.9666666666667</v>
      </c>
      <c r="K116" s="41">
        <v>394.48333333333335</v>
      </c>
      <c r="L116" s="41">
        <v>398.01666666666671</v>
      </c>
      <c r="M116" s="31">
        <v>390.95</v>
      </c>
      <c r="N116" s="31">
        <v>382.9</v>
      </c>
      <c r="O116" s="42">
        <v>36100000</v>
      </c>
      <c r="P116" s="43">
        <v>-6.9204152249134946E-4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3503.5</v>
      </c>
      <c r="F117" s="40">
        <v>3504.8666666666668</v>
      </c>
      <c r="G117" s="41">
        <v>3476.6833333333334</v>
      </c>
      <c r="H117" s="41">
        <v>3449.8666666666668</v>
      </c>
      <c r="I117" s="41">
        <v>3421.6833333333334</v>
      </c>
      <c r="J117" s="41">
        <v>3531.6833333333334</v>
      </c>
      <c r="K117" s="41">
        <v>3559.8666666666668</v>
      </c>
      <c r="L117" s="41">
        <v>3586.6833333333334</v>
      </c>
      <c r="M117" s="31">
        <v>3533.05</v>
      </c>
      <c r="N117" s="31">
        <v>3478.05</v>
      </c>
      <c r="O117" s="42">
        <v>230125</v>
      </c>
      <c r="P117" s="43">
        <v>2.975724353954581E-2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650.5</v>
      </c>
      <c r="F118" s="40">
        <v>656.63333333333333</v>
      </c>
      <c r="G118" s="41">
        <v>641.36666666666667</v>
      </c>
      <c r="H118" s="41">
        <v>632.23333333333335</v>
      </c>
      <c r="I118" s="41">
        <v>616.9666666666667</v>
      </c>
      <c r="J118" s="41">
        <v>665.76666666666665</v>
      </c>
      <c r="K118" s="41">
        <v>681.0333333333333</v>
      </c>
      <c r="L118" s="41">
        <v>690.16666666666663</v>
      </c>
      <c r="M118" s="31">
        <v>671.9</v>
      </c>
      <c r="N118" s="31">
        <v>647.5</v>
      </c>
      <c r="O118" s="42">
        <v>42642450</v>
      </c>
      <c r="P118" s="43">
        <v>-1.675094816687737E-3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3544.35</v>
      </c>
      <c r="F119" s="40">
        <v>3552.2000000000003</v>
      </c>
      <c r="G119" s="41">
        <v>3472.5000000000005</v>
      </c>
      <c r="H119" s="41">
        <v>3400.65</v>
      </c>
      <c r="I119" s="41">
        <v>3320.9500000000003</v>
      </c>
      <c r="J119" s="41">
        <v>3624.0500000000006</v>
      </c>
      <c r="K119" s="41">
        <v>3703.7500000000005</v>
      </c>
      <c r="L119" s="41">
        <v>3775.6000000000008</v>
      </c>
      <c r="M119" s="31">
        <v>3631.9</v>
      </c>
      <c r="N119" s="31">
        <v>3480.35</v>
      </c>
      <c r="O119" s="42">
        <v>1893250</v>
      </c>
      <c r="P119" s="43">
        <v>4.1964777105118325E-2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1776.6</v>
      </c>
      <c r="F120" s="40">
        <v>1778.1833333333334</v>
      </c>
      <c r="G120" s="41">
        <v>1767.3666666666668</v>
      </c>
      <c r="H120" s="41">
        <v>1758.1333333333334</v>
      </c>
      <c r="I120" s="41">
        <v>1747.3166666666668</v>
      </c>
      <c r="J120" s="41">
        <v>1787.4166666666667</v>
      </c>
      <c r="K120" s="41">
        <v>1798.2333333333333</v>
      </c>
      <c r="L120" s="41">
        <v>1807.4666666666667</v>
      </c>
      <c r="M120" s="31">
        <v>1789</v>
      </c>
      <c r="N120" s="31">
        <v>1768.95</v>
      </c>
      <c r="O120" s="42">
        <v>18714000</v>
      </c>
      <c r="P120" s="43">
        <v>-4.6430100075413247E-2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82.95</v>
      </c>
      <c r="F121" s="40">
        <v>82.416666666666671</v>
      </c>
      <c r="G121" s="41">
        <v>80.933333333333337</v>
      </c>
      <c r="H121" s="41">
        <v>78.916666666666671</v>
      </c>
      <c r="I121" s="41">
        <v>77.433333333333337</v>
      </c>
      <c r="J121" s="41">
        <v>84.433333333333337</v>
      </c>
      <c r="K121" s="41">
        <v>85.916666666666657</v>
      </c>
      <c r="L121" s="41">
        <v>87.933333333333337</v>
      </c>
      <c r="M121" s="31">
        <v>83.9</v>
      </c>
      <c r="N121" s="31">
        <v>80.400000000000006</v>
      </c>
      <c r="O121" s="42">
        <v>71070736</v>
      </c>
      <c r="P121" s="43">
        <v>4.2135566605600631E-2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3489.8</v>
      </c>
      <c r="F122" s="40">
        <v>3467.9666666666667</v>
      </c>
      <c r="G122" s="41">
        <v>3425.9833333333336</v>
      </c>
      <c r="H122" s="41">
        <v>3362.166666666667</v>
      </c>
      <c r="I122" s="41">
        <v>3320.1833333333338</v>
      </c>
      <c r="J122" s="41">
        <v>3531.7833333333333</v>
      </c>
      <c r="K122" s="41">
        <v>3573.766666666666</v>
      </c>
      <c r="L122" s="41">
        <v>3637.583333333333</v>
      </c>
      <c r="M122" s="31">
        <v>3509.95</v>
      </c>
      <c r="N122" s="31">
        <v>3404.15</v>
      </c>
      <c r="O122" s="42">
        <v>550500</v>
      </c>
      <c r="P122" s="43">
        <v>-2.3503325942350332E-2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506.75</v>
      </c>
      <c r="F123" s="40">
        <v>502.76666666666671</v>
      </c>
      <c r="G123" s="41">
        <v>495.33333333333343</v>
      </c>
      <c r="H123" s="41">
        <v>483.91666666666674</v>
      </c>
      <c r="I123" s="41">
        <v>476.48333333333346</v>
      </c>
      <c r="J123" s="41">
        <v>514.18333333333339</v>
      </c>
      <c r="K123" s="41">
        <v>521.61666666666667</v>
      </c>
      <c r="L123" s="41">
        <v>533.0333333333333</v>
      </c>
      <c r="M123" s="31">
        <v>510.2</v>
      </c>
      <c r="N123" s="31">
        <v>491.35</v>
      </c>
      <c r="O123" s="42">
        <v>3852900</v>
      </c>
      <c r="P123" s="43">
        <v>6.5455450472872073E-2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363.3</v>
      </c>
      <c r="F124" s="40">
        <v>361.93333333333334</v>
      </c>
      <c r="G124" s="41">
        <v>355.66666666666669</v>
      </c>
      <c r="H124" s="41">
        <v>348.03333333333336</v>
      </c>
      <c r="I124" s="41">
        <v>341.76666666666671</v>
      </c>
      <c r="J124" s="41">
        <v>369.56666666666666</v>
      </c>
      <c r="K124" s="41">
        <v>375.83333333333331</v>
      </c>
      <c r="L124" s="41">
        <v>383.46666666666664</v>
      </c>
      <c r="M124" s="31">
        <v>368.2</v>
      </c>
      <c r="N124" s="31">
        <v>354.3</v>
      </c>
      <c r="O124" s="42">
        <v>15354000</v>
      </c>
      <c r="P124" s="43">
        <v>-2.6255707762557076E-2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1882.3</v>
      </c>
      <c r="F125" s="40">
        <v>1879.3833333333332</v>
      </c>
      <c r="G125" s="41">
        <v>1870.4166666666665</v>
      </c>
      <c r="H125" s="41">
        <v>1858.5333333333333</v>
      </c>
      <c r="I125" s="41">
        <v>1849.5666666666666</v>
      </c>
      <c r="J125" s="41">
        <v>1891.2666666666664</v>
      </c>
      <c r="K125" s="41">
        <v>1900.2333333333331</v>
      </c>
      <c r="L125" s="41">
        <v>1912.1166666666663</v>
      </c>
      <c r="M125" s="31">
        <v>1888.35</v>
      </c>
      <c r="N125" s="31">
        <v>1867.5</v>
      </c>
      <c r="O125" s="42">
        <v>11925500</v>
      </c>
      <c r="P125" s="43">
        <v>1.8839669581179653E-3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7054</v>
      </c>
      <c r="F126" s="40">
        <v>7097.25</v>
      </c>
      <c r="G126" s="41">
        <v>6977.15</v>
      </c>
      <c r="H126" s="41">
        <v>6900.2999999999993</v>
      </c>
      <c r="I126" s="41">
        <v>6780.1999999999989</v>
      </c>
      <c r="J126" s="41">
        <v>7174.1</v>
      </c>
      <c r="K126" s="41">
        <v>7294.2000000000007</v>
      </c>
      <c r="L126" s="41">
        <v>7371.0500000000011</v>
      </c>
      <c r="M126" s="31">
        <v>7217.35</v>
      </c>
      <c r="N126" s="31">
        <v>7020.4</v>
      </c>
      <c r="O126" s="42">
        <v>802500</v>
      </c>
      <c r="P126" s="43">
        <v>-1.6794178018286995E-3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5324.45</v>
      </c>
      <c r="F127" s="40">
        <v>5337.7666666666664</v>
      </c>
      <c r="G127" s="41">
        <v>5276.6833333333325</v>
      </c>
      <c r="H127" s="41">
        <v>5228.9166666666661</v>
      </c>
      <c r="I127" s="41">
        <v>5167.8333333333321</v>
      </c>
      <c r="J127" s="41">
        <v>5385.5333333333328</v>
      </c>
      <c r="K127" s="41">
        <v>5446.6166666666668</v>
      </c>
      <c r="L127" s="41">
        <v>5494.3833333333332</v>
      </c>
      <c r="M127" s="31">
        <v>5398.85</v>
      </c>
      <c r="N127" s="31">
        <v>5290</v>
      </c>
      <c r="O127" s="42">
        <v>572200</v>
      </c>
      <c r="P127" s="43">
        <v>-2.0927799093128706E-3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912.9</v>
      </c>
      <c r="F128" s="40">
        <v>909.15</v>
      </c>
      <c r="G128" s="41">
        <v>904.25</v>
      </c>
      <c r="H128" s="41">
        <v>895.6</v>
      </c>
      <c r="I128" s="41">
        <v>890.7</v>
      </c>
      <c r="J128" s="41">
        <v>917.8</v>
      </c>
      <c r="K128" s="41">
        <v>922.69999999999982</v>
      </c>
      <c r="L128" s="41">
        <v>931.34999999999991</v>
      </c>
      <c r="M128" s="31">
        <v>914.05</v>
      </c>
      <c r="N128" s="31">
        <v>900.5</v>
      </c>
      <c r="O128" s="42">
        <v>8135350</v>
      </c>
      <c r="P128" s="43">
        <v>-2.5852417302798983E-2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828.2</v>
      </c>
      <c r="F129" s="40">
        <v>829.19999999999993</v>
      </c>
      <c r="G129" s="41">
        <v>823.89999999999986</v>
      </c>
      <c r="H129" s="41">
        <v>819.59999999999991</v>
      </c>
      <c r="I129" s="41">
        <v>814.29999999999984</v>
      </c>
      <c r="J129" s="41">
        <v>833.49999999999989</v>
      </c>
      <c r="K129" s="41">
        <v>838.79999999999984</v>
      </c>
      <c r="L129" s="41">
        <v>843.09999999999991</v>
      </c>
      <c r="M129" s="31">
        <v>834.5</v>
      </c>
      <c r="N129" s="31">
        <v>824.9</v>
      </c>
      <c r="O129" s="42">
        <v>11749500</v>
      </c>
      <c r="P129" s="43">
        <v>-1.1251178133836004E-2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150.55000000000001</v>
      </c>
      <c r="F130" s="40">
        <v>149.23333333333335</v>
      </c>
      <c r="G130" s="41">
        <v>147.56666666666669</v>
      </c>
      <c r="H130" s="41">
        <v>144.58333333333334</v>
      </c>
      <c r="I130" s="41">
        <v>142.91666666666669</v>
      </c>
      <c r="J130" s="41">
        <v>152.2166666666667</v>
      </c>
      <c r="K130" s="41">
        <v>153.88333333333333</v>
      </c>
      <c r="L130" s="41">
        <v>156.8666666666667</v>
      </c>
      <c r="M130" s="31">
        <v>150.9</v>
      </c>
      <c r="N130" s="31">
        <v>146.25</v>
      </c>
      <c r="O130" s="42">
        <v>28800000</v>
      </c>
      <c r="P130" s="43">
        <v>-6.2111801242236021E-3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166.25</v>
      </c>
      <c r="F131" s="40">
        <v>165.6</v>
      </c>
      <c r="G131" s="41">
        <v>164.45</v>
      </c>
      <c r="H131" s="41">
        <v>162.65</v>
      </c>
      <c r="I131" s="41">
        <v>161.5</v>
      </c>
      <c r="J131" s="41">
        <v>167.39999999999998</v>
      </c>
      <c r="K131" s="41">
        <v>168.55</v>
      </c>
      <c r="L131" s="41">
        <v>170.34999999999997</v>
      </c>
      <c r="M131" s="31">
        <v>166.75</v>
      </c>
      <c r="N131" s="31">
        <v>163.80000000000001</v>
      </c>
      <c r="O131" s="42">
        <v>20862000</v>
      </c>
      <c r="P131" s="43">
        <v>1.9199765499047339E-2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508.75</v>
      </c>
      <c r="F132" s="40">
        <v>505.43333333333334</v>
      </c>
      <c r="G132" s="41">
        <v>501.61666666666667</v>
      </c>
      <c r="H132" s="41">
        <v>494.48333333333335</v>
      </c>
      <c r="I132" s="41">
        <v>490.66666666666669</v>
      </c>
      <c r="J132" s="41">
        <v>512.56666666666661</v>
      </c>
      <c r="K132" s="41">
        <v>516.38333333333344</v>
      </c>
      <c r="L132" s="41">
        <v>523.51666666666665</v>
      </c>
      <c r="M132" s="31">
        <v>509.25</v>
      </c>
      <c r="N132" s="31">
        <v>498.3</v>
      </c>
      <c r="O132" s="42">
        <v>8811000</v>
      </c>
      <c r="P132" s="43">
        <v>8.3543144884412907E-3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7377.4</v>
      </c>
      <c r="F133" s="40">
        <v>7406.9833333333336</v>
      </c>
      <c r="G133" s="41">
        <v>7317.6166666666668</v>
      </c>
      <c r="H133" s="41">
        <v>7257.833333333333</v>
      </c>
      <c r="I133" s="41">
        <v>7168.4666666666662</v>
      </c>
      <c r="J133" s="41">
        <v>7466.7666666666673</v>
      </c>
      <c r="K133" s="41">
        <v>7556.1333333333341</v>
      </c>
      <c r="L133" s="41">
        <v>7615.9166666666679</v>
      </c>
      <c r="M133" s="31">
        <v>7496.35</v>
      </c>
      <c r="N133" s="31">
        <v>7347.2</v>
      </c>
      <c r="O133" s="42">
        <v>2651500</v>
      </c>
      <c r="P133" s="43">
        <v>-1.7926589873699026E-2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905.15</v>
      </c>
      <c r="F134" s="40">
        <v>904.66666666666663</v>
      </c>
      <c r="G134" s="41">
        <v>899.7833333333333</v>
      </c>
      <c r="H134" s="41">
        <v>894.41666666666663</v>
      </c>
      <c r="I134" s="41">
        <v>889.5333333333333</v>
      </c>
      <c r="J134" s="41">
        <v>910.0333333333333</v>
      </c>
      <c r="K134" s="41">
        <v>914.91666666666674</v>
      </c>
      <c r="L134" s="41">
        <v>920.2833333333333</v>
      </c>
      <c r="M134" s="31">
        <v>909.55</v>
      </c>
      <c r="N134" s="31">
        <v>899.3</v>
      </c>
      <c r="O134" s="42">
        <v>16240000</v>
      </c>
      <c r="P134" s="43">
        <v>6.3516653756777695E-3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1598.35</v>
      </c>
      <c r="F135" s="40">
        <v>1604.5</v>
      </c>
      <c r="G135" s="41">
        <v>1585.15</v>
      </c>
      <c r="H135" s="41">
        <v>1571.95</v>
      </c>
      <c r="I135" s="41">
        <v>1552.6000000000001</v>
      </c>
      <c r="J135" s="41">
        <v>1617.7</v>
      </c>
      <c r="K135" s="41">
        <v>1637.05</v>
      </c>
      <c r="L135" s="41">
        <v>1650.25</v>
      </c>
      <c r="M135" s="31">
        <v>1623.85</v>
      </c>
      <c r="N135" s="31">
        <v>1591.3</v>
      </c>
      <c r="O135" s="42">
        <v>1933400</v>
      </c>
      <c r="P135" s="43">
        <v>1.5627872770729915E-2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3249.95</v>
      </c>
      <c r="F136" s="40">
        <v>3298.35</v>
      </c>
      <c r="G136" s="41">
        <v>3171.7</v>
      </c>
      <c r="H136" s="41">
        <v>3093.45</v>
      </c>
      <c r="I136" s="41">
        <v>2966.7999999999997</v>
      </c>
      <c r="J136" s="41">
        <v>3376.6</v>
      </c>
      <c r="K136" s="41">
        <v>3503.2500000000005</v>
      </c>
      <c r="L136" s="41">
        <v>3581.5</v>
      </c>
      <c r="M136" s="31">
        <v>3425</v>
      </c>
      <c r="N136" s="31">
        <v>3220.1</v>
      </c>
      <c r="O136" s="42">
        <v>606600</v>
      </c>
      <c r="P136" s="43">
        <v>6.0860440713536204E-2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965.65</v>
      </c>
      <c r="F137" s="40">
        <v>965.41666666666663</v>
      </c>
      <c r="G137" s="41">
        <v>958.83333333333326</v>
      </c>
      <c r="H137" s="41">
        <v>952.01666666666665</v>
      </c>
      <c r="I137" s="41">
        <v>945.43333333333328</v>
      </c>
      <c r="J137" s="41">
        <v>972.23333333333323</v>
      </c>
      <c r="K137" s="41">
        <v>978.81666666666649</v>
      </c>
      <c r="L137" s="41">
        <v>985.63333333333321</v>
      </c>
      <c r="M137" s="31">
        <v>972</v>
      </c>
      <c r="N137" s="31">
        <v>958.6</v>
      </c>
      <c r="O137" s="42">
        <v>1477450</v>
      </c>
      <c r="P137" s="43">
        <v>8.8770528184642702E-3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861.2</v>
      </c>
      <c r="F138" s="40">
        <v>861.88333333333333</v>
      </c>
      <c r="G138" s="41">
        <v>856.16666666666663</v>
      </c>
      <c r="H138" s="41">
        <v>851.13333333333333</v>
      </c>
      <c r="I138" s="41">
        <v>845.41666666666663</v>
      </c>
      <c r="J138" s="41">
        <v>866.91666666666663</v>
      </c>
      <c r="K138" s="41">
        <v>872.63333333333333</v>
      </c>
      <c r="L138" s="41">
        <v>877.66666666666663</v>
      </c>
      <c r="M138" s="31">
        <v>867.6</v>
      </c>
      <c r="N138" s="31">
        <v>856.85</v>
      </c>
      <c r="O138" s="42">
        <v>5189400</v>
      </c>
      <c r="P138" s="43">
        <v>2.1374586679263109E-2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4608.55</v>
      </c>
      <c r="F139" s="40">
        <v>4603.2666666666664</v>
      </c>
      <c r="G139" s="41">
        <v>4558.5333333333328</v>
      </c>
      <c r="H139" s="41">
        <v>4508.5166666666664</v>
      </c>
      <c r="I139" s="41">
        <v>4463.7833333333328</v>
      </c>
      <c r="J139" s="41">
        <v>4653.2833333333328</v>
      </c>
      <c r="K139" s="41">
        <v>4698.0166666666664</v>
      </c>
      <c r="L139" s="41">
        <v>4748.0333333333328</v>
      </c>
      <c r="M139" s="31">
        <v>4648</v>
      </c>
      <c r="N139" s="31">
        <v>4553.25</v>
      </c>
      <c r="O139" s="42">
        <v>2436000</v>
      </c>
      <c r="P139" s="43">
        <v>1.2721376901970565E-2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214.9</v>
      </c>
      <c r="F140" s="40">
        <v>216.08333333333334</v>
      </c>
      <c r="G140" s="41">
        <v>212.76666666666668</v>
      </c>
      <c r="H140" s="41">
        <v>210.63333333333333</v>
      </c>
      <c r="I140" s="41">
        <v>207.31666666666666</v>
      </c>
      <c r="J140" s="41">
        <v>218.2166666666667</v>
      </c>
      <c r="K140" s="41">
        <v>221.53333333333336</v>
      </c>
      <c r="L140" s="41">
        <v>223.66666666666671</v>
      </c>
      <c r="M140" s="31">
        <v>219.4</v>
      </c>
      <c r="N140" s="31">
        <v>213.95</v>
      </c>
      <c r="O140" s="42">
        <v>29571500</v>
      </c>
      <c r="P140" s="43">
        <v>9.4384707287933096E-3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3199.25</v>
      </c>
      <c r="F141" s="40">
        <v>3197.0833333333335</v>
      </c>
      <c r="G141" s="41">
        <v>3169.166666666667</v>
      </c>
      <c r="H141" s="41">
        <v>3139.0833333333335</v>
      </c>
      <c r="I141" s="41">
        <v>3111.166666666667</v>
      </c>
      <c r="J141" s="41">
        <v>3227.166666666667</v>
      </c>
      <c r="K141" s="41">
        <v>3255.0833333333339</v>
      </c>
      <c r="L141" s="41">
        <v>3285.166666666667</v>
      </c>
      <c r="M141" s="31">
        <v>3225</v>
      </c>
      <c r="N141" s="31">
        <v>3167</v>
      </c>
      <c r="O141" s="42">
        <v>1609175</v>
      </c>
      <c r="P141" s="43">
        <v>2.8769159461057747E-2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71293.600000000006</v>
      </c>
      <c r="F142" s="40">
        <v>71313.916666666672</v>
      </c>
      <c r="G142" s="41">
        <v>70880.683333333349</v>
      </c>
      <c r="H142" s="41">
        <v>70467.766666666677</v>
      </c>
      <c r="I142" s="41">
        <v>70034.533333333355</v>
      </c>
      <c r="J142" s="41">
        <v>71726.833333333343</v>
      </c>
      <c r="K142" s="41">
        <v>72160.066666666651</v>
      </c>
      <c r="L142" s="41">
        <v>72572.983333333337</v>
      </c>
      <c r="M142" s="31">
        <v>71747.149999999994</v>
      </c>
      <c r="N142" s="31">
        <v>70901</v>
      </c>
      <c r="O142" s="42">
        <v>70720</v>
      </c>
      <c r="P142" s="43">
        <v>8.412947383430772E-3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1494.3</v>
      </c>
      <c r="F143" s="40">
        <v>1483.7</v>
      </c>
      <c r="G143" s="41">
        <v>1465.75</v>
      </c>
      <c r="H143" s="41">
        <v>1437.2</v>
      </c>
      <c r="I143" s="41">
        <v>1419.25</v>
      </c>
      <c r="J143" s="41">
        <v>1512.25</v>
      </c>
      <c r="K143" s="41">
        <v>1530.2000000000003</v>
      </c>
      <c r="L143" s="41">
        <v>1558.75</v>
      </c>
      <c r="M143" s="31">
        <v>1501.65</v>
      </c>
      <c r="N143" s="31">
        <v>1455.15</v>
      </c>
      <c r="O143" s="42">
        <v>3421875</v>
      </c>
      <c r="P143" s="43">
        <v>-3.7853226486714464E-2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336.6</v>
      </c>
      <c r="F144" s="40">
        <v>335.08333333333331</v>
      </c>
      <c r="G144" s="41">
        <v>331.96666666666664</v>
      </c>
      <c r="H144" s="41">
        <v>327.33333333333331</v>
      </c>
      <c r="I144" s="41">
        <v>324.21666666666664</v>
      </c>
      <c r="J144" s="41">
        <v>339.71666666666664</v>
      </c>
      <c r="K144" s="41">
        <v>342.83333333333331</v>
      </c>
      <c r="L144" s="41">
        <v>347.46666666666664</v>
      </c>
      <c r="M144" s="31">
        <v>338.2</v>
      </c>
      <c r="N144" s="31">
        <v>330.45</v>
      </c>
      <c r="O144" s="42">
        <v>4768000</v>
      </c>
      <c r="P144" s="43">
        <v>2.0174848688634837E-3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104.1</v>
      </c>
      <c r="F145" s="40">
        <v>104.63333333333333</v>
      </c>
      <c r="G145" s="41">
        <v>103.06666666666665</v>
      </c>
      <c r="H145" s="41">
        <v>102.03333333333332</v>
      </c>
      <c r="I145" s="41">
        <v>100.46666666666664</v>
      </c>
      <c r="J145" s="41">
        <v>105.66666666666666</v>
      </c>
      <c r="K145" s="41">
        <v>107.23333333333332</v>
      </c>
      <c r="L145" s="41">
        <v>108.26666666666667</v>
      </c>
      <c r="M145" s="31">
        <v>106.2</v>
      </c>
      <c r="N145" s="31">
        <v>103.6</v>
      </c>
      <c r="O145" s="42">
        <v>109123000</v>
      </c>
      <c r="P145" s="43">
        <v>1.7032401172462963E-2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5394.85</v>
      </c>
      <c r="F146" s="40">
        <v>5363.35</v>
      </c>
      <c r="G146" s="41">
        <v>5320.6</v>
      </c>
      <c r="H146" s="41">
        <v>5246.35</v>
      </c>
      <c r="I146" s="41">
        <v>5203.6000000000004</v>
      </c>
      <c r="J146" s="41">
        <v>5437.6</v>
      </c>
      <c r="K146" s="41">
        <v>5480.35</v>
      </c>
      <c r="L146" s="41">
        <v>5554.6</v>
      </c>
      <c r="M146" s="31">
        <v>5406.1</v>
      </c>
      <c r="N146" s="31">
        <v>5289.1</v>
      </c>
      <c r="O146" s="42">
        <v>1482500</v>
      </c>
      <c r="P146" s="43">
        <v>-9.4379019460452684E-3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4020.05</v>
      </c>
      <c r="F147" s="40">
        <v>4032.35</v>
      </c>
      <c r="G147" s="41">
        <v>3987.75</v>
      </c>
      <c r="H147" s="41">
        <v>3955.4500000000003</v>
      </c>
      <c r="I147" s="41">
        <v>3910.8500000000004</v>
      </c>
      <c r="J147" s="41">
        <v>4064.6499999999996</v>
      </c>
      <c r="K147" s="41">
        <v>4109.2499999999991</v>
      </c>
      <c r="L147" s="41">
        <v>4141.5499999999993</v>
      </c>
      <c r="M147" s="31">
        <v>4076.95</v>
      </c>
      <c r="N147" s="31">
        <v>4000.05</v>
      </c>
      <c r="O147" s="42">
        <v>546750</v>
      </c>
      <c r="P147" s="43">
        <v>2.0618556701030928E-3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19278.2</v>
      </c>
      <c r="F148" s="40">
        <v>19285.649999999998</v>
      </c>
      <c r="G148" s="41">
        <v>19205.099999999995</v>
      </c>
      <c r="H148" s="41">
        <v>19131.999999999996</v>
      </c>
      <c r="I148" s="41">
        <v>19051.449999999993</v>
      </c>
      <c r="J148" s="41">
        <v>19358.749999999996</v>
      </c>
      <c r="K148" s="41">
        <v>19439.3</v>
      </c>
      <c r="L148" s="41">
        <v>19512.399999999998</v>
      </c>
      <c r="M148" s="31">
        <v>19366.2</v>
      </c>
      <c r="N148" s="31">
        <v>19212.55</v>
      </c>
      <c r="O148" s="42">
        <v>310375</v>
      </c>
      <c r="P148" s="43">
        <v>2.2820893063107597E-2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135.15</v>
      </c>
      <c r="F149" s="40">
        <v>135.76666666666668</v>
      </c>
      <c r="G149" s="41">
        <v>134.13333333333335</v>
      </c>
      <c r="H149" s="41">
        <v>133.11666666666667</v>
      </c>
      <c r="I149" s="41">
        <v>131.48333333333335</v>
      </c>
      <c r="J149" s="41">
        <v>136.78333333333336</v>
      </c>
      <c r="K149" s="41">
        <v>138.41666666666669</v>
      </c>
      <c r="L149" s="41">
        <v>139.43333333333337</v>
      </c>
      <c r="M149" s="31">
        <v>137.4</v>
      </c>
      <c r="N149" s="31">
        <v>134.75</v>
      </c>
      <c r="O149" s="42">
        <v>88868800</v>
      </c>
      <c r="P149" s="43">
        <v>1.0566037735849057E-3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124.9</v>
      </c>
      <c r="F150" s="40">
        <v>124.5</v>
      </c>
      <c r="G150" s="41">
        <v>123.55</v>
      </c>
      <c r="H150" s="41">
        <v>122.2</v>
      </c>
      <c r="I150" s="41">
        <v>121.25</v>
      </c>
      <c r="J150" s="41">
        <v>125.85</v>
      </c>
      <c r="K150" s="41">
        <v>126.79999999999998</v>
      </c>
      <c r="L150" s="41">
        <v>128.14999999999998</v>
      </c>
      <c r="M150" s="31">
        <v>125.45</v>
      </c>
      <c r="N150" s="31">
        <v>123.15</v>
      </c>
      <c r="O150" s="42">
        <v>64079400</v>
      </c>
      <c r="P150" s="43">
        <v>2.0608261461643212E-2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866.5</v>
      </c>
      <c r="F151" s="40">
        <v>864.4</v>
      </c>
      <c r="G151" s="41">
        <v>850.59999999999991</v>
      </c>
      <c r="H151" s="41">
        <v>834.69999999999993</v>
      </c>
      <c r="I151" s="41">
        <v>820.89999999999986</v>
      </c>
      <c r="J151" s="41">
        <v>880.3</v>
      </c>
      <c r="K151" s="41">
        <v>894.09999999999991</v>
      </c>
      <c r="L151" s="41">
        <v>910</v>
      </c>
      <c r="M151" s="31">
        <v>878.2</v>
      </c>
      <c r="N151" s="31">
        <v>848.5</v>
      </c>
      <c r="O151" s="42">
        <v>3413900</v>
      </c>
      <c r="P151" s="43">
        <v>2.0506382088302993E-2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4009.1</v>
      </c>
      <c r="F152" s="40">
        <v>4017.15</v>
      </c>
      <c r="G152" s="41">
        <v>3993.9</v>
      </c>
      <c r="H152" s="41">
        <v>3978.7</v>
      </c>
      <c r="I152" s="41">
        <v>3955.45</v>
      </c>
      <c r="J152" s="41">
        <v>4032.3500000000004</v>
      </c>
      <c r="K152" s="41">
        <v>4055.6000000000004</v>
      </c>
      <c r="L152" s="41">
        <v>4070.8000000000006</v>
      </c>
      <c r="M152" s="31">
        <v>4040.4</v>
      </c>
      <c r="N152" s="31">
        <v>4001.95</v>
      </c>
      <c r="O152" s="42">
        <v>672500</v>
      </c>
      <c r="P152" s="43">
        <v>4.1223146893748792E-2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140.55000000000001</v>
      </c>
      <c r="F153" s="40">
        <v>139.78333333333333</v>
      </c>
      <c r="G153" s="41">
        <v>138.76666666666665</v>
      </c>
      <c r="H153" s="41">
        <v>136.98333333333332</v>
      </c>
      <c r="I153" s="41">
        <v>135.96666666666664</v>
      </c>
      <c r="J153" s="41">
        <v>141.56666666666666</v>
      </c>
      <c r="K153" s="41">
        <v>142.58333333333337</v>
      </c>
      <c r="L153" s="41">
        <v>144.36666666666667</v>
      </c>
      <c r="M153" s="31">
        <v>140.80000000000001</v>
      </c>
      <c r="N153" s="31">
        <v>138</v>
      </c>
      <c r="O153" s="42">
        <v>36113000</v>
      </c>
      <c r="P153" s="43">
        <v>-2.5758205234732032E-2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39895.65</v>
      </c>
      <c r="F154" s="40">
        <v>39652.75</v>
      </c>
      <c r="G154" s="41">
        <v>39321.85</v>
      </c>
      <c r="H154" s="41">
        <v>38748.049999999996</v>
      </c>
      <c r="I154" s="41">
        <v>38417.149999999994</v>
      </c>
      <c r="J154" s="41">
        <v>40226.550000000003</v>
      </c>
      <c r="K154" s="41">
        <v>40557.449999999997</v>
      </c>
      <c r="L154" s="41">
        <v>41131.250000000007</v>
      </c>
      <c r="M154" s="31">
        <v>39983.65</v>
      </c>
      <c r="N154" s="31">
        <v>39078.949999999997</v>
      </c>
      <c r="O154" s="42">
        <v>84780</v>
      </c>
      <c r="P154" s="43">
        <v>5.0948307921160285E-2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2603.8000000000002</v>
      </c>
      <c r="F155" s="40">
        <v>2598.4500000000003</v>
      </c>
      <c r="G155" s="41">
        <v>2581.2000000000007</v>
      </c>
      <c r="H155" s="41">
        <v>2558.6000000000004</v>
      </c>
      <c r="I155" s="41">
        <v>2541.3500000000008</v>
      </c>
      <c r="J155" s="41">
        <v>2621.0500000000006</v>
      </c>
      <c r="K155" s="41">
        <v>2638.2999999999997</v>
      </c>
      <c r="L155" s="41">
        <v>2660.9000000000005</v>
      </c>
      <c r="M155" s="31">
        <v>2615.6999999999998</v>
      </c>
      <c r="N155" s="31">
        <v>2575.85</v>
      </c>
      <c r="O155" s="42">
        <v>3382225</v>
      </c>
      <c r="P155" s="43">
        <v>-7.1042221684023575E-3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4644.75</v>
      </c>
      <c r="F156" s="40">
        <v>4621.45</v>
      </c>
      <c r="G156" s="41">
        <v>4552.8999999999996</v>
      </c>
      <c r="H156" s="41">
        <v>4461.05</v>
      </c>
      <c r="I156" s="41">
        <v>4392.5</v>
      </c>
      <c r="J156" s="41">
        <v>4713.2999999999993</v>
      </c>
      <c r="K156" s="41">
        <v>4781.8500000000004</v>
      </c>
      <c r="L156" s="41">
        <v>4873.6999999999989</v>
      </c>
      <c r="M156" s="31">
        <v>4690</v>
      </c>
      <c r="N156" s="31">
        <v>4529.6000000000004</v>
      </c>
      <c r="O156" s="42">
        <v>520650</v>
      </c>
      <c r="P156" s="43">
        <v>0.17026298044504384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219.15</v>
      </c>
      <c r="F157" s="40">
        <v>217.36666666666667</v>
      </c>
      <c r="G157" s="41">
        <v>214.83333333333334</v>
      </c>
      <c r="H157" s="41">
        <v>210.51666666666668</v>
      </c>
      <c r="I157" s="41">
        <v>207.98333333333335</v>
      </c>
      <c r="J157" s="41">
        <v>221.68333333333334</v>
      </c>
      <c r="K157" s="41">
        <v>224.21666666666664</v>
      </c>
      <c r="L157" s="41">
        <v>228.53333333333333</v>
      </c>
      <c r="M157" s="31">
        <v>219.9</v>
      </c>
      <c r="N157" s="31">
        <v>213.05</v>
      </c>
      <c r="O157" s="42">
        <v>19107000</v>
      </c>
      <c r="P157" s="43">
        <v>-2.689075630252101E-2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120.7</v>
      </c>
      <c r="F158" s="40">
        <v>119.83333333333333</v>
      </c>
      <c r="G158" s="41">
        <v>118.71666666666665</v>
      </c>
      <c r="H158" s="41">
        <v>116.73333333333332</v>
      </c>
      <c r="I158" s="41">
        <v>115.61666666666665</v>
      </c>
      <c r="J158" s="41">
        <v>121.81666666666666</v>
      </c>
      <c r="K158" s="41">
        <v>122.93333333333334</v>
      </c>
      <c r="L158" s="41">
        <v>124.91666666666667</v>
      </c>
      <c r="M158" s="31">
        <v>120.95</v>
      </c>
      <c r="N158" s="31">
        <v>117.85</v>
      </c>
      <c r="O158" s="42">
        <v>46270600</v>
      </c>
      <c r="P158" s="43">
        <v>-9.4239447836474647E-3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5143.3500000000004</v>
      </c>
      <c r="F159" s="40">
        <v>5129.9000000000005</v>
      </c>
      <c r="G159" s="41">
        <v>5070.9500000000007</v>
      </c>
      <c r="H159" s="41">
        <v>4998.55</v>
      </c>
      <c r="I159" s="41">
        <v>4939.6000000000004</v>
      </c>
      <c r="J159" s="41">
        <v>5202.3000000000011</v>
      </c>
      <c r="K159" s="41">
        <v>5261.25</v>
      </c>
      <c r="L159" s="41">
        <v>5333.6500000000015</v>
      </c>
      <c r="M159" s="31">
        <v>5188.8500000000004</v>
      </c>
      <c r="N159" s="31">
        <v>5057.5</v>
      </c>
      <c r="O159" s="42">
        <v>209375</v>
      </c>
      <c r="P159" s="43">
        <v>1.2084592145015106E-2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2429.6</v>
      </c>
      <c r="F160" s="40">
        <v>2433.4833333333331</v>
      </c>
      <c r="G160" s="41">
        <v>2421.0666666666662</v>
      </c>
      <c r="H160" s="41">
        <v>2412.5333333333328</v>
      </c>
      <c r="I160" s="41">
        <v>2400.1166666666659</v>
      </c>
      <c r="J160" s="41">
        <v>2442.0166666666664</v>
      </c>
      <c r="K160" s="41">
        <v>2454.4333333333334</v>
      </c>
      <c r="L160" s="41">
        <v>2462.9666666666667</v>
      </c>
      <c r="M160" s="31">
        <v>2445.9</v>
      </c>
      <c r="N160" s="31">
        <v>2424.9499999999998</v>
      </c>
      <c r="O160" s="42">
        <v>2036250</v>
      </c>
      <c r="P160" s="43">
        <v>1.0796723752792257E-2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2947.25</v>
      </c>
      <c r="F161" s="40">
        <v>2960.0833333333335</v>
      </c>
      <c r="G161" s="41">
        <v>2921.3166666666671</v>
      </c>
      <c r="H161" s="41">
        <v>2895.3833333333337</v>
      </c>
      <c r="I161" s="41">
        <v>2856.6166666666672</v>
      </c>
      <c r="J161" s="41">
        <v>2986.0166666666669</v>
      </c>
      <c r="K161" s="41">
        <v>3024.7833333333333</v>
      </c>
      <c r="L161" s="41">
        <v>3050.7166666666667</v>
      </c>
      <c r="M161" s="31">
        <v>2998.85</v>
      </c>
      <c r="N161" s="31">
        <v>2934.15</v>
      </c>
      <c r="O161" s="42">
        <v>1554500</v>
      </c>
      <c r="P161" s="43">
        <v>-9.640102827763496E-4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38.049999999999997</v>
      </c>
      <c r="F162" s="40">
        <v>38</v>
      </c>
      <c r="G162" s="41">
        <v>37.65</v>
      </c>
      <c r="H162" s="41">
        <v>37.25</v>
      </c>
      <c r="I162" s="41">
        <v>36.9</v>
      </c>
      <c r="J162" s="41">
        <v>38.4</v>
      </c>
      <c r="K162" s="41">
        <v>38.749999999999993</v>
      </c>
      <c r="L162" s="41">
        <v>39.15</v>
      </c>
      <c r="M162" s="31">
        <v>38.35</v>
      </c>
      <c r="N162" s="31">
        <v>37.6</v>
      </c>
      <c r="O162" s="42">
        <v>301152000</v>
      </c>
      <c r="P162" s="43">
        <v>-1.2590494176896443E-2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2390.15</v>
      </c>
      <c r="F163" s="40">
        <v>2391.8166666666666</v>
      </c>
      <c r="G163" s="41">
        <v>2359.6333333333332</v>
      </c>
      <c r="H163" s="41">
        <v>2329.1166666666668</v>
      </c>
      <c r="I163" s="41">
        <v>2296.9333333333334</v>
      </c>
      <c r="J163" s="41">
        <v>2422.333333333333</v>
      </c>
      <c r="K163" s="41">
        <v>2454.5166666666664</v>
      </c>
      <c r="L163" s="41">
        <v>2485.0333333333328</v>
      </c>
      <c r="M163" s="31">
        <v>2424</v>
      </c>
      <c r="N163" s="31">
        <v>2361.3000000000002</v>
      </c>
      <c r="O163" s="42">
        <v>642900</v>
      </c>
      <c r="P163" s="43">
        <v>1.7085904129093499E-2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208.55</v>
      </c>
      <c r="F164" s="40">
        <v>206.66666666666666</v>
      </c>
      <c r="G164" s="41">
        <v>203.83333333333331</v>
      </c>
      <c r="H164" s="41">
        <v>199.11666666666665</v>
      </c>
      <c r="I164" s="41">
        <v>196.2833333333333</v>
      </c>
      <c r="J164" s="41">
        <v>211.38333333333333</v>
      </c>
      <c r="K164" s="41">
        <v>214.21666666666664</v>
      </c>
      <c r="L164" s="41">
        <v>218.93333333333334</v>
      </c>
      <c r="M164" s="31">
        <v>209.5</v>
      </c>
      <c r="N164" s="31">
        <v>201.95</v>
      </c>
      <c r="O164" s="42">
        <v>25390413</v>
      </c>
      <c r="P164" s="43">
        <v>1.5571672354948805E-2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1357.75</v>
      </c>
      <c r="F165" s="40">
        <v>1348.5166666666667</v>
      </c>
      <c r="G165" s="41">
        <v>1334.6333333333332</v>
      </c>
      <c r="H165" s="41">
        <v>1311.5166666666667</v>
      </c>
      <c r="I165" s="41">
        <v>1297.6333333333332</v>
      </c>
      <c r="J165" s="41">
        <v>1371.6333333333332</v>
      </c>
      <c r="K165" s="41">
        <v>1385.5166666666669</v>
      </c>
      <c r="L165" s="41">
        <v>1408.6333333333332</v>
      </c>
      <c r="M165" s="31">
        <v>1362.4</v>
      </c>
      <c r="N165" s="31">
        <v>1325.4</v>
      </c>
      <c r="O165" s="42">
        <v>3310538</v>
      </c>
      <c r="P165" s="43">
        <v>-4.9877350776778413E-2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997.3</v>
      </c>
      <c r="F166" s="40">
        <v>997.48333333333323</v>
      </c>
      <c r="G166" s="41">
        <v>988.66666666666652</v>
      </c>
      <c r="H166" s="41">
        <v>980.0333333333333</v>
      </c>
      <c r="I166" s="41">
        <v>971.21666666666658</v>
      </c>
      <c r="J166" s="41">
        <v>1006.1166666666664</v>
      </c>
      <c r="K166" s="41">
        <v>1014.9333333333333</v>
      </c>
      <c r="L166" s="41">
        <v>1023.5666666666664</v>
      </c>
      <c r="M166" s="31">
        <v>1006.3</v>
      </c>
      <c r="N166" s="31">
        <v>988.85</v>
      </c>
      <c r="O166" s="42">
        <v>1855550</v>
      </c>
      <c r="P166" s="43">
        <v>8.1228330856859834E-2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178.35</v>
      </c>
      <c r="F167" s="40">
        <v>178.13333333333335</v>
      </c>
      <c r="G167" s="41">
        <v>176.01666666666671</v>
      </c>
      <c r="H167" s="41">
        <v>173.68333333333337</v>
      </c>
      <c r="I167" s="41">
        <v>171.56666666666672</v>
      </c>
      <c r="J167" s="41">
        <v>180.4666666666667</v>
      </c>
      <c r="K167" s="41">
        <v>182.58333333333331</v>
      </c>
      <c r="L167" s="41">
        <v>184.91666666666669</v>
      </c>
      <c r="M167" s="31">
        <v>180.25</v>
      </c>
      <c r="N167" s="31">
        <v>175.8</v>
      </c>
      <c r="O167" s="42">
        <v>35960000</v>
      </c>
      <c r="P167" s="43">
        <v>1.5062213490504257E-2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132.69999999999999</v>
      </c>
      <c r="F168" s="40">
        <v>131.89999999999998</v>
      </c>
      <c r="G168" s="41">
        <v>130.44999999999996</v>
      </c>
      <c r="H168" s="41">
        <v>128.19999999999999</v>
      </c>
      <c r="I168" s="41">
        <v>126.74999999999997</v>
      </c>
      <c r="J168" s="41">
        <v>134.14999999999995</v>
      </c>
      <c r="K168" s="41">
        <v>135.6</v>
      </c>
      <c r="L168" s="41">
        <v>137.84999999999994</v>
      </c>
      <c r="M168" s="31">
        <v>133.35</v>
      </c>
      <c r="N168" s="31">
        <v>129.65</v>
      </c>
      <c r="O168" s="42">
        <v>47202000</v>
      </c>
      <c r="P168" s="43">
        <v>5.0871168765102381E-4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2365.9499999999998</v>
      </c>
      <c r="F169" s="40">
        <v>2369.2000000000003</v>
      </c>
      <c r="G169" s="41">
        <v>2356.4000000000005</v>
      </c>
      <c r="H169" s="41">
        <v>2346.8500000000004</v>
      </c>
      <c r="I169" s="41">
        <v>2334.0500000000006</v>
      </c>
      <c r="J169" s="41">
        <v>2378.7500000000005</v>
      </c>
      <c r="K169" s="41">
        <v>2391.5500000000006</v>
      </c>
      <c r="L169" s="41">
        <v>2401.1000000000004</v>
      </c>
      <c r="M169" s="31">
        <v>2382</v>
      </c>
      <c r="N169" s="31">
        <v>2359.65</v>
      </c>
      <c r="O169" s="42">
        <v>35433250</v>
      </c>
      <c r="P169" s="43">
        <v>-2.3218149991040785E-2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111.75</v>
      </c>
      <c r="F170" s="40">
        <v>112.7</v>
      </c>
      <c r="G170" s="41">
        <v>110.45</v>
      </c>
      <c r="H170" s="41">
        <v>109.15</v>
      </c>
      <c r="I170" s="41">
        <v>106.9</v>
      </c>
      <c r="J170" s="41">
        <v>114</v>
      </c>
      <c r="K170" s="41">
        <v>116.25</v>
      </c>
      <c r="L170" s="41">
        <v>117.55</v>
      </c>
      <c r="M170" s="31">
        <v>114.95</v>
      </c>
      <c r="N170" s="31">
        <v>111.4</v>
      </c>
      <c r="O170" s="42">
        <v>154451000</v>
      </c>
      <c r="P170" s="43">
        <v>2.4609326934908331E-4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907.6</v>
      </c>
      <c r="F171" s="40">
        <v>903.5</v>
      </c>
      <c r="G171" s="41">
        <v>898</v>
      </c>
      <c r="H171" s="41">
        <v>888.4</v>
      </c>
      <c r="I171" s="41">
        <v>882.9</v>
      </c>
      <c r="J171" s="41">
        <v>913.1</v>
      </c>
      <c r="K171" s="41">
        <v>918.6</v>
      </c>
      <c r="L171" s="41">
        <v>928.2</v>
      </c>
      <c r="M171" s="31">
        <v>909</v>
      </c>
      <c r="N171" s="31">
        <v>893.9</v>
      </c>
      <c r="O171" s="42">
        <v>5997000</v>
      </c>
      <c r="P171" s="43">
        <v>-2.1297429620563035E-2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1127.1500000000001</v>
      </c>
      <c r="F172" s="40">
        <v>1126.9666666666667</v>
      </c>
      <c r="G172" s="41">
        <v>1119.4333333333334</v>
      </c>
      <c r="H172" s="41">
        <v>1111.7166666666667</v>
      </c>
      <c r="I172" s="41">
        <v>1104.1833333333334</v>
      </c>
      <c r="J172" s="41">
        <v>1134.6833333333334</v>
      </c>
      <c r="K172" s="41">
        <v>1142.2166666666667</v>
      </c>
      <c r="L172" s="41">
        <v>1149.9333333333334</v>
      </c>
      <c r="M172" s="31">
        <v>1134.5</v>
      </c>
      <c r="N172" s="31">
        <v>1119.25</v>
      </c>
      <c r="O172" s="42">
        <v>7337250</v>
      </c>
      <c r="P172" s="43">
        <v>2.2538674316156132E-3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461.75</v>
      </c>
      <c r="F173" s="40">
        <v>461.75</v>
      </c>
      <c r="G173" s="41">
        <v>458.2</v>
      </c>
      <c r="H173" s="41">
        <v>454.65</v>
      </c>
      <c r="I173" s="41">
        <v>451.09999999999997</v>
      </c>
      <c r="J173" s="41">
        <v>465.3</v>
      </c>
      <c r="K173" s="41">
        <v>468.84999999999997</v>
      </c>
      <c r="L173" s="41">
        <v>472.40000000000003</v>
      </c>
      <c r="M173" s="31">
        <v>465.3</v>
      </c>
      <c r="N173" s="31">
        <v>458.2</v>
      </c>
      <c r="O173" s="42">
        <v>99609000</v>
      </c>
      <c r="P173" s="43">
        <v>-2.061825261046546E-2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26357.05</v>
      </c>
      <c r="F174" s="40">
        <v>26294.266666666666</v>
      </c>
      <c r="G174" s="41">
        <v>26062.783333333333</v>
      </c>
      <c r="H174" s="41">
        <v>25768.516666666666</v>
      </c>
      <c r="I174" s="41">
        <v>25537.033333333333</v>
      </c>
      <c r="J174" s="41">
        <v>26588.533333333333</v>
      </c>
      <c r="K174" s="41">
        <v>26820.016666666663</v>
      </c>
      <c r="L174" s="41">
        <v>27114.283333333333</v>
      </c>
      <c r="M174" s="31">
        <v>26525.75</v>
      </c>
      <c r="N174" s="31">
        <v>26000</v>
      </c>
      <c r="O174" s="42">
        <v>162225</v>
      </c>
      <c r="P174" s="43">
        <v>-6.1604805174803631E-4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2433.1999999999998</v>
      </c>
      <c r="F175" s="40">
        <v>2421.85</v>
      </c>
      <c r="G175" s="41">
        <v>2398</v>
      </c>
      <c r="H175" s="41">
        <v>2362.8000000000002</v>
      </c>
      <c r="I175" s="41">
        <v>2338.9500000000003</v>
      </c>
      <c r="J175" s="41">
        <v>2457.0499999999997</v>
      </c>
      <c r="K175" s="41">
        <v>2480.8999999999992</v>
      </c>
      <c r="L175" s="41">
        <v>2516.0999999999995</v>
      </c>
      <c r="M175" s="31">
        <v>2445.6999999999998</v>
      </c>
      <c r="N175" s="31">
        <v>2386.65</v>
      </c>
      <c r="O175" s="42">
        <v>1984950</v>
      </c>
      <c r="P175" s="43">
        <v>3.5729659922513993E-2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2322.5</v>
      </c>
      <c r="F176" s="40">
        <v>2321.35</v>
      </c>
      <c r="G176" s="41">
        <v>2302.0499999999997</v>
      </c>
      <c r="H176" s="41">
        <v>2281.6</v>
      </c>
      <c r="I176" s="41">
        <v>2262.2999999999997</v>
      </c>
      <c r="J176" s="41">
        <v>2341.7999999999997</v>
      </c>
      <c r="K176" s="41">
        <v>2361.1</v>
      </c>
      <c r="L176" s="41">
        <v>2381.5499999999997</v>
      </c>
      <c r="M176" s="31">
        <v>2340.65</v>
      </c>
      <c r="N176" s="31">
        <v>2300.9</v>
      </c>
      <c r="O176" s="42">
        <v>3513125</v>
      </c>
      <c r="P176" s="43">
        <v>-1.4230317691842472E-4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1213.4000000000001</v>
      </c>
      <c r="F177" s="40">
        <v>1205.8</v>
      </c>
      <c r="G177" s="41">
        <v>1189.25</v>
      </c>
      <c r="H177" s="41">
        <v>1165.1000000000001</v>
      </c>
      <c r="I177" s="41">
        <v>1148.5500000000002</v>
      </c>
      <c r="J177" s="41">
        <v>1229.9499999999998</v>
      </c>
      <c r="K177" s="41">
        <v>1246.4999999999995</v>
      </c>
      <c r="L177" s="41">
        <v>1270.6499999999996</v>
      </c>
      <c r="M177" s="31">
        <v>1222.3499999999999</v>
      </c>
      <c r="N177" s="31">
        <v>1181.6500000000001</v>
      </c>
      <c r="O177" s="42">
        <v>3578000</v>
      </c>
      <c r="P177" s="43">
        <v>4.0721349621873182E-2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434.65</v>
      </c>
      <c r="F178" s="40">
        <v>434.7833333333333</v>
      </c>
      <c r="G178" s="41">
        <v>431.86666666666662</v>
      </c>
      <c r="H178" s="41">
        <v>429.08333333333331</v>
      </c>
      <c r="I178" s="41">
        <v>426.16666666666663</v>
      </c>
      <c r="J178" s="41">
        <v>437.56666666666661</v>
      </c>
      <c r="K178" s="41">
        <v>440.48333333333335</v>
      </c>
      <c r="L178" s="41">
        <v>443.26666666666659</v>
      </c>
      <c r="M178" s="31">
        <v>437.7</v>
      </c>
      <c r="N178" s="31">
        <v>432</v>
      </c>
      <c r="O178" s="42">
        <v>5738400</v>
      </c>
      <c r="P178" s="43">
        <v>1.55696252936726E-2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792.75</v>
      </c>
      <c r="F179" s="40">
        <v>795.7833333333333</v>
      </c>
      <c r="G179" s="41">
        <v>787.56666666666661</v>
      </c>
      <c r="H179" s="41">
        <v>782.38333333333333</v>
      </c>
      <c r="I179" s="41">
        <v>774.16666666666663</v>
      </c>
      <c r="J179" s="41">
        <v>800.96666666666658</v>
      </c>
      <c r="K179" s="41">
        <v>809.18333333333328</v>
      </c>
      <c r="L179" s="41">
        <v>814.36666666666656</v>
      </c>
      <c r="M179" s="31">
        <v>804</v>
      </c>
      <c r="N179" s="31">
        <v>790.6</v>
      </c>
      <c r="O179" s="42">
        <v>29852900</v>
      </c>
      <c r="P179" s="43">
        <v>-5.0474239658013093E-2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502.35</v>
      </c>
      <c r="F180" s="40">
        <v>504.7</v>
      </c>
      <c r="G180" s="41">
        <v>498.4</v>
      </c>
      <c r="H180" s="41">
        <v>494.45</v>
      </c>
      <c r="I180" s="41">
        <v>488.15</v>
      </c>
      <c r="J180" s="41">
        <v>508.65</v>
      </c>
      <c r="K180" s="41">
        <v>514.95000000000005</v>
      </c>
      <c r="L180" s="41">
        <v>518.9</v>
      </c>
      <c r="M180" s="31">
        <v>511</v>
      </c>
      <c r="N180" s="31">
        <v>500.75</v>
      </c>
      <c r="O180" s="42">
        <v>12361500</v>
      </c>
      <c r="P180" s="43">
        <v>4.8561369430617942E-4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613.1</v>
      </c>
      <c r="F181" s="40">
        <v>608.4666666666667</v>
      </c>
      <c r="G181" s="41">
        <v>601.73333333333335</v>
      </c>
      <c r="H181" s="41">
        <v>590.36666666666667</v>
      </c>
      <c r="I181" s="41">
        <v>583.63333333333333</v>
      </c>
      <c r="J181" s="41">
        <v>619.83333333333337</v>
      </c>
      <c r="K181" s="41">
        <v>626.56666666666672</v>
      </c>
      <c r="L181" s="41">
        <v>637.93333333333339</v>
      </c>
      <c r="M181" s="31">
        <v>615.20000000000005</v>
      </c>
      <c r="N181" s="31">
        <v>597.1</v>
      </c>
      <c r="O181" s="42">
        <v>1113500</v>
      </c>
      <c r="P181" s="43">
        <v>1.2364760432766615E-2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886.95</v>
      </c>
      <c r="F182" s="40">
        <v>888.55000000000007</v>
      </c>
      <c r="G182" s="41">
        <v>882.60000000000014</v>
      </c>
      <c r="H182" s="41">
        <v>878.25000000000011</v>
      </c>
      <c r="I182" s="41">
        <v>872.30000000000018</v>
      </c>
      <c r="J182" s="41">
        <v>892.90000000000009</v>
      </c>
      <c r="K182" s="41">
        <v>898.85000000000014</v>
      </c>
      <c r="L182" s="41">
        <v>903.2</v>
      </c>
      <c r="M182" s="31">
        <v>894.5</v>
      </c>
      <c r="N182" s="31">
        <v>884.2</v>
      </c>
      <c r="O182" s="42">
        <v>7222000</v>
      </c>
      <c r="P182" s="43">
        <v>-8.1032825161378927E-3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728.45</v>
      </c>
      <c r="F183" s="40">
        <v>725.05000000000007</v>
      </c>
      <c r="G183" s="41">
        <v>718.55000000000018</v>
      </c>
      <c r="H183" s="41">
        <v>708.65000000000009</v>
      </c>
      <c r="I183" s="41">
        <v>702.1500000000002</v>
      </c>
      <c r="J183" s="41">
        <v>734.95000000000016</v>
      </c>
      <c r="K183" s="41">
        <v>741.44999999999993</v>
      </c>
      <c r="L183" s="41">
        <v>751.35000000000014</v>
      </c>
      <c r="M183" s="31">
        <v>731.55</v>
      </c>
      <c r="N183" s="31">
        <v>715.15</v>
      </c>
      <c r="O183" s="42">
        <v>11443950</v>
      </c>
      <c r="P183" s="43">
        <v>-6.9700697006970071E-3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473.5</v>
      </c>
      <c r="F184" s="40">
        <v>474.7833333333333</v>
      </c>
      <c r="G184" s="41">
        <v>471.21666666666658</v>
      </c>
      <c r="H184" s="41">
        <v>468.93333333333328</v>
      </c>
      <c r="I184" s="41">
        <v>465.36666666666656</v>
      </c>
      <c r="J184" s="41">
        <v>477.06666666666661</v>
      </c>
      <c r="K184" s="41">
        <v>480.63333333333333</v>
      </c>
      <c r="L184" s="41">
        <v>482.91666666666663</v>
      </c>
      <c r="M184" s="31">
        <v>478.35</v>
      </c>
      <c r="N184" s="31">
        <v>472.5</v>
      </c>
      <c r="O184" s="42">
        <v>86913600</v>
      </c>
      <c r="P184" s="43">
        <v>-2.5063938618925832E-2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218.65</v>
      </c>
      <c r="F185" s="40">
        <v>219.33333333333334</v>
      </c>
      <c r="G185" s="41">
        <v>217.31666666666669</v>
      </c>
      <c r="H185" s="41">
        <v>215.98333333333335</v>
      </c>
      <c r="I185" s="41">
        <v>213.9666666666667</v>
      </c>
      <c r="J185" s="41">
        <v>220.66666666666669</v>
      </c>
      <c r="K185" s="41">
        <v>222.68333333333334</v>
      </c>
      <c r="L185" s="41">
        <v>224.01666666666668</v>
      </c>
      <c r="M185" s="31">
        <v>221.35</v>
      </c>
      <c r="N185" s="31">
        <v>218</v>
      </c>
      <c r="O185" s="42">
        <v>105995250</v>
      </c>
      <c r="P185" s="43">
        <v>-1.2265693797962008E-2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1127.6500000000001</v>
      </c>
      <c r="F186" s="40">
        <v>1132.0666666666668</v>
      </c>
      <c r="G186" s="41">
        <v>1115.6833333333336</v>
      </c>
      <c r="H186" s="41">
        <v>1103.7166666666667</v>
      </c>
      <c r="I186" s="41">
        <v>1087.3333333333335</v>
      </c>
      <c r="J186" s="41">
        <v>1144.0333333333338</v>
      </c>
      <c r="K186" s="41">
        <v>1160.416666666667</v>
      </c>
      <c r="L186" s="41">
        <v>1172.3833333333339</v>
      </c>
      <c r="M186" s="31">
        <v>1148.45</v>
      </c>
      <c r="N186" s="31">
        <v>1120.0999999999999</v>
      </c>
      <c r="O186" s="42">
        <v>49661675</v>
      </c>
      <c r="P186" s="43">
        <v>-7.6432471911066571E-3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3674.4</v>
      </c>
      <c r="F187" s="40">
        <v>3666.0166666666664</v>
      </c>
      <c r="G187" s="41">
        <v>3648.7833333333328</v>
      </c>
      <c r="H187" s="41">
        <v>3623.1666666666665</v>
      </c>
      <c r="I187" s="41">
        <v>3605.9333333333329</v>
      </c>
      <c r="J187" s="41">
        <v>3691.6333333333328</v>
      </c>
      <c r="K187" s="41">
        <v>3708.8666666666663</v>
      </c>
      <c r="L187" s="41">
        <v>3734.4833333333327</v>
      </c>
      <c r="M187" s="31">
        <v>3683.25</v>
      </c>
      <c r="N187" s="31">
        <v>3640.4</v>
      </c>
      <c r="O187" s="42">
        <v>11689200</v>
      </c>
      <c r="P187" s="43">
        <v>3.8527659687887308E-2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1688.4</v>
      </c>
      <c r="F188" s="40">
        <v>1681.1166666666668</v>
      </c>
      <c r="G188" s="41">
        <v>1670.2333333333336</v>
      </c>
      <c r="H188" s="41">
        <v>1652.0666666666668</v>
      </c>
      <c r="I188" s="41">
        <v>1641.1833333333336</v>
      </c>
      <c r="J188" s="41">
        <v>1699.2833333333335</v>
      </c>
      <c r="K188" s="41">
        <v>1710.1666666666667</v>
      </c>
      <c r="L188" s="41">
        <v>1728.3333333333335</v>
      </c>
      <c r="M188" s="31">
        <v>1692</v>
      </c>
      <c r="N188" s="31">
        <v>1662.95</v>
      </c>
      <c r="O188" s="42">
        <v>10858800</v>
      </c>
      <c r="P188" s="43">
        <v>5.2025809451839794E-2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2331.4499999999998</v>
      </c>
      <c r="F189" s="40">
        <v>2327.4833333333331</v>
      </c>
      <c r="G189" s="41">
        <v>2316.9666666666662</v>
      </c>
      <c r="H189" s="41">
        <v>2302.4833333333331</v>
      </c>
      <c r="I189" s="41">
        <v>2291.9666666666662</v>
      </c>
      <c r="J189" s="41">
        <v>2341.9666666666662</v>
      </c>
      <c r="K189" s="41">
        <v>2352.4833333333336</v>
      </c>
      <c r="L189" s="41">
        <v>2366.9666666666662</v>
      </c>
      <c r="M189" s="31">
        <v>2338</v>
      </c>
      <c r="N189" s="31">
        <v>2313</v>
      </c>
      <c r="O189" s="42">
        <v>5179875</v>
      </c>
      <c r="P189" s="43">
        <v>8.9846603360116874E-3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3171.75</v>
      </c>
      <c r="F190" s="40">
        <v>3155.8333333333335</v>
      </c>
      <c r="G190" s="41">
        <v>3127.3666666666668</v>
      </c>
      <c r="H190" s="41">
        <v>3082.9833333333331</v>
      </c>
      <c r="I190" s="41">
        <v>3054.5166666666664</v>
      </c>
      <c r="J190" s="41">
        <v>3200.2166666666672</v>
      </c>
      <c r="K190" s="41">
        <v>3228.6833333333334</v>
      </c>
      <c r="L190" s="41">
        <v>3273.0666666666675</v>
      </c>
      <c r="M190" s="31">
        <v>3184.3</v>
      </c>
      <c r="N190" s="31">
        <v>3111.45</v>
      </c>
      <c r="O190" s="42">
        <v>749500</v>
      </c>
      <c r="P190" s="43">
        <v>8.7483176312247637E-3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542.85</v>
      </c>
      <c r="F191" s="40">
        <v>542.13333333333333</v>
      </c>
      <c r="G191" s="41">
        <v>537.9666666666667</v>
      </c>
      <c r="H191" s="41">
        <v>533.08333333333337</v>
      </c>
      <c r="I191" s="41">
        <v>528.91666666666674</v>
      </c>
      <c r="J191" s="41">
        <v>547.01666666666665</v>
      </c>
      <c r="K191" s="41">
        <v>551.18333333333339</v>
      </c>
      <c r="L191" s="41">
        <v>556.06666666666661</v>
      </c>
      <c r="M191" s="31">
        <v>546.29999999999995</v>
      </c>
      <c r="N191" s="31">
        <v>537.25</v>
      </c>
      <c r="O191" s="42">
        <v>4074000</v>
      </c>
      <c r="P191" s="43">
        <v>-2.936857562408223E-3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1040.45</v>
      </c>
      <c r="F192" s="40">
        <v>1043.4166666666667</v>
      </c>
      <c r="G192" s="41">
        <v>1030.2833333333335</v>
      </c>
      <c r="H192" s="41">
        <v>1020.1166666666668</v>
      </c>
      <c r="I192" s="41">
        <v>1006.9833333333336</v>
      </c>
      <c r="J192" s="41">
        <v>1053.5833333333335</v>
      </c>
      <c r="K192" s="41">
        <v>1066.7166666666667</v>
      </c>
      <c r="L192" s="41">
        <v>1076.8833333333334</v>
      </c>
      <c r="M192" s="31">
        <v>1056.55</v>
      </c>
      <c r="N192" s="31">
        <v>1033.25</v>
      </c>
      <c r="O192" s="42">
        <v>2614350</v>
      </c>
      <c r="P192" s="43">
        <v>-2.7508090614886731E-2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621.54999999999995</v>
      </c>
      <c r="F193" s="40">
        <v>620.65</v>
      </c>
      <c r="G193" s="41">
        <v>617.29999999999995</v>
      </c>
      <c r="H193" s="41">
        <v>613.04999999999995</v>
      </c>
      <c r="I193" s="41">
        <v>609.69999999999993</v>
      </c>
      <c r="J193" s="41">
        <v>624.9</v>
      </c>
      <c r="K193" s="41">
        <v>628.25000000000011</v>
      </c>
      <c r="L193" s="41">
        <v>632.5</v>
      </c>
      <c r="M193" s="31">
        <v>624</v>
      </c>
      <c r="N193" s="31">
        <v>616.4</v>
      </c>
      <c r="O193" s="42">
        <v>9291800</v>
      </c>
      <c r="P193" s="43">
        <v>1.2509534706331045E-2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1588.3</v>
      </c>
      <c r="F194" s="40">
        <v>1588.9166666666667</v>
      </c>
      <c r="G194" s="41">
        <v>1575.8333333333335</v>
      </c>
      <c r="H194" s="41">
        <v>1563.3666666666668</v>
      </c>
      <c r="I194" s="41">
        <v>1550.2833333333335</v>
      </c>
      <c r="J194" s="41">
        <v>1601.3833333333334</v>
      </c>
      <c r="K194" s="41">
        <v>1614.4666666666669</v>
      </c>
      <c r="L194" s="41">
        <v>1626.9333333333334</v>
      </c>
      <c r="M194" s="31">
        <v>1602</v>
      </c>
      <c r="N194" s="31">
        <v>1576.45</v>
      </c>
      <c r="O194" s="42">
        <v>1386000</v>
      </c>
      <c r="P194" s="43">
        <v>9.3922651933701654E-2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7357.7</v>
      </c>
      <c r="F195" s="40">
        <v>7374.2333333333336</v>
      </c>
      <c r="G195" s="41">
        <v>7304.0166666666673</v>
      </c>
      <c r="H195" s="41">
        <v>7250.3333333333339</v>
      </c>
      <c r="I195" s="41">
        <v>7180.1166666666677</v>
      </c>
      <c r="J195" s="41">
        <v>7427.916666666667</v>
      </c>
      <c r="K195" s="41">
        <v>7498.1333333333341</v>
      </c>
      <c r="L195" s="41">
        <v>7551.8166666666666</v>
      </c>
      <c r="M195" s="31">
        <v>7444.45</v>
      </c>
      <c r="N195" s="31">
        <v>7320.55</v>
      </c>
      <c r="O195" s="42">
        <v>1382000</v>
      </c>
      <c r="P195" s="43">
        <v>2.4994437439738931E-2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756.1</v>
      </c>
      <c r="F196" s="40">
        <v>755.1</v>
      </c>
      <c r="G196" s="41">
        <v>751.75</v>
      </c>
      <c r="H196" s="41">
        <v>747.4</v>
      </c>
      <c r="I196" s="41">
        <v>744.05</v>
      </c>
      <c r="J196" s="41">
        <v>759.45</v>
      </c>
      <c r="K196" s="41">
        <v>762.80000000000018</v>
      </c>
      <c r="L196" s="41">
        <v>767.15000000000009</v>
      </c>
      <c r="M196" s="31">
        <v>758.45</v>
      </c>
      <c r="N196" s="31">
        <v>750.75</v>
      </c>
      <c r="O196" s="42">
        <v>23224500</v>
      </c>
      <c r="P196" s="43">
        <v>1.6847857020889066E-2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344.1</v>
      </c>
      <c r="F197" s="40">
        <v>346.91666666666669</v>
      </c>
      <c r="G197" s="41">
        <v>340.43333333333339</v>
      </c>
      <c r="H197" s="41">
        <v>336.76666666666671</v>
      </c>
      <c r="I197" s="41">
        <v>330.28333333333342</v>
      </c>
      <c r="J197" s="41">
        <v>350.58333333333337</v>
      </c>
      <c r="K197" s="41">
        <v>357.06666666666661</v>
      </c>
      <c r="L197" s="41">
        <v>360.73333333333335</v>
      </c>
      <c r="M197" s="31">
        <v>353.4</v>
      </c>
      <c r="N197" s="31">
        <v>343.25</v>
      </c>
      <c r="O197" s="42">
        <v>47919800</v>
      </c>
      <c r="P197" s="43">
        <v>5.1779935275080903E-4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1208.8499999999999</v>
      </c>
      <c r="F198" s="40">
        <v>1203.45</v>
      </c>
      <c r="G198" s="41">
        <v>1195.4000000000001</v>
      </c>
      <c r="H198" s="41">
        <v>1181.95</v>
      </c>
      <c r="I198" s="41">
        <v>1173.9000000000001</v>
      </c>
      <c r="J198" s="41">
        <v>1216.9000000000001</v>
      </c>
      <c r="K198" s="41">
        <v>1224.9499999999998</v>
      </c>
      <c r="L198" s="41">
        <v>1238.4000000000001</v>
      </c>
      <c r="M198" s="31">
        <v>1211.5</v>
      </c>
      <c r="N198" s="31">
        <v>1190</v>
      </c>
      <c r="O198" s="42">
        <v>2337500</v>
      </c>
      <c r="P198" s="43">
        <v>1.2781629116117851E-2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1774.65</v>
      </c>
      <c r="F199" s="40">
        <v>1774.9666666666665</v>
      </c>
      <c r="G199" s="41">
        <v>1763.9333333333329</v>
      </c>
      <c r="H199" s="41">
        <v>1753.2166666666665</v>
      </c>
      <c r="I199" s="41">
        <v>1742.1833333333329</v>
      </c>
      <c r="J199" s="41">
        <v>1785.6833333333329</v>
      </c>
      <c r="K199" s="41">
        <v>1796.7166666666662</v>
      </c>
      <c r="L199" s="41">
        <v>1807.4333333333329</v>
      </c>
      <c r="M199" s="31">
        <v>1786</v>
      </c>
      <c r="N199" s="31">
        <v>1764.25</v>
      </c>
      <c r="O199" s="42">
        <v>1145750</v>
      </c>
      <c r="P199" s="43">
        <v>1.9676432006996065E-3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697.05</v>
      </c>
      <c r="F200" s="40">
        <v>697.36666666666667</v>
      </c>
      <c r="G200" s="41">
        <v>689.93333333333339</v>
      </c>
      <c r="H200" s="41">
        <v>682.81666666666672</v>
      </c>
      <c r="I200" s="41">
        <v>675.38333333333344</v>
      </c>
      <c r="J200" s="41">
        <v>704.48333333333335</v>
      </c>
      <c r="K200" s="41">
        <v>711.91666666666652</v>
      </c>
      <c r="L200" s="41">
        <v>719.0333333333333</v>
      </c>
      <c r="M200" s="31">
        <v>704.8</v>
      </c>
      <c r="N200" s="31">
        <v>690.25</v>
      </c>
      <c r="O200" s="42">
        <v>25823200</v>
      </c>
      <c r="P200" s="43">
        <v>2.8582968279118898E-3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338.1</v>
      </c>
      <c r="F201" s="40">
        <v>343.36666666666662</v>
      </c>
      <c r="G201" s="41">
        <v>329.73333333333323</v>
      </c>
      <c r="H201" s="41">
        <v>321.36666666666662</v>
      </c>
      <c r="I201" s="41">
        <v>307.73333333333323</v>
      </c>
      <c r="J201" s="41">
        <v>351.73333333333323</v>
      </c>
      <c r="K201" s="41">
        <v>365.36666666666656</v>
      </c>
      <c r="L201" s="41">
        <v>373.73333333333323</v>
      </c>
      <c r="M201" s="31">
        <v>357</v>
      </c>
      <c r="N201" s="31">
        <v>335</v>
      </c>
      <c r="O201" s="42">
        <v>83775000</v>
      </c>
      <c r="P201" s="43">
        <v>-5.8528033444590538E-2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4" t="s">
        <v>16</v>
      </c>
      <c r="B8" s="516"/>
      <c r="C8" s="520" t="s">
        <v>20</v>
      </c>
      <c r="D8" s="520" t="s">
        <v>21</v>
      </c>
      <c r="E8" s="511" t="s">
        <v>22</v>
      </c>
      <c r="F8" s="512"/>
      <c r="G8" s="513"/>
      <c r="H8" s="511" t="s">
        <v>23</v>
      </c>
      <c r="I8" s="512"/>
      <c r="J8" s="513"/>
      <c r="K8" s="26"/>
      <c r="L8" s="53"/>
      <c r="M8" s="53"/>
      <c r="N8" s="1"/>
      <c r="O8" s="1"/>
    </row>
    <row r="9" spans="1:15" ht="36" customHeight="1">
      <c r="A9" s="518"/>
      <c r="B9" s="519"/>
      <c r="C9" s="519"/>
      <c r="D9" s="51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17072.599999999999</v>
      </c>
      <c r="D10" s="35">
        <v>17068.933333333334</v>
      </c>
      <c r="E10" s="35">
        <v>17019.216666666667</v>
      </c>
      <c r="F10" s="35">
        <v>16965.833333333332</v>
      </c>
      <c r="G10" s="35">
        <v>16916.116666666665</v>
      </c>
      <c r="H10" s="35">
        <v>17122.316666666669</v>
      </c>
      <c r="I10" s="35">
        <v>17172.033333333336</v>
      </c>
      <c r="J10" s="35">
        <v>17225.416666666672</v>
      </c>
      <c r="K10" s="37">
        <v>17118.650000000001</v>
      </c>
      <c r="L10" s="37">
        <v>17015.55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35191.15</v>
      </c>
      <c r="D11" s="40">
        <v>35238.233333333337</v>
      </c>
      <c r="E11" s="40">
        <v>34999.166666666672</v>
      </c>
      <c r="F11" s="40">
        <v>34807.183333333334</v>
      </c>
      <c r="G11" s="40">
        <v>34568.116666666669</v>
      </c>
      <c r="H11" s="40">
        <v>35430.216666666674</v>
      </c>
      <c r="I11" s="40">
        <v>35669.28333333334</v>
      </c>
      <c r="J11" s="40">
        <v>35861.266666666677</v>
      </c>
      <c r="K11" s="31">
        <v>35477.300000000003</v>
      </c>
      <c r="L11" s="31">
        <v>35046.25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2260.8000000000002</v>
      </c>
      <c r="D12" s="40">
        <v>2249.5499999999997</v>
      </c>
      <c r="E12" s="40">
        <v>2234.2499999999995</v>
      </c>
      <c r="F12" s="40">
        <v>2207.6999999999998</v>
      </c>
      <c r="G12" s="40">
        <v>2192.3999999999996</v>
      </c>
      <c r="H12" s="40">
        <v>2276.0999999999995</v>
      </c>
      <c r="I12" s="40">
        <v>2291.3999999999996</v>
      </c>
      <c r="J12" s="40">
        <v>2317.9499999999994</v>
      </c>
      <c r="K12" s="31">
        <v>2264.85</v>
      </c>
      <c r="L12" s="31">
        <v>2223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4925.05</v>
      </c>
      <c r="D13" s="40">
        <v>4921.8666666666668</v>
      </c>
      <c r="E13" s="40">
        <v>4908.5833333333339</v>
      </c>
      <c r="F13" s="40">
        <v>4892.1166666666668</v>
      </c>
      <c r="G13" s="40">
        <v>4878.8333333333339</v>
      </c>
      <c r="H13" s="40">
        <v>4938.3333333333339</v>
      </c>
      <c r="I13" s="40">
        <v>4951.6166666666668</v>
      </c>
      <c r="J13" s="40">
        <v>4968.0833333333339</v>
      </c>
      <c r="K13" s="31">
        <v>4935.1499999999996</v>
      </c>
      <c r="L13" s="31">
        <v>4905.3999999999996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37362.800000000003</v>
      </c>
      <c r="D14" s="40">
        <v>37325.9</v>
      </c>
      <c r="E14" s="40">
        <v>37123.800000000003</v>
      </c>
      <c r="F14" s="40">
        <v>36884.800000000003</v>
      </c>
      <c r="G14" s="40">
        <v>36682.700000000004</v>
      </c>
      <c r="H14" s="40">
        <v>37564.9</v>
      </c>
      <c r="I14" s="40">
        <v>37766.999999999993</v>
      </c>
      <c r="J14" s="40">
        <v>38006</v>
      </c>
      <c r="K14" s="31">
        <v>37528</v>
      </c>
      <c r="L14" s="31">
        <v>37086.9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3852.85</v>
      </c>
      <c r="D15" s="40">
        <v>3837.9833333333336</v>
      </c>
      <c r="E15" s="40">
        <v>3817.3666666666672</v>
      </c>
      <c r="F15" s="40">
        <v>3781.8833333333337</v>
      </c>
      <c r="G15" s="40">
        <v>3761.2666666666673</v>
      </c>
      <c r="H15" s="40">
        <v>3873.4666666666672</v>
      </c>
      <c r="I15" s="40">
        <v>3894.0833333333339</v>
      </c>
      <c r="J15" s="40">
        <v>3929.5666666666671</v>
      </c>
      <c r="K15" s="31">
        <v>3858.6</v>
      </c>
      <c r="L15" s="31">
        <v>3802.5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8280.85</v>
      </c>
      <c r="D16" s="40">
        <v>8271.6833333333325</v>
      </c>
      <c r="E16" s="40">
        <v>8251.9666666666653</v>
      </c>
      <c r="F16" s="40">
        <v>8223.0833333333321</v>
      </c>
      <c r="G16" s="40">
        <v>8203.366666666665</v>
      </c>
      <c r="H16" s="40">
        <v>8300.5666666666657</v>
      </c>
      <c r="I16" s="40">
        <v>8320.2833333333328</v>
      </c>
      <c r="J16" s="40">
        <v>8349.1666666666661</v>
      </c>
      <c r="K16" s="31">
        <v>8291.4</v>
      </c>
      <c r="L16" s="31">
        <v>8242.7999999999993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2150.8000000000002</v>
      </c>
      <c r="D17" s="40">
        <v>2156.2999999999997</v>
      </c>
      <c r="E17" s="40">
        <v>2135.6499999999996</v>
      </c>
      <c r="F17" s="40">
        <v>2120.5</v>
      </c>
      <c r="G17" s="40">
        <v>2099.85</v>
      </c>
      <c r="H17" s="40">
        <v>2171.4499999999994</v>
      </c>
      <c r="I17" s="40">
        <v>2192.1</v>
      </c>
      <c r="J17" s="40">
        <v>2207.2499999999991</v>
      </c>
      <c r="K17" s="31">
        <v>2176.9499999999998</v>
      </c>
      <c r="L17" s="31">
        <v>2141.15</v>
      </c>
      <c r="M17" s="31">
        <v>3.2300200000000001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1044.8499999999999</v>
      </c>
      <c r="D18" s="40">
        <v>1042.5</v>
      </c>
      <c r="E18" s="40">
        <v>1025</v>
      </c>
      <c r="F18" s="40">
        <v>1005.15</v>
      </c>
      <c r="G18" s="40">
        <v>987.65</v>
      </c>
      <c r="H18" s="40">
        <v>1062.3499999999999</v>
      </c>
      <c r="I18" s="40">
        <v>1079.8499999999999</v>
      </c>
      <c r="J18" s="40">
        <v>1099.7</v>
      </c>
      <c r="K18" s="31">
        <v>1060</v>
      </c>
      <c r="L18" s="31">
        <v>1022.65</v>
      </c>
      <c r="M18" s="31">
        <v>8.5659799999999997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964.85</v>
      </c>
      <c r="D19" s="40">
        <v>961.58333333333337</v>
      </c>
      <c r="E19" s="40">
        <v>951.16666666666674</v>
      </c>
      <c r="F19" s="40">
        <v>937.48333333333335</v>
      </c>
      <c r="G19" s="40">
        <v>927.06666666666672</v>
      </c>
      <c r="H19" s="40">
        <v>975.26666666666677</v>
      </c>
      <c r="I19" s="40">
        <v>985.68333333333351</v>
      </c>
      <c r="J19" s="40">
        <v>999.36666666666679</v>
      </c>
      <c r="K19" s="31">
        <v>972</v>
      </c>
      <c r="L19" s="31">
        <v>947.9</v>
      </c>
      <c r="M19" s="31">
        <v>3.7527200000000001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1676.2</v>
      </c>
      <c r="D20" s="40">
        <v>1672.8666666666668</v>
      </c>
      <c r="E20" s="40">
        <v>1661.5333333333335</v>
      </c>
      <c r="F20" s="40">
        <v>1646.8666666666668</v>
      </c>
      <c r="G20" s="40">
        <v>1635.5333333333335</v>
      </c>
      <c r="H20" s="40">
        <v>1687.5333333333335</v>
      </c>
      <c r="I20" s="40">
        <v>1698.8666666666666</v>
      </c>
      <c r="J20" s="40">
        <v>1713.5333333333335</v>
      </c>
      <c r="K20" s="31">
        <v>1684.2</v>
      </c>
      <c r="L20" s="31">
        <v>1658.2</v>
      </c>
      <c r="M20" s="31">
        <v>9.7902299999999993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1422.05</v>
      </c>
      <c r="D21" s="40">
        <v>1416.9666666666665</v>
      </c>
      <c r="E21" s="40">
        <v>1394.1833333333329</v>
      </c>
      <c r="F21" s="40">
        <v>1366.3166666666664</v>
      </c>
      <c r="G21" s="40">
        <v>1343.5333333333328</v>
      </c>
      <c r="H21" s="40">
        <v>1444.833333333333</v>
      </c>
      <c r="I21" s="40">
        <v>1467.6166666666663</v>
      </c>
      <c r="J21" s="40">
        <v>1495.4833333333331</v>
      </c>
      <c r="K21" s="31">
        <v>1439.75</v>
      </c>
      <c r="L21" s="31">
        <v>1389.1</v>
      </c>
      <c r="M21" s="31">
        <v>3.80538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731.3</v>
      </c>
      <c r="D22" s="40">
        <v>735.88333333333333</v>
      </c>
      <c r="E22" s="40">
        <v>724.26666666666665</v>
      </c>
      <c r="F22" s="40">
        <v>717.23333333333335</v>
      </c>
      <c r="G22" s="40">
        <v>705.61666666666667</v>
      </c>
      <c r="H22" s="40">
        <v>742.91666666666663</v>
      </c>
      <c r="I22" s="40">
        <v>754.53333333333319</v>
      </c>
      <c r="J22" s="40">
        <v>761.56666666666661</v>
      </c>
      <c r="K22" s="31">
        <v>747.5</v>
      </c>
      <c r="L22" s="31">
        <v>728.85</v>
      </c>
      <c r="M22" s="31">
        <v>66.415049999999994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1752.3</v>
      </c>
      <c r="D23" s="40">
        <v>1759.1000000000001</v>
      </c>
      <c r="E23" s="40">
        <v>1718.2000000000003</v>
      </c>
      <c r="F23" s="40">
        <v>1684.1000000000001</v>
      </c>
      <c r="G23" s="40">
        <v>1643.2000000000003</v>
      </c>
      <c r="H23" s="40">
        <v>1793.2000000000003</v>
      </c>
      <c r="I23" s="40">
        <v>1834.1000000000004</v>
      </c>
      <c r="J23" s="40">
        <v>1868.2000000000003</v>
      </c>
      <c r="K23" s="31">
        <v>1800</v>
      </c>
      <c r="L23" s="31">
        <v>1725</v>
      </c>
      <c r="M23" s="31">
        <v>0.83150000000000002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1822.45</v>
      </c>
      <c r="D24" s="40">
        <v>1815.8166666666666</v>
      </c>
      <c r="E24" s="40">
        <v>1796.6333333333332</v>
      </c>
      <c r="F24" s="40">
        <v>1770.8166666666666</v>
      </c>
      <c r="G24" s="40">
        <v>1751.6333333333332</v>
      </c>
      <c r="H24" s="40">
        <v>1841.6333333333332</v>
      </c>
      <c r="I24" s="40">
        <v>1860.8166666666666</v>
      </c>
      <c r="J24" s="40">
        <v>1886.6333333333332</v>
      </c>
      <c r="K24" s="31">
        <v>1835</v>
      </c>
      <c r="L24" s="31">
        <v>1790</v>
      </c>
      <c r="M24" s="31">
        <v>2.5679099999999999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118.1</v>
      </c>
      <c r="D25" s="40">
        <v>118</v>
      </c>
      <c r="E25" s="40">
        <v>116.9</v>
      </c>
      <c r="F25" s="40">
        <v>115.7</v>
      </c>
      <c r="G25" s="40">
        <v>114.60000000000001</v>
      </c>
      <c r="H25" s="40">
        <v>119.2</v>
      </c>
      <c r="I25" s="40">
        <v>120.3</v>
      </c>
      <c r="J25" s="40">
        <v>121.5</v>
      </c>
      <c r="K25" s="31">
        <v>119.1</v>
      </c>
      <c r="L25" s="31">
        <v>116.8</v>
      </c>
      <c r="M25" s="31">
        <v>22.383900000000001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278.75</v>
      </c>
      <c r="D26" s="40">
        <v>277.51666666666665</v>
      </c>
      <c r="E26" s="40">
        <v>272.23333333333329</v>
      </c>
      <c r="F26" s="40">
        <v>265.71666666666664</v>
      </c>
      <c r="G26" s="40">
        <v>260.43333333333328</v>
      </c>
      <c r="H26" s="40">
        <v>284.0333333333333</v>
      </c>
      <c r="I26" s="40">
        <v>289.31666666666661</v>
      </c>
      <c r="J26" s="40">
        <v>295.83333333333331</v>
      </c>
      <c r="K26" s="31">
        <v>282.8</v>
      </c>
      <c r="L26" s="31">
        <v>271</v>
      </c>
      <c r="M26" s="31">
        <v>18.16743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2057.6999999999998</v>
      </c>
      <c r="D27" s="40">
        <v>2067.6</v>
      </c>
      <c r="E27" s="40">
        <v>2040.1999999999998</v>
      </c>
      <c r="F27" s="40">
        <v>2022.6999999999998</v>
      </c>
      <c r="G27" s="40">
        <v>1995.2999999999997</v>
      </c>
      <c r="H27" s="40">
        <v>2085.1</v>
      </c>
      <c r="I27" s="40">
        <v>2112.5000000000005</v>
      </c>
      <c r="J27" s="40">
        <v>2130</v>
      </c>
      <c r="K27" s="31">
        <v>2095</v>
      </c>
      <c r="L27" s="31">
        <v>2050.1</v>
      </c>
      <c r="M27" s="31">
        <v>0.47887999999999997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783.95</v>
      </c>
      <c r="D28" s="40">
        <v>783.5333333333333</v>
      </c>
      <c r="E28" s="40">
        <v>777.06666666666661</v>
      </c>
      <c r="F28" s="40">
        <v>770.18333333333328</v>
      </c>
      <c r="G28" s="40">
        <v>763.71666666666658</v>
      </c>
      <c r="H28" s="40">
        <v>790.41666666666663</v>
      </c>
      <c r="I28" s="40">
        <v>796.88333333333333</v>
      </c>
      <c r="J28" s="40">
        <v>803.76666666666665</v>
      </c>
      <c r="K28" s="31">
        <v>790</v>
      </c>
      <c r="L28" s="31">
        <v>776.65</v>
      </c>
      <c r="M28" s="31">
        <v>2.0925400000000001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3449.2</v>
      </c>
      <c r="D29" s="40">
        <v>3458.8666666666668</v>
      </c>
      <c r="E29" s="40">
        <v>3430.7333333333336</v>
      </c>
      <c r="F29" s="40">
        <v>3412.2666666666669</v>
      </c>
      <c r="G29" s="40">
        <v>3384.1333333333337</v>
      </c>
      <c r="H29" s="40">
        <v>3477.3333333333335</v>
      </c>
      <c r="I29" s="40">
        <v>3505.4666666666667</v>
      </c>
      <c r="J29" s="40">
        <v>3523.9333333333334</v>
      </c>
      <c r="K29" s="31">
        <v>3487</v>
      </c>
      <c r="L29" s="31">
        <v>3440.4</v>
      </c>
      <c r="M29" s="31">
        <v>1.25166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620.9</v>
      </c>
      <c r="D30" s="40">
        <v>618.30000000000007</v>
      </c>
      <c r="E30" s="40">
        <v>613.60000000000014</v>
      </c>
      <c r="F30" s="40">
        <v>606.30000000000007</v>
      </c>
      <c r="G30" s="40">
        <v>601.60000000000014</v>
      </c>
      <c r="H30" s="40">
        <v>625.60000000000014</v>
      </c>
      <c r="I30" s="40">
        <v>630.30000000000018</v>
      </c>
      <c r="J30" s="40">
        <v>637.60000000000014</v>
      </c>
      <c r="K30" s="31">
        <v>623</v>
      </c>
      <c r="L30" s="31">
        <v>611</v>
      </c>
      <c r="M30" s="31">
        <v>5.0615800000000002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369.4</v>
      </c>
      <c r="D31" s="40">
        <v>368.3</v>
      </c>
      <c r="E31" s="40">
        <v>366.1</v>
      </c>
      <c r="F31" s="40">
        <v>362.8</v>
      </c>
      <c r="G31" s="40">
        <v>360.6</v>
      </c>
      <c r="H31" s="40">
        <v>371.6</v>
      </c>
      <c r="I31" s="40">
        <v>373.79999999999995</v>
      </c>
      <c r="J31" s="40">
        <v>377.1</v>
      </c>
      <c r="K31" s="31">
        <v>370.5</v>
      </c>
      <c r="L31" s="31">
        <v>365</v>
      </c>
      <c r="M31" s="31">
        <v>15.468070000000001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4877.55</v>
      </c>
      <c r="D32" s="40">
        <v>4854.3666666666659</v>
      </c>
      <c r="E32" s="40">
        <v>4809.7333333333318</v>
      </c>
      <c r="F32" s="40">
        <v>4741.9166666666661</v>
      </c>
      <c r="G32" s="40">
        <v>4697.2833333333319</v>
      </c>
      <c r="H32" s="40">
        <v>4922.1833333333316</v>
      </c>
      <c r="I32" s="40">
        <v>4966.8166666666648</v>
      </c>
      <c r="J32" s="40">
        <v>5034.6333333333314</v>
      </c>
      <c r="K32" s="31">
        <v>4899</v>
      </c>
      <c r="L32" s="31">
        <v>4786.55</v>
      </c>
      <c r="M32" s="31">
        <v>5.8212900000000003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210.55</v>
      </c>
      <c r="D33" s="40">
        <v>211.03333333333333</v>
      </c>
      <c r="E33" s="40">
        <v>208.76666666666665</v>
      </c>
      <c r="F33" s="40">
        <v>206.98333333333332</v>
      </c>
      <c r="G33" s="40">
        <v>204.71666666666664</v>
      </c>
      <c r="H33" s="40">
        <v>212.81666666666666</v>
      </c>
      <c r="I33" s="40">
        <v>215.08333333333337</v>
      </c>
      <c r="J33" s="40">
        <v>216.86666666666667</v>
      </c>
      <c r="K33" s="31">
        <v>213.3</v>
      </c>
      <c r="L33" s="31">
        <v>209.25</v>
      </c>
      <c r="M33" s="31">
        <v>17.040579999999999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125.85</v>
      </c>
      <c r="D34" s="40">
        <v>125.66666666666667</v>
      </c>
      <c r="E34" s="40">
        <v>124.88333333333334</v>
      </c>
      <c r="F34" s="40">
        <v>123.91666666666667</v>
      </c>
      <c r="G34" s="40">
        <v>123.13333333333334</v>
      </c>
      <c r="H34" s="40">
        <v>126.63333333333334</v>
      </c>
      <c r="I34" s="40">
        <v>127.41666666666667</v>
      </c>
      <c r="J34" s="40">
        <v>128.38333333333333</v>
      </c>
      <c r="K34" s="31">
        <v>126.45</v>
      </c>
      <c r="L34" s="31">
        <v>124.7</v>
      </c>
      <c r="M34" s="31">
        <v>70.393600000000006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3267.9</v>
      </c>
      <c r="D35" s="40">
        <v>3275.2666666666664</v>
      </c>
      <c r="E35" s="40">
        <v>3242.6333333333328</v>
      </c>
      <c r="F35" s="40">
        <v>3217.3666666666663</v>
      </c>
      <c r="G35" s="40">
        <v>3184.7333333333327</v>
      </c>
      <c r="H35" s="40">
        <v>3300.5333333333328</v>
      </c>
      <c r="I35" s="40">
        <v>3333.1666666666661</v>
      </c>
      <c r="J35" s="40">
        <v>3358.4333333333329</v>
      </c>
      <c r="K35" s="31">
        <v>3307.9</v>
      </c>
      <c r="L35" s="31">
        <v>3250</v>
      </c>
      <c r="M35" s="31">
        <v>10.51596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2161.4</v>
      </c>
      <c r="D36" s="40">
        <v>2158.75</v>
      </c>
      <c r="E36" s="40">
        <v>2140.65</v>
      </c>
      <c r="F36" s="40">
        <v>2119.9</v>
      </c>
      <c r="G36" s="40">
        <v>2101.8000000000002</v>
      </c>
      <c r="H36" s="40">
        <v>2179.5</v>
      </c>
      <c r="I36" s="40">
        <v>2197.6000000000004</v>
      </c>
      <c r="J36" s="40">
        <v>2218.35</v>
      </c>
      <c r="K36" s="31">
        <v>2176.85</v>
      </c>
      <c r="L36" s="31">
        <v>2138</v>
      </c>
      <c r="M36" s="31">
        <v>1.53203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723.1</v>
      </c>
      <c r="D37" s="40">
        <v>722.48333333333346</v>
      </c>
      <c r="E37" s="40">
        <v>718.26666666666688</v>
      </c>
      <c r="F37" s="40">
        <v>713.43333333333339</v>
      </c>
      <c r="G37" s="40">
        <v>709.21666666666681</v>
      </c>
      <c r="H37" s="40">
        <v>727.31666666666695</v>
      </c>
      <c r="I37" s="40">
        <v>731.53333333333342</v>
      </c>
      <c r="J37" s="40">
        <v>736.36666666666702</v>
      </c>
      <c r="K37" s="31">
        <v>726.7</v>
      </c>
      <c r="L37" s="31">
        <v>717.65</v>
      </c>
      <c r="M37" s="31">
        <v>15.09479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4647.8999999999996</v>
      </c>
      <c r="D38" s="40">
        <v>4663.5166666666664</v>
      </c>
      <c r="E38" s="40">
        <v>4615.7833333333328</v>
      </c>
      <c r="F38" s="40">
        <v>4583.6666666666661</v>
      </c>
      <c r="G38" s="40">
        <v>4535.9333333333325</v>
      </c>
      <c r="H38" s="40">
        <v>4695.6333333333332</v>
      </c>
      <c r="I38" s="40">
        <v>4743.3666666666668</v>
      </c>
      <c r="J38" s="40">
        <v>4775.4833333333336</v>
      </c>
      <c r="K38" s="31">
        <v>4711.25</v>
      </c>
      <c r="L38" s="31">
        <v>4631.3999999999996</v>
      </c>
      <c r="M38" s="31">
        <v>2.0421100000000001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678.8</v>
      </c>
      <c r="D39" s="40">
        <v>678.63333333333333</v>
      </c>
      <c r="E39" s="40">
        <v>672.76666666666665</v>
      </c>
      <c r="F39" s="40">
        <v>666.73333333333335</v>
      </c>
      <c r="G39" s="40">
        <v>660.86666666666667</v>
      </c>
      <c r="H39" s="40">
        <v>684.66666666666663</v>
      </c>
      <c r="I39" s="40">
        <v>690.53333333333319</v>
      </c>
      <c r="J39" s="40">
        <v>696.56666666666661</v>
      </c>
      <c r="K39" s="31">
        <v>684.5</v>
      </c>
      <c r="L39" s="31">
        <v>672.6</v>
      </c>
      <c r="M39" s="31">
        <v>68.846829999999997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3174.1</v>
      </c>
      <c r="D40" s="40">
        <v>3167.6833333333329</v>
      </c>
      <c r="E40" s="40">
        <v>3144.4166666666661</v>
      </c>
      <c r="F40" s="40">
        <v>3114.7333333333331</v>
      </c>
      <c r="G40" s="40">
        <v>3091.4666666666662</v>
      </c>
      <c r="H40" s="40">
        <v>3197.3666666666659</v>
      </c>
      <c r="I40" s="40">
        <v>3220.6333333333332</v>
      </c>
      <c r="J40" s="40">
        <v>3250.3166666666657</v>
      </c>
      <c r="K40" s="31">
        <v>3190.95</v>
      </c>
      <c r="L40" s="31">
        <v>3138</v>
      </c>
      <c r="M40" s="31">
        <v>2.2414700000000001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6917.75</v>
      </c>
      <c r="D41" s="40">
        <v>6916.5</v>
      </c>
      <c r="E41" s="40">
        <v>6839.5</v>
      </c>
      <c r="F41" s="40">
        <v>6761.25</v>
      </c>
      <c r="G41" s="40">
        <v>6684.25</v>
      </c>
      <c r="H41" s="40">
        <v>6994.75</v>
      </c>
      <c r="I41" s="40">
        <v>7071.75</v>
      </c>
      <c r="J41" s="40">
        <v>7150</v>
      </c>
      <c r="K41" s="31">
        <v>6993.5</v>
      </c>
      <c r="L41" s="31">
        <v>6838.25</v>
      </c>
      <c r="M41" s="31">
        <v>13.393990000000001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16169.9</v>
      </c>
      <c r="D42" s="40">
        <v>16138.65</v>
      </c>
      <c r="E42" s="40">
        <v>16057.75</v>
      </c>
      <c r="F42" s="40">
        <v>15945.6</v>
      </c>
      <c r="G42" s="40">
        <v>15864.7</v>
      </c>
      <c r="H42" s="40">
        <v>16250.8</v>
      </c>
      <c r="I42" s="40">
        <v>16331.699999999997</v>
      </c>
      <c r="J42" s="40">
        <v>16443.849999999999</v>
      </c>
      <c r="K42" s="31">
        <v>16219.55</v>
      </c>
      <c r="L42" s="31">
        <v>16026.5</v>
      </c>
      <c r="M42" s="31">
        <v>1.81118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5084.3999999999996</v>
      </c>
      <c r="D43" s="40">
        <v>5140.1166666666659</v>
      </c>
      <c r="E43" s="40">
        <v>4999.3333333333321</v>
      </c>
      <c r="F43" s="40">
        <v>4914.2666666666664</v>
      </c>
      <c r="G43" s="40">
        <v>4773.4833333333327</v>
      </c>
      <c r="H43" s="40">
        <v>5225.1833333333316</v>
      </c>
      <c r="I43" s="40">
        <v>5365.9666666666662</v>
      </c>
      <c r="J43" s="40">
        <v>5451.033333333331</v>
      </c>
      <c r="K43" s="31">
        <v>5280.9</v>
      </c>
      <c r="L43" s="31">
        <v>5055.05</v>
      </c>
      <c r="M43" s="31">
        <v>0.63675999999999999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2143.9499999999998</v>
      </c>
      <c r="D44" s="40">
        <v>2143.9499999999998</v>
      </c>
      <c r="E44" s="40">
        <v>2118.1999999999998</v>
      </c>
      <c r="F44" s="40">
        <v>2092.4499999999998</v>
      </c>
      <c r="G44" s="40">
        <v>2066.6999999999998</v>
      </c>
      <c r="H44" s="40">
        <v>2169.6999999999998</v>
      </c>
      <c r="I44" s="40">
        <v>2195.4499999999998</v>
      </c>
      <c r="J44" s="40">
        <v>2221.1999999999998</v>
      </c>
      <c r="K44" s="31">
        <v>2169.6999999999998</v>
      </c>
      <c r="L44" s="31">
        <v>2118.1999999999998</v>
      </c>
      <c r="M44" s="31">
        <v>2.6718000000000002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259</v>
      </c>
      <c r="D45" s="40">
        <v>258.63333333333338</v>
      </c>
      <c r="E45" s="40">
        <v>255.06666666666678</v>
      </c>
      <c r="F45" s="40">
        <v>251.13333333333338</v>
      </c>
      <c r="G45" s="40">
        <v>247.56666666666678</v>
      </c>
      <c r="H45" s="40">
        <v>262.56666666666678</v>
      </c>
      <c r="I45" s="40">
        <v>266.13333333333338</v>
      </c>
      <c r="J45" s="40">
        <v>270.06666666666678</v>
      </c>
      <c r="K45" s="31">
        <v>262.2</v>
      </c>
      <c r="L45" s="31">
        <v>254.7</v>
      </c>
      <c r="M45" s="31">
        <v>45.570900000000002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81.2</v>
      </c>
      <c r="D46" s="40">
        <v>81.133333333333326</v>
      </c>
      <c r="E46" s="40">
        <v>80.266666666666652</v>
      </c>
      <c r="F46" s="40">
        <v>79.333333333333329</v>
      </c>
      <c r="G46" s="40">
        <v>78.466666666666654</v>
      </c>
      <c r="H46" s="40">
        <v>82.066666666666649</v>
      </c>
      <c r="I46" s="40">
        <v>82.933333333333323</v>
      </c>
      <c r="J46" s="40">
        <v>83.866666666666646</v>
      </c>
      <c r="K46" s="31">
        <v>82</v>
      </c>
      <c r="L46" s="31">
        <v>80.2</v>
      </c>
      <c r="M46" s="31">
        <v>230.73035999999999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52.7</v>
      </c>
      <c r="D47" s="40">
        <v>52.533333333333339</v>
      </c>
      <c r="E47" s="40">
        <v>51.966666666666676</v>
      </c>
      <c r="F47" s="40">
        <v>51.233333333333334</v>
      </c>
      <c r="G47" s="40">
        <v>50.666666666666671</v>
      </c>
      <c r="H47" s="40">
        <v>53.26666666666668</v>
      </c>
      <c r="I47" s="40">
        <v>53.833333333333343</v>
      </c>
      <c r="J47" s="40">
        <v>54.566666666666684</v>
      </c>
      <c r="K47" s="31">
        <v>53.1</v>
      </c>
      <c r="L47" s="31">
        <v>51.8</v>
      </c>
      <c r="M47" s="31">
        <v>38.808839999999996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1857.55</v>
      </c>
      <c r="D48" s="40">
        <v>1854.95</v>
      </c>
      <c r="E48" s="40">
        <v>1842.6000000000001</v>
      </c>
      <c r="F48" s="40">
        <v>1827.65</v>
      </c>
      <c r="G48" s="40">
        <v>1815.3000000000002</v>
      </c>
      <c r="H48" s="40">
        <v>1869.9</v>
      </c>
      <c r="I48" s="40">
        <v>1882.25</v>
      </c>
      <c r="J48" s="40">
        <v>1897.2</v>
      </c>
      <c r="K48" s="31">
        <v>1867.3</v>
      </c>
      <c r="L48" s="31">
        <v>1840</v>
      </c>
      <c r="M48" s="31">
        <v>1.9532499999999999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750.55</v>
      </c>
      <c r="D49" s="40">
        <v>749.66666666666663</v>
      </c>
      <c r="E49" s="40">
        <v>745.88333333333321</v>
      </c>
      <c r="F49" s="40">
        <v>741.21666666666658</v>
      </c>
      <c r="G49" s="40">
        <v>737.43333333333317</v>
      </c>
      <c r="H49" s="40">
        <v>754.33333333333326</v>
      </c>
      <c r="I49" s="40">
        <v>758.11666666666679</v>
      </c>
      <c r="J49" s="40">
        <v>762.7833333333333</v>
      </c>
      <c r="K49" s="31">
        <v>753.45</v>
      </c>
      <c r="L49" s="31">
        <v>745</v>
      </c>
      <c r="M49" s="31">
        <v>2.2401300000000002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208.9</v>
      </c>
      <c r="D50" s="40">
        <v>207.68333333333331</v>
      </c>
      <c r="E50" s="40">
        <v>205.61666666666662</v>
      </c>
      <c r="F50" s="40">
        <v>202.33333333333331</v>
      </c>
      <c r="G50" s="40">
        <v>200.26666666666662</v>
      </c>
      <c r="H50" s="40">
        <v>210.96666666666661</v>
      </c>
      <c r="I50" s="40">
        <v>213.03333333333327</v>
      </c>
      <c r="J50" s="40">
        <v>216.31666666666661</v>
      </c>
      <c r="K50" s="31">
        <v>209.75</v>
      </c>
      <c r="L50" s="31">
        <v>204.4</v>
      </c>
      <c r="M50" s="31">
        <v>29.012789999999999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697.35</v>
      </c>
      <c r="D51" s="40">
        <v>693.90000000000009</v>
      </c>
      <c r="E51" s="40">
        <v>689.10000000000014</v>
      </c>
      <c r="F51" s="40">
        <v>680.85</v>
      </c>
      <c r="G51" s="40">
        <v>676.05000000000007</v>
      </c>
      <c r="H51" s="40">
        <v>702.1500000000002</v>
      </c>
      <c r="I51" s="40">
        <v>706.95000000000016</v>
      </c>
      <c r="J51" s="40">
        <v>715.20000000000027</v>
      </c>
      <c r="K51" s="31">
        <v>698.7</v>
      </c>
      <c r="L51" s="31">
        <v>685.65</v>
      </c>
      <c r="M51" s="31">
        <v>10.62346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58.85</v>
      </c>
      <c r="D52" s="40">
        <v>59.016666666666673</v>
      </c>
      <c r="E52" s="40">
        <v>58.483333333333348</v>
      </c>
      <c r="F52" s="40">
        <v>58.116666666666674</v>
      </c>
      <c r="G52" s="40">
        <v>57.58333333333335</v>
      </c>
      <c r="H52" s="40">
        <v>59.383333333333347</v>
      </c>
      <c r="I52" s="40">
        <v>59.916666666666664</v>
      </c>
      <c r="J52" s="40">
        <v>60.283333333333346</v>
      </c>
      <c r="K52" s="31">
        <v>59.55</v>
      </c>
      <c r="L52" s="31">
        <v>58.65</v>
      </c>
      <c r="M52" s="31">
        <v>201.33308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377.35</v>
      </c>
      <c r="D53" s="40">
        <v>375.86666666666662</v>
      </c>
      <c r="E53" s="40">
        <v>373.48333333333323</v>
      </c>
      <c r="F53" s="40">
        <v>369.61666666666662</v>
      </c>
      <c r="G53" s="40">
        <v>367.23333333333323</v>
      </c>
      <c r="H53" s="40">
        <v>379.73333333333323</v>
      </c>
      <c r="I53" s="40">
        <v>382.11666666666656</v>
      </c>
      <c r="J53" s="40">
        <v>385.98333333333323</v>
      </c>
      <c r="K53" s="31">
        <v>378.25</v>
      </c>
      <c r="L53" s="31">
        <v>372</v>
      </c>
      <c r="M53" s="31">
        <v>53.469329999999999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678.75</v>
      </c>
      <c r="D54" s="40">
        <v>681.08333333333337</v>
      </c>
      <c r="E54" s="40">
        <v>673.16666666666674</v>
      </c>
      <c r="F54" s="40">
        <v>667.58333333333337</v>
      </c>
      <c r="G54" s="40">
        <v>659.66666666666674</v>
      </c>
      <c r="H54" s="40">
        <v>686.66666666666674</v>
      </c>
      <c r="I54" s="40">
        <v>694.58333333333348</v>
      </c>
      <c r="J54" s="40">
        <v>700.16666666666674</v>
      </c>
      <c r="K54" s="31">
        <v>689</v>
      </c>
      <c r="L54" s="31">
        <v>675.5</v>
      </c>
      <c r="M54" s="31">
        <v>56.024659999999997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374.35</v>
      </c>
      <c r="D55" s="40">
        <v>370.2166666666667</v>
      </c>
      <c r="E55" s="40">
        <v>364.18333333333339</v>
      </c>
      <c r="F55" s="40">
        <v>354.01666666666671</v>
      </c>
      <c r="G55" s="40">
        <v>347.98333333333341</v>
      </c>
      <c r="H55" s="40">
        <v>380.38333333333338</v>
      </c>
      <c r="I55" s="40">
        <v>386.41666666666669</v>
      </c>
      <c r="J55" s="40">
        <v>396.58333333333337</v>
      </c>
      <c r="K55" s="31">
        <v>376.25</v>
      </c>
      <c r="L55" s="31">
        <v>360.05</v>
      </c>
      <c r="M55" s="31">
        <v>66.121210000000005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16857.599999999999</v>
      </c>
      <c r="D56" s="40">
        <v>16752.2</v>
      </c>
      <c r="E56" s="40">
        <v>16605.400000000001</v>
      </c>
      <c r="F56" s="40">
        <v>16353.2</v>
      </c>
      <c r="G56" s="40">
        <v>16206.400000000001</v>
      </c>
      <c r="H56" s="40">
        <v>17004.400000000001</v>
      </c>
      <c r="I56" s="40">
        <v>17151.199999999997</v>
      </c>
      <c r="J56" s="40">
        <v>17403.400000000001</v>
      </c>
      <c r="K56" s="31">
        <v>16899</v>
      </c>
      <c r="L56" s="31">
        <v>16500</v>
      </c>
      <c r="M56" s="31">
        <v>0.31314999999999998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3554.6</v>
      </c>
      <c r="D57" s="40">
        <v>3538.8666666666668</v>
      </c>
      <c r="E57" s="40">
        <v>3517.7333333333336</v>
      </c>
      <c r="F57" s="40">
        <v>3480.8666666666668</v>
      </c>
      <c r="G57" s="40">
        <v>3459.7333333333336</v>
      </c>
      <c r="H57" s="40">
        <v>3575.7333333333336</v>
      </c>
      <c r="I57" s="40">
        <v>3596.8666666666668</v>
      </c>
      <c r="J57" s="40">
        <v>3633.7333333333336</v>
      </c>
      <c r="K57" s="31">
        <v>3560</v>
      </c>
      <c r="L57" s="31">
        <v>3502</v>
      </c>
      <c r="M57" s="31">
        <v>1.6329100000000001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465</v>
      </c>
      <c r="D58" s="40">
        <v>466.48333333333335</v>
      </c>
      <c r="E58" s="40">
        <v>460.9666666666667</v>
      </c>
      <c r="F58" s="40">
        <v>456.93333333333334</v>
      </c>
      <c r="G58" s="40">
        <v>451.41666666666669</v>
      </c>
      <c r="H58" s="40">
        <v>470.51666666666671</v>
      </c>
      <c r="I58" s="40">
        <v>476.03333333333336</v>
      </c>
      <c r="J58" s="40">
        <v>480.06666666666672</v>
      </c>
      <c r="K58" s="31">
        <v>472</v>
      </c>
      <c r="L58" s="31">
        <v>462.45</v>
      </c>
      <c r="M58" s="31">
        <v>26.250820000000001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200.5</v>
      </c>
      <c r="D59" s="40">
        <v>200.73333333333335</v>
      </c>
      <c r="E59" s="40">
        <v>197.66666666666669</v>
      </c>
      <c r="F59" s="40">
        <v>194.83333333333334</v>
      </c>
      <c r="G59" s="40">
        <v>191.76666666666668</v>
      </c>
      <c r="H59" s="40">
        <v>203.56666666666669</v>
      </c>
      <c r="I59" s="40">
        <v>206.63333333333335</v>
      </c>
      <c r="J59" s="40">
        <v>209.4666666666667</v>
      </c>
      <c r="K59" s="31">
        <v>203.8</v>
      </c>
      <c r="L59" s="31">
        <v>197.9</v>
      </c>
      <c r="M59" s="31">
        <v>92.641970000000001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123.1</v>
      </c>
      <c r="D60" s="40">
        <v>122.95</v>
      </c>
      <c r="E60" s="40">
        <v>121.75</v>
      </c>
      <c r="F60" s="40">
        <v>120.39999999999999</v>
      </c>
      <c r="G60" s="40">
        <v>119.19999999999999</v>
      </c>
      <c r="H60" s="40">
        <v>124.30000000000001</v>
      </c>
      <c r="I60" s="40">
        <v>125.50000000000003</v>
      </c>
      <c r="J60" s="40">
        <v>126.85000000000002</v>
      </c>
      <c r="K60" s="31">
        <v>124.15</v>
      </c>
      <c r="L60" s="31">
        <v>121.6</v>
      </c>
      <c r="M60" s="31">
        <v>6.9752299999999998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539.65</v>
      </c>
      <c r="D61" s="40">
        <v>532.48333333333323</v>
      </c>
      <c r="E61" s="40">
        <v>523.16666666666652</v>
      </c>
      <c r="F61" s="40">
        <v>506.68333333333328</v>
      </c>
      <c r="G61" s="40">
        <v>497.36666666666656</v>
      </c>
      <c r="H61" s="40">
        <v>548.96666666666647</v>
      </c>
      <c r="I61" s="40">
        <v>558.2833333333333</v>
      </c>
      <c r="J61" s="40">
        <v>574.76666666666642</v>
      </c>
      <c r="K61" s="31">
        <v>541.79999999999995</v>
      </c>
      <c r="L61" s="31">
        <v>516</v>
      </c>
      <c r="M61" s="31">
        <v>31.09272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909.75</v>
      </c>
      <c r="D62" s="40">
        <v>904.5</v>
      </c>
      <c r="E62" s="40">
        <v>896.5</v>
      </c>
      <c r="F62" s="40">
        <v>883.25</v>
      </c>
      <c r="G62" s="40">
        <v>875.25</v>
      </c>
      <c r="H62" s="40">
        <v>917.75</v>
      </c>
      <c r="I62" s="40">
        <v>925.75</v>
      </c>
      <c r="J62" s="40">
        <v>939</v>
      </c>
      <c r="K62" s="31">
        <v>912.5</v>
      </c>
      <c r="L62" s="31">
        <v>891.25</v>
      </c>
      <c r="M62" s="31">
        <v>19.7011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135.9</v>
      </c>
      <c r="D63" s="40">
        <v>136.33333333333334</v>
      </c>
      <c r="E63" s="40">
        <v>135.16666666666669</v>
      </c>
      <c r="F63" s="40">
        <v>134.43333333333334</v>
      </c>
      <c r="G63" s="40">
        <v>133.26666666666668</v>
      </c>
      <c r="H63" s="40">
        <v>137.06666666666669</v>
      </c>
      <c r="I63" s="40">
        <v>138.23333333333338</v>
      </c>
      <c r="J63" s="40">
        <v>138.9666666666667</v>
      </c>
      <c r="K63" s="31">
        <v>137.5</v>
      </c>
      <c r="L63" s="31">
        <v>135.6</v>
      </c>
      <c r="M63" s="31">
        <v>11.21808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147.69999999999999</v>
      </c>
      <c r="D64" s="40">
        <v>147.21666666666667</v>
      </c>
      <c r="E64" s="40">
        <v>146.48333333333335</v>
      </c>
      <c r="F64" s="40">
        <v>145.26666666666668</v>
      </c>
      <c r="G64" s="40">
        <v>144.53333333333336</v>
      </c>
      <c r="H64" s="40">
        <v>148.43333333333334</v>
      </c>
      <c r="I64" s="40">
        <v>149.16666666666663</v>
      </c>
      <c r="J64" s="40">
        <v>150.38333333333333</v>
      </c>
      <c r="K64" s="31">
        <v>147.94999999999999</v>
      </c>
      <c r="L64" s="31">
        <v>146</v>
      </c>
      <c r="M64" s="31">
        <v>48.578069999999997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5455.5</v>
      </c>
      <c r="D65" s="40">
        <v>5486.916666666667</v>
      </c>
      <c r="E65" s="40">
        <v>5403.8333333333339</v>
      </c>
      <c r="F65" s="40">
        <v>5352.166666666667</v>
      </c>
      <c r="G65" s="40">
        <v>5269.0833333333339</v>
      </c>
      <c r="H65" s="40">
        <v>5538.5833333333339</v>
      </c>
      <c r="I65" s="40">
        <v>5621.6666666666679</v>
      </c>
      <c r="J65" s="40">
        <v>5673.3333333333339</v>
      </c>
      <c r="K65" s="31">
        <v>5570</v>
      </c>
      <c r="L65" s="31">
        <v>5435.25</v>
      </c>
      <c r="M65" s="31">
        <v>2.0442800000000001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1465.05</v>
      </c>
      <c r="D66" s="40">
        <v>1458.9000000000003</v>
      </c>
      <c r="E66" s="40">
        <v>1447.8000000000006</v>
      </c>
      <c r="F66" s="40">
        <v>1430.5500000000004</v>
      </c>
      <c r="G66" s="40">
        <v>1419.4500000000007</v>
      </c>
      <c r="H66" s="40">
        <v>1476.1500000000005</v>
      </c>
      <c r="I66" s="40">
        <v>1487.2500000000005</v>
      </c>
      <c r="J66" s="40">
        <v>1504.5000000000005</v>
      </c>
      <c r="K66" s="31">
        <v>1470</v>
      </c>
      <c r="L66" s="31">
        <v>1441.65</v>
      </c>
      <c r="M66" s="31">
        <v>7.5309699999999999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622.4</v>
      </c>
      <c r="D67" s="40">
        <v>621.23333333333335</v>
      </c>
      <c r="E67" s="40">
        <v>616.11666666666667</v>
      </c>
      <c r="F67" s="40">
        <v>609.83333333333337</v>
      </c>
      <c r="G67" s="40">
        <v>604.7166666666667</v>
      </c>
      <c r="H67" s="40">
        <v>627.51666666666665</v>
      </c>
      <c r="I67" s="40">
        <v>632.63333333333344</v>
      </c>
      <c r="J67" s="40">
        <v>638.91666666666663</v>
      </c>
      <c r="K67" s="31">
        <v>626.35</v>
      </c>
      <c r="L67" s="31">
        <v>614.95000000000005</v>
      </c>
      <c r="M67" s="31">
        <v>9.5404999999999998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738.55</v>
      </c>
      <c r="D68" s="40">
        <v>740.01666666666677</v>
      </c>
      <c r="E68" s="40">
        <v>730.78333333333353</v>
      </c>
      <c r="F68" s="40">
        <v>723.01666666666677</v>
      </c>
      <c r="G68" s="40">
        <v>713.78333333333353</v>
      </c>
      <c r="H68" s="40">
        <v>747.78333333333353</v>
      </c>
      <c r="I68" s="40">
        <v>757.01666666666688</v>
      </c>
      <c r="J68" s="40">
        <v>764.78333333333353</v>
      </c>
      <c r="K68" s="31">
        <v>749.25</v>
      </c>
      <c r="L68" s="31">
        <v>732.25</v>
      </c>
      <c r="M68" s="31">
        <v>1.4527300000000001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431.45</v>
      </c>
      <c r="D69" s="40">
        <v>426.7833333333333</v>
      </c>
      <c r="E69" s="40">
        <v>419.56666666666661</v>
      </c>
      <c r="F69" s="40">
        <v>407.68333333333328</v>
      </c>
      <c r="G69" s="40">
        <v>400.46666666666658</v>
      </c>
      <c r="H69" s="40">
        <v>438.66666666666663</v>
      </c>
      <c r="I69" s="40">
        <v>445.88333333333333</v>
      </c>
      <c r="J69" s="40">
        <v>457.76666666666665</v>
      </c>
      <c r="K69" s="31">
        <v>434</v>
      </c>
      <c r="L69" s="31">
        <v>414.9</v>
      </c>
      <c r="M69" s="31">
        <v>19.547619999999998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934.75</v>
      </c>
      <c r="D70" s="40">
        <v>931.66666666666663</v>
      </c>
      <c r="E70" s="40">
        <v>924.08333333333326</v>
      </c>
      <c r="F70" s="40">
        <v>913.41666666666663</v>
      </c>
      <c r="G70" s="40">
        <v>905.83333333333326</v>
      </c>
      <c r="H70" s="40">
        <v>942.33333333333326</v>
      </c>
      <c r="I70" s="40">
        <v>949.91666666666652</v>
      </c>
      <c r="J70" s="40">
        <v>960.58333333333326</v>
      </c>
      <c r="K70" s="31">
        <v>939.25</v>
      </c>
      <c r="L70" s="31">
        <v>921</v>
      </c>
      <c r="M70" s="31">
        <v>3.6541100000000002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383.7</v>
      </c>
      <c r="D71" s="40">
        <v>384.2833333333333</v>
      </c>
      <c r="E71" s="40">
        <v>379.66666666666663</v>
      </c>
      <c r="F71" s="40">
        <v>375.63333333333333</v>
      </c>
      <c r="G71" s="40">
        <v>371.01666666666665</v>
      </c>
      <c r="H71" s="40">
        <v>388.31666666666661</v>
      </c>
      <c r="I71" s="40">
        <v>392.93333333333328</v>
      </c>
      <c r="J71" s="40">
        <v>396.96666666666658</v>
      </c>
      <c r="K71" s="31">
        <v>388.9</v>
      </c>
      <c r="L71" s="31">
        <v>380.25</v>
      </c>
      <c r="M71" s="31">
        <v>57.399180000000001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569.45000000000005</v>
      </c>
      <c r="D72" s="40">
        <v>567.7166666666667</v>
      </c>
      <c r="E72" s="40">
        <v>564.43333333333339</v>
      </c>
      <c r="F72" s="40">
        <v>559.41666666666674</v>
      </c>
      <c r="G72" s="40">
        <v>556.13333333333344</v>
      </c>
      <c r="H72" s="40">
        <v>572.73333333333335</v>
      </c>
      <c r="I72" s="40">
        <v>576.01666666666665</v>
      </c>
      <c r="J72" s="40">
        <v>581.0333333333333</v>
      </c>
      <c r="K72" s="31">
        <v>571</v>
      </c>
      <c r="L72" s="31">
        <v>562.70000000000005</v>
      </c>
      <c r="M72" s="31">
        <v>9.2668300000000006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1847</v>
      </c>
      <c r="D73" s="40">
        <v>1849.25</v>
      </c>
      <c r="E73" s="40">
        <v>1834</v>
      </c>
      <c r="F73" s="40">
        <v>1821</v>
      </c>
      <c r="G73" s="40">
        <v>1805.75</v>
      </c>
      <c r="H73" s="40">
        <v>1862.25</v>
      </c>
      <c r="I73" s="40">
        <v>1877.5</v>
      </c>
      <c r="J73" s="40">
        <v>1890.5</v>
      </c>
      <c r="K73" s="31">
        <v>1864.5</v>
      </c>
      <c r="L73" s="31">
        <v>1836.25</v>
      </c>
      <c r="M73" s="31">
        <v>0.94018999999999997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2317.1</v>
      </c>
      <c r="D74" s="40">
        <v>2323.3666666666668</v>
      </c>
      <c r="E74" s="40">
        <v>2296.7333333333336</v>
      </c>
      <c r="F74" s="40">
        <v>2276.3666666666668</v>
      </c>
      <c r="G74" s="40">
        <v>2249.7333333333336</v>
      </c>
      <c r="H74" s="40">
        <v>2343.7333333333336</v>
      </c>
      <c r="I74" s="40">
        <v>2370.3666666666668</v>
      </c>
      <c r="J74" s="40">
        <v>2390.7333333333336</v>
      </c>
      <c r="K74" s="31">
        <v>2350</v>
      </c>
      <c r="L74" s="31">
        <v>2303</v>
      </c>
      <c r="M74" s="31">
        <v>3.5240300000000002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162.75</v>
      </c>
      <c r="D75" s="40">
        <v>160.18333333333334</v>
      </c>
      <c r="E75" s="40">
        <v>156.01666666666668</v>
      </c>
      <c r="F75" s="40">
        <v>149.28333333333333</v>
      </c>
      <c r="G75" s="40">
        <v>145.11666666666667</v>
      </c>
      <c r="H75" s="40">
        <v>166.91666666666669</v>
      </c>
      <c r="I75" s="40">
        <v>171.08333333333331</v>
      </c>
      <c r="J75" s="40">
        <v>177.81666666666669</v>
      </c>
      <c r="K75" s="31">
        <v>164.35</v>
      </c>
      <c r="L75" s="31">
        <v>153.44999999999999</v>
      </c>
      <c r="M75" s="31">
        <v>37.568890000000003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4478.5</v>
      </c>
      <c r="D76" s="40">
        <v>4506.5166666666664</v>
      </c>
      <c r="E76" s="40">
        <v>4443.0333333333328</v>
      </c>
      <c r="F76" s="40">
        <v>4407.5666666666666</v>
      </c>
      <c r="G76" s="40">
        <v>4344.083333333333</v>
      </c>
      <c r="H76" s="40">
        <v>4541.9833333333327</v>
      </c>
      <c r="I76" s="40">
        <v>4605.4666666666662</v>
      </c>
      <c r="J76" s="40">
        <v>4640.9333333333325</v>
      </c>
      <c r="K76" s="31">
        <v>4570</v>
      </c>
      <c r="L76" s="31">
        <v>4471.05</v>
      </c>
      <c r="M76" s="31">
        <v>7.0393299999999996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5369.1</v>
      </c>
      <c r="D77" s="40">
        <v>5403.666666666667</v>
      </c>
      <c r="E77" s="40">
        <v>5307.4333333333343</v>
      </c>
      <c r="F77" s="40">
        <v>5245.7666666666673</v>
      </c>
      <c r="G77" s="40">
        <v>5149.5333333333347</v>
      </c>
      <c r="H77" s="40">
        <v>5465.3333333333339</v>
      </c>
      <c r="I77" s="40">
        <v>5561.5666666666657</v>
      </c>
      <c r="J77" s="40">
        <v>5623.2333333333336</v>
      </c>
      <c r="K77" s="31">
        <v>5499.9</v>
      </c>
      <c r="L77" s="31">
        <v>5342</v>
      </c>
      <c r="M77" s="31">
        <v>4.1424500000000002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3481.7</v>
      </c>
      <c r="D78" s="40">
        <v>3458.8666666666668</v>
      </c>
      <c r="E78" s="40">
        <v>3417.8333333333335</v>
      </c>
      <c r="F78" s="40">
        <v>3353.9666666666667</v>
      </c>
      <c r="G78" s="40">
        <v>3312.9333333333334</v>
      </c>
      <c r="H78" s="40">
        <v>3522.7333333333336</v>
      </c>
      <c r="I78" s="40">
        <v>3563.7666666666664</v>
      </c>
      <c r="J78" s="40">
        <v>3627.6333333333337</v>
      </c>
      <c r="K78" s="31">
        <v>3499.9</v>
      </c>
      <c r="L78" s="31">
        <v>3395</v>
      </c>
      <c r="M78" s="31">
        <v>0.94586000000000003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4694.8</v>
      </c>
      <c r="D79" s="40">
        <v>4683.3</v>
      </c>
      <c r="E79" s="40">
        <v>4666.6000000000004</v>
      </c>
      <c r="F79" s="40">
        <v>4638.4000000000005</v>
      </c>
      <c r="G79" s="40">
        <v>4621.7000000000007</v>
      </c>
      <c r="H79" s="40">
        <v>4711.5</v>
      </c>
      <c r="I79" s="40">
        <v>4728.1999999999989</v>
      </c>
      <c r="J79" s="40">
        <v>4756.3999999999996</v>
      </c>
      <c r="K79" s="31">
        <v>4700</v>
      </c>
      <c r="L79" s="31">
        <v>4655.1000000000004</v>
      </c>
      <c r="M79" s="31">
        <v>1.6624000000000001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2480.25</v>
      </c>
      <c r="D80" s="40">
        <v>2484.8166666666666</v>
      </c>
      <c r="E80" s="40">
        <v>2465.6833333333334</v>
      </c>
      <c r="F80" s="40">
        <v>2451.1166666666668</v>
      </c>
      <c r="G80" s="40">
        <v>2431.9833333333336</v>
      </c>
      <c r="H80" s="40">
        <v>2499.3833333333332</v>
      </c>
      <c r="I80" s="40">
        <v>2518.5166666666664</v>
      </c>
      <c r="J80" s="40">
        <v>2533.083333333333</v>
      </c>
      <c r="K80" s="31">
        <v>2503.9499999999998</v>
      </c>
      <c r="L80" s="31">
        <v>2470.25</v>
      </c>
      <c r="M80" s="31">
        <v>3.2649599999999999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528.85</v>
      </c>
      <c r="D81" s="40">
        <v>529.85</v>
      </c>
      <c r="E81" s="40">
        <v>523.05000000000007</v>
      </c>
      <c r="F81" s="40">
        <v>517.25</v>
      </c>
      <c r="G81" s="40">
        <v>510.45000000000005</v>
      </c>
      <c r="H81" s="40">
        <v>535.65000000000009</v>
      </c>
      <c r="I81" s="40">
        <v>542.45000000000005</v>
      </c>
      <c r="J81" s="40">
        <v>548.25000000000011</v>
      </c>
      <c r="K81" s="31">
        <v>536.65</v>
      </c>
      <c r="L81" s="31">
        <v>524.04999999999995</v>
      </c>
      <c r="M81" s="31">
        <v>8.32334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1624.5</v>
      </c>
      <c r="D82" s="40">
        <v>1627.6666666666667</v>
      </c>
      <c r="E82" s="40">
        <v>1612.8333333333335</v>
      </c>
      <c r="F82" s="40">
        <v>1601.1666666666667</v>
      </c>
      <c r="G82" s="40">
        <v>1586.3333333333335</v>
      </c>
      <c r="H82" s="40">
        <v>1639.3333333333335</v>
      </c>
      <c r="I82" s="40">
        <v>1654.166666666667</v>
      </c>
      <c r="J82" s="40">
        <v>1665.8333333333335</v>
      </c>
      <c r="K82" s="31">
        <v>1642.5</v>
      </c>
      <c r="L82" s="31">
        <v>1616</v>
      </c>
      <c r="M82" s="31">
        <v>0.23243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1855.9</v>
      </c>
      <c r="D83" s="40">
        <v>1853.3500000000001</v>
      </c>
      <c r="E83" s="40">
        <v>1844.7000000000003</v>
      </c>
      <c r="F83" s="40">
        <v>1833.5000000000002</v>
      </c>
      <c r="G83" s="40">
        <v>1824.8500000000004</v>
      </c>
      <c r="H83" s="40">
        <v>1864.5500000000002</v>
      </c>
      <c r="I83" s="40">
        <v>1873.2000000000003</v>
      </c>
      <c r="J83" s="40">
        <v>1884.4</v>
      </c>
      <c r="K83" s="31">
        <v>1862</v>
      </c>
      <c r="L83" s="31">
        <v>1842.15</v>
      </c>
      <c r="M83" s="31">
        <v>4.20242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164.45</v>
      </c>
      <c r="D84" s="40">
        <v>163.04999999999998</v>
      </c>
      <c r="E84" s="40">
        <v>160.99999999999997</v>
      </c>
      <c r="F84" s="40">
        <v>157.54999999999998</v>
      </c>
      <c r="G84" s="40">
        <v>155.49999999999997</v>
      </c>
      <c r="H84" s="40">
        <v>166.49999999999997</v>
      </c>
      <c r="I84" s="40">
        <v>168.54999999999998</v>
      </c>
      <c r="J84" s="40">
        <v>171.99999999999997</v>
      </c>
      <c r="K84" s="31">
        <v>165.1</v>
      </c>
      <c r="L84" s="31">
        <v>159.6</v>
      </c>
      <c r="M84" s="31">
        <v>33.547460000000001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82.15</v>
      </c>
      <c r="D85" s="40">
        <v>82.283333333333331</v>
      </c>
      <c r="E85" s="40">
        <v>81.466666666666669</v>
      </c>
      <c r="F85" s="40">
        <v>80.783333333333331</v>
      </c>
      <c r="G85" s="40">
        <v>79.966666666666669</v>
      </c>
      <c r="H85" s="40">
        <v>82.966666666666669</v>
      </c>
      <c r="I85" s="40">
        <v>83.783333333333331</v>
      </c>
      <c r="J85" s="40">
        <v>84.466666666666669</v>
      </c>
      <c r="K85" s="31">
        <v>83.1</v>
      </c>
      <c r="L85" s="31">
        <v>81.599999999999994</v>
      </c>
      <c r="M85" s="31">
        <v>121.68814999999999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277.39999999999998</v>
      </c>
      <c r="D86" s="40">
        <v>277.46666666666664</v>
      </c>
      <c r="E86" s="40">
        <v>274.93333333333328</v>
      </c>
      <c r="F86" s="40">
        <v>272.46666666666664</v>
      </c>
      <c r="G86" s="40">
        <v>269.93333333333328</v>
      </c>
      <c r="H86" s="40">
        <v>279.93333333333328</v>
      </c>
      <c r="I86" s="40">
        <v>282.4666666666667</v>
      </c>
      <c r="J86" s="40">
        <v>284.93333333333328</v>
      </c>
      <c r="K86" s="31">
        <v>280</v>
      </c>
      <c r="L86" s="31">
        <v>275</v>
      </c>
      <c r="M86" s="31">
        <v>5.5974300000000001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132.85</v>
      </c>
      <c r="D87" s="40">
        <v>132.29999999999998</v>
      </c>
      <c r="E87" s="40">
        <v>131.19999999999996</v>
      </c>
      <c r="F87" s="40">
        <v>129.54999999999998</v>
      </c>
      <c r="G87" s="40">
        <v>128.44999999999996</v>
      </c>
      <c r="H87" s="40">
        <v>133.94999999999996</v>
      </c>
      <c r="I87" s="40">
        <v>135.04999999999998</v>
      </c>
      <c r="J87" s="40">
        <v>136.69999999999996</v>
      </c>
      <c r="K87" s="31">
        <v>133.4</v>
      </c>
      <c r="L87" s="31">
        <v>130.65</v>
      </c>
      <c r="M87" s="31">
        <v>98.242959999999997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42.6</v>
      </c>
      <c r="D88" s="40">
        <v>42.966666666666669</v>
      </c>
      <c r="E88" s="40">
        <v>42.033333333333339</v>
      </c>
      <c r="F88" s="40">
        <v>41.466666666666669</v>
      </c>
      <c r="G88" s="40">
        <v>40.533333333333339</v>
      </c>
      <c r="H88" s="40">
        <v>43.533333333333339</v>
      </c>
      <c r="I88" s="40">
        <v>44.466666666666676</v>
      </c>
      <c r="J88" s="40">
        <v>45.033333333333339</v>
      </c>
      <c r="K88" s="31">
        <v>43.9</v>
      </c>
      <c r="L88" s="31">
        <v>42.4</v>
      </c>
      <c r="M88" s="31">
        <v>348.67680999999999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3864.6</v>
      </c>
      <c r="D89" s="40">
        <v>3853.5333333333333</v>
      </c>
      <c r="E89" s="40">
        <v>3788.0666666666666</v>
      </c>
      <c r="F89" s="40">
        <v>3711.5333333333333</v>
      </c>
      <c r="G89" s="40">
        <v>3646.0666666666666</v>
      </c>
      <c r="H89" s="40">
        <v>3930.0666666666666</v>
      </c>
      <c r="I89" s="40">
        <v>3995.5333333333328</v>
      </c>
      <c r="J89" s="40">
        <v>4072.0666666666666</v>
      </c>
      <c r="K89" s="31">
        <v>3919</v>
      </c>
      <c r="L89" s="31">
        <v>3777</v>
      </c>
      <c r="M89" s="31">
        <v>6.4018899999999999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504.45</v>
      </c>
      <c r="D90" s="40">
        <v>502.4666666666667</v>
      </c>
      <c r="E90" s="40">
        <v>498.93333333333339</v>
      </c>
      <c r="F90" s="40">
        <v>493.41666666666669</v>
      </c>
      <c r="G90" s="40">
        <v>489.88333333333338</v>
      </c>
      <c r="H90" s="40">
        <v>507.98333333333341</v>
      </c>
      <c r="I90" s="40">
        <v>511.51666666666671</v>
      </c>
      <c r="J90" s="40">
        <v>517.03333333333342</v>
      </c>
      <c r="K90" s="31">
        <v>506</v>
      </c>
      <c r="L90" s="31">
        <v>496.95</v>
      </c>
      <c r="M90" s="31">
        <v>10.24142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964.8</v>
      </c>
      <c r="D91" s="40">
        <v>960.58333333333337</v>
      </c>
      <c r="E91" s="40">
        <v>953.41666666666674</v>
      </c>
      <c r="F91" s="40">
        <v>942.03333333333342</v>
      </c>
      <c r="G91" s="40">
        <v>934.86666666666679</v>
      </c>
      <c r="H91" s="40">
        <v>971.9666666666667</v>
      </c>
      <c r="I91" s="40">
        <v>979.13333333333344</v>
      </c>
      <c r="J91" s="40">
        <v>990.51666666666665</v>
      </c>
      <c r="K91" s="31">
        <v>967.75</v>
      </c>
      <c r="L91" s="31">
        <v>949.2</v>
      </c>
      <c r="M91" s="31">
        <v>7.7011500000000002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620.85</v>
      </c>
      <c r="D92" s="40">
        <v>621.33333333333337</v>
      </c>
      <c r="E92" s="40">
        <v>614.7166666666667</v>
      </c>
      <c r="F92" s="40">
        <v>608.58333333333337</v>
      </c>
      <c r="G92" s="40">
        <v>601.9666666666667</v>
      </c>
      <c r="H92" s="40">
        <v>627.4666666666667</v>
      </c>
      <c r="I92" s="40">
        <v>634.08333333333326</v>
      </c>
      <c r="J92" s="40">
        <v>640.2166666666667</v>
      </c>
      <c r="K92" s="31">
        <v>627.95000000000005</v>
      </c>
      <c r="L92" s="31">
        <v>615.20000000000005</v>
      </c>
      <c r="M92" s="31">
        <v>0.97465000000000002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1875.9</v>
      </c>
      <c r="D93" s="40">
        <v>1876.2833333333335</v>
      </c>
      <c r="E93" s="40">
        <v>1859.616666666667</v>
      </c>
      <c r="F93" s="40">
        <v>1843.3333333333335</v>
      </c>
      <c r="G93" s="40">
        <v>1826.666666666667</v>
      </c>
      <c r="H93" s="40">
        <v>1892.5666666666671</v>
      </c>
      <c r="I93" s="40">
        <v>1909.2333333333336</v>
      </c>
      <c r="J93" s="40">
        <v>1925.5166666666671</v>
      </c>
      <c r="K93" s="31">
        <v>1892.95</v>
      </c>
      <c r="L93" s="31">
        <v>1860</v>
      </c>
      <c r="M93" s="31">
        <v>6.4145200000000004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1659.6</v>
      </c>
      <c r="D94" s="40">
        <v>1655.2166666666665</v>
      </c>
      <c r="E94" s="40">
        <v>1640.5333333333328</v>
      </c>
      <c r="F94" s="40">
        <v>1621.4666666666665</v>
      </c>
      <c r="G94" s="40">
        <v>1606.7833333333328</v>
      </c>
      <c r="H94" s="40">
        <v>1674.2833333333328</v>
      </c>
      <c r="I94" s="40">
        <v>1688.9666666666667</v>
      </c>
      <c r="J94" s="40">
        <v>1708.0333333333328</v>
      </c>
      <c r="K94" s="31">
        <v>1669.9</v>
      </c>
      <c r="L94" s="31">
        <v>1636.15</v>
      </c>
      <c r="M94" s="31">
        <v>11.06826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634.1</v>
      </c>
      <c r="D95" s="40">
        <v>633.21666666666658</v>
      </c>
      <c r="E95" s="40">
        <v>628.68333333333317</v>
      </c>
      <c r="F95" s="40">
        <v>623.26666666666654</v>
      </c>
      <c r="G95" s="40">
        <v>618.73333333333312</v>
      </c>
      <c r="H95" s="40">
        <v>638.63333333333321</v>
      </c>
      <c r="I95" s="40">
        <v>643.16666666666674</v>
      </c>
      <c r="J95" s="40">
        <v>648.58333333333326</v>
      </c>
      <c r="K95" s="31">
        <v>637.75</v>
      </c>
      <c r="L95" s="31">
        <v>627.79999999999995</v>
      </c>
      <c r="M95" s="31">
        <v>6.3105399999999996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297.10000000000002</v>
      </c>
      <c r="D96" s="40">
        <v>298.15000000000003</v>
      </c>
      <c r="E96" s="40">
        <v>293.80000000000007</v>
      </c>
      <c r="F96" s="40">
        <v>290.50000000000006</v>
      </c>
      <c r="G96" s="40">
        <v>286.15000000000009</v>
      </c>
      <c r="H96" s="40">
        <v>301.45000000000005</v>
      </c>
      <c r="I96" s="40">
        <v>305.80000000000007</v>
      </c>
      <c r="J96" s="40">
        <v>309.10000000000002</v>
      </c>
      <c r="K96" s="31">
        <v>302.5</v>
      </c>
      <c r="L96" s="31">
        <v>294.85000000000002</v>
      </c>
      <c r="M96" s="31">
        <v>6.5284500000000003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1227.45</v>
      </c>
      <c r="D97" s="40">
        <v>1224.5833333333333</v>
      </c>
      <c r="E97" s="40">
        <v>1218.4666666666665</v>
      </c>
      <c r="F97" s="40">
        <v>1209.4833333333331</v>
      </c>
      <c r="G97" s="40">
        <v>1203.3666666666663</v>
      </c>
      <c r="H97" s="40">
        <v>1233.5666666666666</v>
      </c>
      <c r="I97" s="40">
        <v>1239.6833333333334</v>
      </c>
      <c r="J97" s="40">
        <v>1248.6666666666667</v>
      </c>
      <c r="K97" s="31">
        <v>1230.7</v>
      </c>
      <c r="L97" s="31">
        <v>1215.5999999999999</v>
      </c>
      <c r="M97" s="31">
        <v>28.142810000000001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2378.3000000000002</v>
      </c>
      <c r="D98" s="40">
        <v>2369.2833333333333</v>
      </c>
      <c r="E98" s="40">
        <v>2354.1166666666668</v>
      </c>
      <c r="F98" s="40">
        <v>2329.9333333333334</v>
      </c>
      <c r="G98" s="40">
        <v>2314.7666666666669</v>
      </c>
      <c r="H98" s="40">
        <v>2393.4666666666667</v>
      </c>
      <c r="I98" s="40">
        <v>2408.6333333333337</v>
      </c>
      <c r="J98" s="40">
        <v>2432.8166666666666</v>
      </c>
      <c r="K98" s="31">
        <v>2384.4499999999998</v>
      </c>
      <c r="L98" s="31">
        <v>2345.1</v>
      </c>
      <c r="M98" s="31">
        <v>3.3897499999999998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1444.1</v>
      </c>
      <c r="D99" s="40">
        <v>1446.25</v>
      </c>
      <c r="E99" s="40">
        <v>1434.7</v>
      </c>
      <c r="F99" s="40">
        <v>1425.3</v>
      </c>
      <c r="G99" s="40">
        <v>1413.75</v>
      </c>
      <c r="H99" s="40">
        <v>1455.65</v>
      </c>
      <c r="I99" s="40">
        <v>1467.2000000000003</v>
      </c>
      <c r="J99" s="40">
        <v>1476.6000000000001</v>
      </c>
      <c r="K99" s="31">
        <v>1457.8</v>
      </c>
      <c r="L99" s="31">
        <v>1436.85</v>
      </c>
      <c r="M99" s="31">
        <v>48.895829999999997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640.5</v>
      </c>
      <c r="D100" s="40">
        <v>640.63333333333333</v>
      </c>
      <c r="E100" s="40">
        <v>636.66666666666663</v>
      </c>
      <c r="F100" s="40">
        <v>632.83333333333326</v>
      </c>
      <c r="G100" s="40">
        <v>628.86666666666656</v>
      </c>
      <c r="H100" s="40">
        <v>644.4666666666667</v>
      </c>
      <c r="I100" s="40">
        <v>648.43333333333339</v>
      </c>
      <c r="J100" s="40">
        <v>652.26666666666677</v>
      </c>
      <c r="K100" s="31">
        <v>644.6</v>
      </c>
      <c r="L100" s="31">
        <v>636.79999999999995</v>
      </c>
      <c r="M100" s="31">
        <v>21.505230000000001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1372.8</v>
      </c>
      <c r="D101" s="40">
        <v>1376.8833333333332</v>
      </c>
      <c r="E101" s="40">
        <v>1359.7666666666664</v>
      </c>
      <c r="F101" s="40">
        <v>1346.7333333333331</v>
      </c>
      <c r="G101" s="40">
        <v>1329.6166666666663</v>
      </c>
      <c r="H101" s="40">
        <v>1389.9166666666665</v>
      </c>
      <c r="I101" s="40">
        <v>1407.0333333333333</v>
      </c>
      <c r="J101" s="40">
        <v>1420.0666666666666</v>
      </c>
      <c r="K101" s="31">
        <v>1394</v>
      </c>
      <c r="L101" s="31">
        <v>1363.85</v>
      </c>
      <c r="M101" s="31">
        <v>12.60219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2392.6999999999998</v>
      </c>
      <c r="D102" s="40">
        <v>2382.7333333333331</v>
      </c>
      <c r="E102" s="40">
        <v>2362.4666666666662</v>
      </c>
      <c r="F102" s="40">
        <v>2332.2333333333331</v>
      </c>
      <c r="G102" s="40">
        <v>2311.9666666666662</v>
      </c>
      <c r="H102" s="40">
        <v>2412.9666666666662</v>
      </c>
      <c r="I102" s="40">
        <v>2433.2333333333336</v>
      </c>
      <c r="J102" s="40">
        <v>2463.4666666666662</v>
      </c>
      <c r="K102" s="31">
        <v>2403</v>
      </c>
      <c r="L102" s="31">
        <v>2352.5</v>
      </c>
      <c r="M102" s="31">
        <v>4.7286799999999998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461.3</v>
      </c>
      <c r="D103" s="40">
        <v>463.01666666666665</v>
      </c>
      <c r="E103" s="40">
        <v>457.58333333333331</v>
      </c>
      <c r="F103" s="40">
        <v>453.86666666666667</v>
      </c>
      <c r="G103" s="40">
        <v>448.43333333333334</v>
      </c>
      <c r="H103" s="40">
        <v>466.73333333333329</v>
      </c>
      <c r="I103" s="40">
        <v>472.16666666666669</v>
      </c>
      <c r="J103" s="40">
        <v>475.88333333333327</v>
      </c>
      <c r="K103" s="31">
        <v>468.45</v>
      </c>
      <c r="L103" s="31">
        <v>459.3</v>
      </c>
      <c r="M103" s="31">
        <v>69.866650000000007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1242.5</v>
      </c>
      <c r="D104" s="40">
        <v>1244.1166666666666</v>
      </c>
      <c r="E104" s="40">
        <v>1233.4833333333331</v>
      </c>
      <c r="F104" s="40">
        <v>1224.4666666666665</v>
      </c>
      <c r="G104" s="40">
        <v>1213.833333333333</v>
      </c>
      <c r="H104" s="40">
        <v>1253.1333333333332</v>
      </c>
      <c r="I104" s="40">
        <v>1263.7666666666669</v>
      </c>
      <c r="J104" s="40">
        <v>1272.7833333333333</v>
      </c>
      <c r="K104" s="31">
        <v>1254.75</v>
      </c>
      <c r="L104" s="31">
        <v>1235.0999999999999</v>
      </c>
      <c r="M104" s="31">
        <v>1.71645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119.8</v>
      </c>
      <c r="D105" s="40">
        <v>120.23333333333333</v>
      </c>
      <c r="E105" s="40">
        <v>118.61666666666667</v>
      </c>
      <c r="F105" s="40">
        <v>117.43333333333334</v>
      </c>
      <c r="G105" s="40">
        <v>115.81666666666668</v>
      </c>
      <c r="H105" s="40">
        <v>121.41666666666667</v>
      </c>
      <c r="I105" s="40">
        <v>123.03333333333332</v>
      </c>
      <c r="J105" s="40">
        <v>124.21666666666667</v>
      </c>
      <c r="K105" s="31">
        <v>121.85</v>
      </c>
      <c r="L105" s="31">
        <v>119.05</v>
      </c>
      <c r="M105" s="31">
        <v>24.75292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294.8</v>
      </c>
      <c r="D106" s="40">
        <v>294.31666666666666</v>
      </c>
      <c r="E106" s="40">
        <v>291.0333333333333</v>
      </c>
      <c r="F106" s="40">
        <v>287.26666666666665</v>
      </c>
      <c r="G106" s="40">
        <v>283.98333333333329</v>
      </c>
      <c r="H106" s="40">
        <v>298.08333333333331</v>
      </c>
      <c r="I106" s="40">
        <v>301.36666666666673</v>
      </c>
      <c r="J106" s="40">
        <v>305.13333333333333</v>
      </c>
      <c r="K106" s="31">
        <v>297.60000000000002</v>
      </c>
      <c r="L106" s="31">
        <v>290.55</v>
      </c>
      <c r="M106" s="31">
        <v>38.042259999999999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2300.65</v>
      </c>
      <c r="D107" s="40">
        <v>2293.4166666666665</v>
      </c>
      <c r="E107" s="40">
        <v>2281.833333333333</v>
      </c>
      <c r="F107" s="40">
        <v>2263.0166666666664</v>
      </c>
      <c r="G107" s="40">
        <v>2251.4333333333329</v>
      </c>
      <c r="H107" s="40">
        <v>2312.2333333333331</v>
      </c>
      <c r="I107" s="40">
        <v>2323.8166666666662</v>
      </c>
      <c r="J107" s="40">
        <v>2342.6333333333332</v>
      </c>
      <c r="K107" s="31">
        <v>2305</v>
      </c>
      <c r="L107" s="31">
        <v>2274.6</v>
      </c>
      <c r="M107" s="31">
        <v>14.23081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315.05</v>
      </c>
      <c r="D108" s="40">
        <v>315.8</v>
      </c>
      <c r="E108" s="40">
        <v>312.25</v>
      </c>
      <c r="F108" s="40">
        <v>309.45</v>
      </c>
      <c r="G108" s="40">
        <v>305.89999999999998</v>
      </c>
      <c r="H108" s="40">
        <v>318.60000000000002</v>
      </c>
      <c r="I108" s="40">
        <v>322.15000000000009</v>
      </c>
      <c r="J108" s="40">
        <v>324.95000000000005</v>
      </c>
      <c r="K108" s="31">
        <v>319.35000000000002</v>
      </c>
      <c r="L108" s="31">
        <v>313</v>
      </c>
      <c r="M108" s="31">
        <v>6.4923599999999997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2571.15</v>
      </c>
      <c r="D109" s="40">
        <v>2565.5</v>
      </c>
      <c r="E109" s="40">
        <v>2549</v>
      </c>
      <c r="F109" s="40">
        <v>2526.85</v>
      </c>
      <c r="G109" s="40">
        <v>2510.35</v>
      </c>
      <c r="H109" s="40">
        <v>2587.65</v>
      </c>
      <c r="I109" s="40">
        <v>2604.15</v>
      </c>
      <c r="J109" s="40">
        <v>2626.3</v>
      </c>
      <c r="K109" s="31">
        <v>2582</v>
      </c>
      <c r="L109" s="31">
        <v>2543.35</v>
      </c>
      <c r="M109" s="31">
        <v>17.770679999999999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731.3</v>
      </c>
      <c r="D110" s="40">
        <v>732.91666666666663</v>
      </c>
      <c r="E110" s="40">
        <v>726.33333333333326</v>
      </c>
      <c r="F110" s="40">
        <v>721.36666666666667</v>
      </c>
      <c r="G110" s="40">
        <v>714.7833333333333</v>
      </c>
      <c r="H110" s="40">
        <v>737.88333333333321</v>
      </c>
      <c r="I110" s="40">
        <v>744.46666666666647</v>
      </c>
      <c r="J110" s="40">
        <v>749.43333333333317</v>
      </c>
      <c r="K110" s="31">
        <v>739.5</v>
      </c>
      <c r="L110" s="31">
        <v>727.95</v>
      </c>
      <c r="M110" s="31">
        <v>99.940489999999997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1353.85</v>
      </c>
      <c r="D111" s="40">
        <v>1354.55</v>
      </c>
      <c r="E111" s="40">
        <v>1343.1499999999999</v>
      </c>
      <c r="F111" s="40">
        <v>1332.4499999999998</v>
      </c>
      <c r="G111" s="40">
        <v>1321.0499999999997</v>
      </c>
      <c r="H111" s="40">
        <v>1365.25</v>
      </c>
      <c r="I111" s="40">
        <v>1376.65</v>
      </c>
      <c r="J111" s="40">
        <v>1387.3500000000001</v>
      </c>
      <c r="K111" s="31">
        <v>1365.95</v>
      </c>
      <c r="L111" s="31">
        <v>1343.85</v>
      </c>
      <c r="M111" s="31">
        <v>5.1056499999999998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562.65</v>
      </c>
      <c r="D112" s="40">
        <v>562.51666666666677</v>
      </c>
      <c r="E112" s="40">
        <v>555.03333333333353</v>
      </c>
      <c r="F112" s="40">
        <v>547.41666666666674</v>
      </c>
      <c r="G112" s="40">
        <v>539.93333333333351</v>
      </c>
      <c r="H112" s="40">
        <v>570.13333333333355</v>
      </c>
      <c r="I112" s="40">
        <v>577.6166666666669</v>
      </c>
      <c r="J112" s="40">
        <v>585.23333333333358</v>
      </c>
      <c r="K112" s="31">
        <v>570</v>
      </c>
      <c r="L112" s="31">
        <v>554.9</v>
      </c>
      <c r="M112" s="31">
        <v>10.379099999999999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752.15</v>
      </c>
      <c r="D113" s="40">
        <v>756.56666666666661</v>
      </c>
      <c r="E113" s="40">
        <v>743.13333333333321</v>
      </c>
      <c r="F113" s="40">
        <v>734.11666666666656</v>
      </c>
      <c r="G113" s="40">
        <v>720.68333333333317</v>
      </c>
      <c r="H113" s="40">
        <v>765.58333333333326</v>
      </c>
      <c r="I113" s="40">
        <v>779.01666666666665</v>
      </c>
      <c r="J113" s="40">
        <v>788.0333333333333</v>
      </c>
      <c r="K113" s="31">
        <v>770</v>
      </c>
      <c r="L113" s="31">
        <v>747.55</v>
      </c>
      <c r="M113" s="31">
        <v>3.2661899999999999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47.7</v>
      </c>
      <c r="D114" s="40">
        <v>47.866666666666667</v>
      </c>
      <c r="E114" s="40">
        <v>47.333333333333336</v>
      </c>
      <c r="F114" s="40">
        <v>46.966666666666669</v>
      </c>
      <c r="G114" s="40">
        <v>46.433333333333337</v>
      </c>
      <c r="H114" s="40">
        <v>48.233333333333334</v>
      </c>
      <c r="I114" s="40">
        <v>48.766666666666666</v>
      </c>
      <c r="J114" s="40">
        <v>49.133333333333333</v>
      </c>
      <c r="K114" s="31">
        <v>48.4</v>
      </c>
      <c r="L114" s="31">
        <v>47.5</v>
      </c>
      <c r="M114" s="31">
        <v>145.39248000000001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217.3</v>
      </c>
      <c r="D115" s="40">
        <v>216.31666666666669</v>
      </c>
      <c r="E115" s="40">
        <v>214.18333333333339</v>
      </c>
      <c r="F115" s="40">
        <v>211.06666666666669</v>
      </c>
      <c r="G115" s="40">
        <v>208.93333333333339</v>
      </c>
      <c r="H115" s="40">
        <v>219.43333333333339</v>
      </c>
      <c r="I115" s="40">
        <v>221.56666666666666</v>
      </c>
      <c r="J115" s="40">
        <v>224.68333333333339</v>
      </c>
      <c r="K115" s="31">
        <v>218.45</v>
      </c>
      <c r="L115" s="31">
        <v>213.2</v>
      </c>
      <c r="M115" s="31">
        <v>222.09719999999999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6568.5</v>
      </c>
      <c r="D116" s="40">
        <v>6623.9000000000005</v>
      </c>
      <c r="E116" s="40">
        <v>6506.4000000000015</v>
      </c>
      <c r="F116" s="40">
        <v>6444.3000000000011</v>
      </c>
      <c r="G116" s="40">
        <v>6326.800000000002</v>
      </c>
      <c r="H116" s="40">
        <v>6686.0000000000009</v>
      </c>
      <c r="I116" s="40">
        <v>6803.4999999999991</v>
      </c>
      <c r="J116" s="40">
        <v>6865.6</v>
      </c>
      <c r="K116" s="31">
        <v>6741.4</v>
      </c>
      <c r="L116" s="31">
        <v>6561.8</v>
      </c>
      <c r="M116" s="31">
        <v>0.88468000000000002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141.5</v>
      </c>
      <c r="D117" s="40">
        <v>141.03333333333333</v>
      </c>
      <c r="E117" s="40">
        <v>139.06666666666666</v>
      </c>
      <c r="F117" s="40">
        <v>136.63333333333333</v>
      </c>
      <c r="G117" s="40">
        <v>134.66666666666666</v>
      </c>
      <c r="H117" s="40">
        <v>143.46666666666667</v>
      </c>
      <c r="I117" s="40">
        <v>145.43333333333331</v>
      </c>
      <c r="J117" s="40">
        <v>147.86666666666667</v>
      </c>
      <c r="K117" s="31">
        <v>143</v>
      </c>
      <c r="L117" s="31">
        <v>138.6</v>
      </c>
      <c r="M117" s="31">
        <v>24.675090000000001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180.25</v>
      </c>
      <c r="D118" s="40">
        <v>181.06666666666669</v>
      </c>
      <c r="E118" s="40">
        <v>178.38333333333338</v>
      </c>
      <c r="F118" s="40">
        <v>176.51666666666668</v>
      </c>
      <c r="G118" s="40">
        <v>173.83333333333337</v>
      </c>
      <c r="H118" s="40">
        <v>182.93333333333339</v>
      </c>
      <c r="I118" s="40">
        <v>185.61666666666673</v>
      </c>
      <c r="J118" s="40">
        <v>187.48333333333341</v>
      </c>
      <c r="K118" s="31">
        <v>183.75</v>
      </c>
      <c r="L118" s="31">
        <v>179.2</v>
      </c>
      <c r="M118" s="31">
        <v>25.194099999999999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112.15</v>
      </c>
      <c r="D119" s="40">
        <v>111.43333333333334</v>
      </c>
      <c r="E119" s="40">
        <v>110.41666666666667</v>
      </c>
      <c r="F119" s="40">
        <v>108.68333333333334</v>
      </c>
      <c r="G119" s="40">
        <v>107.66666666666667</v>
      </c>
      <c r="H119" s="40">
        <v>113.16666666666667</v>
      </c>
      <c r="I119" s="40">
        <v>114.18333333333332</v>
      </c>
      <c r="J119" s="40">
        <v>115.91666666666667</v>
      </c>
      <c r="K119" s="31">
        <v>112.45</v>
      </c>
      <c r="L119" s="31">
        <v>109.7</v>
      </c>
      <c r="M119" s="31">
        <v>102.85091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841.35</v>
      </c>
      <c r="D120" s="40">
        <v>840.9666666666667</v>
      </c>
      <c r="E120" s="40">
        <v>834.58333333333337</v>
      </c>
      <c r="F120" s="40">
        <v>827.81666666666672</v>
      </c>
      <c r="G120" s="40">
        <v>821.43333333333339</v>
      </c>
      <c r="H120" s="40">
        <v>847.73333333333335</v>
      </c>
      <c r="I120" s="40">
        <v>854.11666666666656</v>
      </c>
      <c r="J120" s="40">
        <v>860.88333333333333</v>
      </c>
      <c r="K120" s="31">
        <v>847.35</v>
      </c>
      <c r="L120" s="31">
        <v>834.2</v>
      </c>
      <c r="M120" s="31">
        <v>29.176120000000001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22.9</v>
      </c>
      <c r="D121" s="40">
        <v>22.866666666666664</v>
      </c>
      <c r="E121" s="40">
        <v>22.683333333333326</v>
      </c>
      <c r="F121" s="40">
        <v>22.466666666666661</v>
      </c>
      <c r="G121" s="40">
        <v>22.283333333333324</v>
      </c>
      <c r="H121" s="40">
        <v>23.083333333333329</v>
      </c>
      <c r="I121" s="40">
        <v>23.266666666666666</v>
      </c>
      <c r="J121" s="40">
        <v>23.483333333333331</v>
      </c>
      <c r="K121" s="31">
        <v>23.05</v>
      </c>
      <c r="L121" s="31">
        <v>22.65</v>
      </c>
      <c r="M121" s="31">
        <v>85.184089999999998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499.5</v>
      </c>
      <c r="D122" s="40">
        <v>499.84999999999997</v>
      </c>
      <c r="E122" s="40">
        <v>495.69999999999993</v>
      </c>
      <c r="F122" s="40">
        <v>491.9</v>
      </c>
      <c r="G122" s="40">
        <v>487.74999999999994</v>
      </c>
      <c r="H122" s="40">
        <v>503.64999999999992</v>
      </c>
      <c r="I122" s="40">
        <v>507.7999999999999</v>
      </c>
      <c r="J122" s="40">
        <v>511.59999999999991</v>
      </c>
      <c r="K122" s="31">
        <v>504</v>
      </c>
      <c r="L122" s="31">
        <v>496.05</v>
      </c>
      <c r="M122" s="31">
        <v>12.0562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253.55</v>
      </c>
      <c r="D123" s="40">
        <v>253.73333333333335</v>
      </c>
      <c r="E123" s="40">
        <v>249.9666666666667</v>
      </c>
      <c r="F123" s="40">
        <v>246.38333333333335</v>
      </c>
      <c r="G123" s="40">
        <v>242.6166666666667</v>
      </c>
      <c r="H123" s="40">
        <v>257.31666666666672</v>
      </c>
      <c r="I123" s="40">
        <v>261.08333333333337</v>
      </c>
      <c r="J123" s="40">
        <v>264.66666666666669</v>
      </c>
      <c r="K123" s="31">
        <v>257.5</v>
      </c>
      <c r="L123" s="31">
        <v>250.15</v>
      </c>
      <c r="M123" s="31">
        <v>29.336449999999999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871.1</v>
      </c>
      <c r="D124" s="40">
        <v>874.69999999999993</v>
      </c>
      <c r="E124" s="40">
        <v>865.39999999999986</v>
      </c>
      <c r="F124" s="40">
        <v>859.69999999999993</v>
      </c>
      <c r="G124" s="40">
        <v>850.39999999999986</v>
      </c>
      <c r="H124" s="40">
        <v>880.39999999999986</v>
      </c>
      <c r="I124" s="40">
        <v>889.69999999999982</v>
      </c>
      <c r="J124" s="40">
        <v>895.39999999999986</v>
      </c>
      <c r="K124" s="31">
        <v>884</v>
      </c>
      <c r="L124" s="31">
        <v>869</v>
      </c>
      <c r="M124" s="31">
        <v>26.422470000000001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5386.15</v>
      </c>
      <c r="D125" s="40">
        <v>5358.7166666666662</v>
      </c>
      <c r="E125" s="40">
        <v>5317.4333333333325</v>
      </c>
      <c r="F125" s="40">
        <v>5248.7166666666662</v>
      </c>
      <c r="G125" s="40">
        <v>5207.4333333333325</v>
      </c>
      <c r="H125" s="40">
        <v>5427.4333333333325</v>
      </c>
      <c r="I125" s="40">
        <v>5468.7166666666672</v>
      </c>
      <c r="J125" s="40">
        <v>5537.4333333333325</v>
      </c>
      <c r="K125" s="31">
        <v>5400</v>
      </c>
      <c r="L125" s="31">
        <v>5290</v>
      </c>
      <c r="M125" s="31">
        <v>2.0325199999999999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1857.6</v>
      </c>
      <c r="D126" s="40">
        <v>1848.7333333333333</v>
      </c>
      <c r="E126" s="40">
        <v>1835.8666666666668</v>
      </c>
      <c r="F126" s="40">
        <v>1814.1333333333334</v>
      </c>
      <c r="G126" s="40">
        <v>1801.2666666666669</v>
      </c>
      <c r="H126" s="40">
        <v>1870.4666666666667</v>
      </c>
      <c r="I126" s="40">
        <v>1883.333333333333</v>
      </c>
      <c r="J126" s="40">
        <v>1905.0666666666666</v>
      </c>
      <c r="K126" s="31">
        <v>1861.6</v>
      </c>
      <c r="L126" s="31">
        <v>1827</v>
      </c>
      <c r="M126" s="31">
        <v>41.129330000000003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1969.65</v>
      </c>
      <c r="D127" s="40">
        <v>1957.2166666666665</v>
      </c>
      <c r="E127" s="40">
        <v>1934.4333333333329</v>
      </c>
      <c r="F127" s="40">
        <v>1899.2166666666665</v>
      </c>
      <c r="G127" s="40">
        <v>1876.4333333333329</v>
      </c>
      <c r="H127" s="40">
        <v>1992.4333333333329</v>
      </c>
      <c r="I127" s="40">
        <v>2015.2166666666662</v>
      </c>
      <c r="J127" s="40">
        <v>2050.4333333333329</v>
      </c>
      <c r="K127" s="31">
        <v>1980</v>
      </c>
      <c r="L127" s="31">
        <v>1922</v>
      </c>
      <c r="M127" s="31">
        <v>10.125529999999999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2032.15</v>
      </c>
      <c r="D128" s="40">
        <v>2039.0833333333333</v>
      </c>
      <c r="E128" s="40">
        <v>2013.1666666666665</v>
      </c>
      <c r="F128" s="40">
        <v>1994.1833333333332</v>
      </c>
      <c r="G128" s="40">
        <v>1968.2666666666664</v>
      </c>
      <c r="H128" s="40">
        <v>2058.0666666666666</v>
      </c>
      <c r="I128" s="40">
        <v>2083.9833333333331</v>
      </c>
      <c r="J128" s="40">
        <v>2102.9666666666667</v>
      </c>
      <c r="K128" s="31">
        <v>2065</v>
      </c>
      <c r="L128" s="31">
        <v>2020.1</v>
      </c>
      <c r="M128" s="31">
        <v>2.1972100000000001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297.14999999999998</v>
      </c>
      <c r="D129" s="40">
        <v>295.36666666666662</v>
      </c>
      <c r="E129" s="40">
        <v>290.78333333333325</v>
      </c>
      <c r="F129" s="40">
        <v>284.41666666666663</v>
      </c>
      <c r="G129" s="40">
        <v>279.83333333333326</v>
      </c>
      <c r="H129" s="40">
        <v>301.73333333333323</v>
      </c>
      <c r="I129" s="40">
        <v>306.31666666666661</v>
      </c>
      <c r="J129" s="40">
        <v>312.68333333333322</v>
      </c>
      <c r="K129" s="31">
        <v>299.95</v>
      </c>
      <c r="L129" s="31">
        <v>289</v>
      </c>
      <c r="M129" s="31">
        <v>7.75563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650.25</v>
      </c>
      <c r="D130" s="40">
        <v>656.11666666666667</v>
      </c>
      <c r="E130" s="40">
        <v>641.33333333333337</v>
      </c>
      <c r="F130" s="40">
        <v>632.41666666666674</v>
      </c>
      <c r="G130" s="40">
        <v>617.63333333333344</v>
      </c>
      <c r="H130" s="40">
        <v>665.0333333333333</v>
      </c>
      <c r="I130" s="40">
        <v>679.81666666666661</v>
      </c>
      <c r="J130" s="40">
        <v>688.73333333333323</v>
      </c>
      <c r="K130" s="31">
        <v>670.9</v>
      </c>
      <c r="L130" s="31">
        <v>647.20000000000005</v>
      </c>
      <c r="M130" s="31">
        <v>29.713270000000001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385.55</v>
      </c>
      <c r="D131" s="40">
        <v>385.98333333333335</v>
      </c>
      <c r="E131" s="40">
        <v>382.16666666666669</v>
      </c>
      <c r="F131" s="40">
        <v>378.78333333333336</v>
      </c>
      <c r="G131" s="40">
        <v>374.9666666666667</v>
      </c>
      <c r="H131" s="40">
        <v>389.36666666666667</v>
      </c>
      <c r="I131" s="40">
        <v>393.18333333333328</v>
      </c>
      <c r="J131" s="40">
        <v>396.56666666666666</v>
      </c>
      <c r="K131" s="31">
        <v>389.8</v>
      </c>
      <c r="L131" s="31">
        <v>382.6</v>
      </c>
      <c r="M131" s="31">
        <v>51.028280000000002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3534.45</v>
      </c>
      <c r="D132" s="40">
        <v>3540.3833333333332</v>
      </c>
      <c r="E132" s="40">
        <v>3461.7666666666664</v>
      </c>
      <c r="F132" s="40">
        <v>3389.083333333333</v>
      </c>
      <c r="G132" s="40">
        <v>3310.4666666666662</v>
      </c>
      <c r="H132" s="40">
        <v>3613.0666666666666</v>
      </c>
      <c r="I132" s="40">
        <v>3691.6833333333334</v>
      </c>
      <c r="J132" s="40">
        <v>3764.3666666666668</v>
      </c>
      <c r="K132" s="31">
        <v>3619</v>
      </c>
      <c r="L132" s="31">
        <v>3467.7</v>
      </c>
      <c r="M132" s="31">
        <v>12.40077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1775.6</v>
      </c>
      <c r="D133" s="40">
        <v>1777.2166666666665</v>
      </c>
      <c r="E133" s="40">
        <v>1765.7333333333329</v>
      </c>
      <c r="F133" s="40">
        <v>1755.8666666666663</v>
      </c>
      <c r="G133" s="40">
        <v>1744.3833333333328</v>
      </c>
      <c r="H133" s="40">
        <v>1787.083333333333</v>
      </c>
      <c r="I133" s="40">
        <v>1798.5666666666666</v>
      </c>
      <c r="J133" s="40">
        <v>1808.4333333333332</v>
      </c>
      <c r="K133" s="31">
        <v>1788.7</v>
      </c>
      <c r="L133" s="31">
        <v>1767.35</v>
      </c>
      <c r="M133" s="31">
        <v>19.196490000000001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82.6</v>
      </c>
      <c r="D134" s="40">
        <v>82.11666666666666</v>
      </c>
      <c r="E134" s="40">
        <v>80.633333333333326</v>
      </c>
      <c r="F134" s="40">
        <v>78.666666666666671</v>
      </c>
      <c r="G134" s="40">
        <v>77.183333333333337</v>
      </c>
      <c r="H134" s="40">
        <v>84.083333333333314</v>
      </c>
      <c r="I134" s="40">
        <v>85.566666666666634</v>
      </c>
      <c r="J134" s="40">
        <v>87.533333333333303</v>
      </c>
      <c r="K134" s="31">
        <v>83.6</v>
      </c>
      <c r="L134" s="31">
        <v>80.150000000000006</v>
      </c>
      <c r="M134" s="31">
        <v>137.29766000000001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5314.65</v>
      </c>
      <c r="D135" s="40">
        <v>5331.2333333333336</v>
      </c>
      <c r="E135" s="40">
        <v>5263.416666666667</v>
      </c>
      <c r="F135" s="40">
        <v>5212.1833333333334</v>
      </c>
      <c r="G135" s="40">
        <v>5144.3666666666668</v>
      </c>
      <c r="H135" s="40">
        <v>5382.4666666666672</v>
      </c>
      <c r="I135" s="40">
        <v>5450.2833333333328</v>
      </c>
      <c r="J135" s="40">
        <v>5501.5166666666673</v>
      </c>
      <c r="K135" s="31">
        <v>5399.05</v>
      </c>
      <c r="L135" s="31">
        <v>5280</v>
      </c>
      <c r="M135" s="31">
        <v>1.3002800000000001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363.3</v>
      </c>
      <c r="D136" s="40">
        <v>361.81666666666666</v>
      </c>
      <c r="E136" s="40">
        <v>356.0333333333333</v>
      </c>
      <c r="F136" s="40">
        <v>348.76666666666665</v>
      </c>
      <c r="G136" s="40">
        <v>342.98333333333329</v>
      </c>
      <c r="H136" s="40">
        <v>369.08333333333331</v>
      </c>
      <c r="I136" s="40">
        <v>374.86666666666673</v>
      </c>
      <c r="J136" s="40">
        <v>382.13333333333333</v>
      </c>
      <c r="K136" s="31">
        <v>367.6</v>
      </c>
      <c r="L136" s="31">
        <v>354.55</v>
      </c>
      <c r="M136" s="31">
        <v>31.771470000000001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7033.5</v>
      </c>
      <c r="D137" s="40">
        <v>7076.2166666666672</v>
      </c>
      <c r="E137" s="40">
        <v>6948.8333333333339</v>
      </c>
      <c r="F137" s="40">
        <v>6864.166666666667</v>
      </c>
      <c r="G137" s="40">
        <v>6736.7833333333338</v>
      </c>
      <c r="H137" s="40">
        <v>7160.8833333333341</v>
      </c>
      <c r="I137" s="40">
        <v>7288.2666666666673</v>
      </c>
      <c r="J137" s="40">
        <v>7372.9333333333343</v>
      </c>
      <c r="K137" s="31">
        <v>7203.6</v>
      </c>
      <c r="L137" s="31">
        <v>6991.55</v>
      </c>
      <c r="M137" s="31">
        <v>4.05769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1878.45</v>
      </c>
      <c r="D138" s="40">
        <v>1876.1333333333332</v>
      </c>
      <c r="E138" s="40">
        <v>1864.4166666666665</v>
      </c>
      <c r="F138" s="40">
        <v>1850.3833333333332</v>
      </c>
      <c r="G138" s="40">
        <v>1838.6666666666665</v>
      </c>
      <c r="H138" s="40">
        <v>1890.1666666666665</v>
      </c>
      <c r="I138" s="40">
        <v>1901.8833333333332</v>
      </c>
      <c r="J138" s="40">
        <v>1915.9166666666665</v>
      </c>
      <c r="K138" s="31">
        <v>1887.85</v>
      </c>
      <c r="L138" s="31">
        <v>1862.1</v>
      </c>
      <c r="M138" s="31">
        <v>16.771270000000001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505.1</v>
      </c>
      <c r="D139" s="40">
        <v>502.95</v>
      </c>
      <c r="E139" s="40">
        <v>497.4</v>
      </c>
      <c r="F139" s="40">
        <v>489.7</v>
      </c>
      <c r="G139" s="40">
        <v>484.15</v>
      </c>
      <c r="H139" s="40">
        <v>510.65</v>
      </c>
      <c r="I139" s="40">
        <v>516.20000000000005</v>
      </c>
      <c r="J139" s="40">
        <v>523.9</v>
      </c>
      <c r="K139" s="31">
        <v>508.5</v>
      </c>
      <c r="L139" s="31">
        <v>495.25</v>
      </c>
      <c r="M139" s="31">
        <v>12.648630000000001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912.45</v>
      </c>
      <c r="D140" s="40">
        <v>908.43333333333339</v>
      </c>
      <c r="E140" s="40">
        <v>902.76666666666677</v>
      </c>
      <c r="F140" s="40">
        <v>893.08333333333337</v>
      </c>
      <c r="G140" s="40">
        <v>887.41666666666674</v>
      </c>
      <c r="H140" s="40">
        <v>918.11666666666679</v>
      </c>
      <c r="I140" s="40">
        <v>923.7833333333333</v>
      </c>
      <c r="J140" s="40">
        <v>933.46666666666681</v>
      </c>
      <c r="K140" s="31">
        <v>914.1</v>
      </c>
      <c r="L140" s="31">
        <v>898.75</v>
      </c>
      <c r="M140" s="31">
        <v>10.38358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71029.600000000006</v>
      </c>
      <c r="D141" s="40">
        <v>71076.55</v>
      </c>
      <c r="E141" s="40">
        <v>70653.100000000006</v>
      </c>
      <c r="F141" s="40">
        <v>70276.600000000006</v>
      </c>
      <c r="G141" s="40">
        <v>69853.150000000009</v>
      </c>
      <c r="H141" s="40">
        <v>71453.05</v>
      </c>
      <c r="I141" s="40">
        <v>71876.499999999985</v>
      </c>
      <c r="J141" s="40">
        <v>72253</v>
      </c>
      <c r="K141" s="31">
        <v>71500</v>
      </c>
      <c r="L141" s="31">
        <v>70700.05</v>
      </c>
      <c r="M141" s="31">
        <v>8.7150000000000005E-2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858.2</v>
      </c>
      <c r="D142" s="40">
        <v>858.61666666666667</v>
      </c>
      <c r="E142" s="40">
        <v>852.48333333333335</v>
      </c>
      <c r="F142" s="40">
        <v>846.76666666666665</v>
      </c>
      <c r="G142" s="40">
        <v>840.63333333333333</v>
      </c>
      <c r="H142" s="40">
        <v>864.33333333333337</v>
      </c>
      <c r="I142" s="40">
        <v>870.46666666666681</v>
      </c>
      <c r="J142" s="40">
        <v>876.18333333333339</v>
      </c>
      <c r="K142" s="31">
        <v>864.75</v>
      </c>
      <c r="L142" s="31">
        <v>852.9</v>
      </c>
      <c r="M142" s="31">
        <v>5.4169900000000002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150.55000000000001</v>
      </c>
      <c r="D143" s="40">
        <v>149.21666666666667</v>
      </c>
      <c r="E143" s="40">
        <v>147.43333333333334</v>
      </c>
      <c r="F143" s="40">
        <v>144.31666666666666</v>
      </c>
      <c r="G143" s="40">
        <v>142.53333333333333</v>
      </c>
      <c r="H143" s="40">
        <v>152.33333333333334</v>
      </c>
      <c r="I143" s="40">
        <v>154.1166666666667</v>
      </c>
      <c r="J143" s="40">
        <v>157.23333333333335</v>
      </c>
      <c r="K143" s="31">
        <v>151</v>
      </c>
      <c r="L143" s="31">
        <v>146.1</v>
      </c>
      <c r="M143" s="31">
        <v>63.510629999999999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826.85</v>
      </c>
      <c r="D144" s="40">
        <v>827.80000000000007</v>
      </c>
      <c r="E144" s="40">
        <v>821.80000000000018</v>
      </c>
      <c r="F144" s="40">
        <v>816.75000000000011</v>
      </c>
      <c r="G144" s="40">
        <v>810.75000000000023</v>
      </c>
      <c r="H144" s="40">
        <v>832.85000000000014</v>
      </c>
      <c r="I144" s="40">
        <v>838.84999999999991</v>
      </c>
      <c r="J144" s="40">
        <v>843.90000000000009</v>
      </c>
      <c r="K144" s="31">
        <v>833.8</v>
      </c>
      <c r="L144" s="31">
        <v>822.75</v>
      </c>
      <c r="M144" s="31">
        <v>14.95208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166</v>
      </c>
      <c r="D145" s="40">
        <v>165.41666666666666</v>
      </c>
      <c r="E145" s="40">
        <v>164.23333333333332</v>
      </c>
      <c r="F145" s="40">
        <v>162.46666666666667</v>
      </c>
      <c r="G145" s="40">
        <v>161.28333333333333</v>
      </c>
      <c r="H145" s="40">
        <v>167.18333333333331</v>
      </c>
      <c r="I145" s="40">
        <v>168.36666666666665</v>
      </c>
      <c r="J145" s="40">
        <v>170.1333333333333</v>
      </c>
      <c r="K145" s="31">
        <v>166.6</v>
      </c>
      <c r="L145" s="31">
        <v>163.65</v>
      </c>
      <c r="M145" s="31">
        <v>29.204509999999999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508</v>
      </c>
      <c r="D146" s="40">
        <v>505.33333333333331</v>
      </c>
      <c r="E146" s="40">
        <v>500.76666666666665</v>
      </c>
      <c r="F146" s="40">
        <v>493.53333333333336</v>
      </c>
      <c r="G146" s="40">
        <v>488.9666666666667</v>
      </c>
      <c r="H146" s="40">
        <v>512.56666666666661</v>
      </c>
      <c r="I146" s="40">
        <v>517.13333333333333</v>
      </c>
      <c r="J146" s="40">
        <v>524.36666666666656</v>
      </c>
      <c r="K146" s="31">
        <v>509.9</v>
      </c>
      <c r="L146" s="31">
        <v>498.1</v>
      </c>
      <c r="M146" s="31">
        <v>10.90279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7387.15</v>
      </c>
      <c r="D147" s="40">
        <v>7414.05</v>
      </c>
      <c r="E147" s="40">
        <v>7328.1</v>
      </c>
      <c r="F147" s="40">
        <v>7269.05</v>
      </c>
      <c r="G147" s="40">
        <v>7183.1</v>
      </c>
      <c r="H147" s="40">
        <v>7473.1</v>
      </c>
      <c r="I147" s="40">
        <v>7559.0499999999993</v>
      </c>
      <c r="J147" s="40">
        <v>7618.1</v>
      </c>
      <c r="K147" s="31">
        <v>7500</v>
      </c>
      <c r="L147" s="31">
        <v>7355</v>
      </c>
      <c r="M147" s="31">
        <v>2.49919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963.5</v>
      </c>
      <c r="D148" s="40">
        <v>962.2166666666667</v>
      </c>
      <c r="E148" s="40">
        <v>954.53333333333342</v>
      </c>
      <c r="F148" s="40">
        <v>945.56666666666672</v>
      </c>
      <c r="G148" s="40">
        <v>937.88333333333344</v>
      </c>
      <c r="H148" s="40">
        <v>971.18333333333339</v>
      </c>
      <c r="I148" s="40">
        <v>978.86666666666679</v>
      </c>
      <c r="J148" s="40">
        <v>987.83333333333337</v>
      </c>
      <c r="K148" s="31">
        <v>969.9</v>
      </c>
      <c r="L148" s="31">
        <v>953.25</v>
      </c>
      <c r="M148" s="31">
        <v>1.28365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4592.25</v>
      </c>
      <c r="D149" s="40">
        <v>4589.833333333333</v>
      </c>
      <c r="E149" s="40">
        <v>4547.4166666666661</v>
      </c>
      <c r="F149" s="40">
        <v>4502.583333333333</v>
      </c>
      <c r="G149" s="40">
        <v>4460.1666666666661</v>
      </c>
      <c r="H149" s="40">
        <v>4634.6666666666661</v>
      </c>
      <c r="I149" s="40">
        <v>4677.0833333333321</v>
      </c>
      <c r="J149" s="40">
        <v>4721.9166666666661</v>
      </c>
      <c r="K149" s="31">
        <v>4632.25</v>
      </c>
      <c r="L149" s="31">
        <v>4545</v>
      </c>
      <c r="M149" s="31">
        <v>5.3153600000000001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3186.4</v>
      </c>
      <c r="D150" s="40">
        <v>3187.6999999999994</v>
      </c>
      <c r="E150" s="40">
        <v>3155.3999999999987</v>
      </c>
      <c r="F150" s="40">
        <v>3124.3999999999992</v>
      </c>
      <c r="G150" s="40">
        <v>3092.0999999999985</v>
      </c>
      <c r="H150" s="40">
        <v>3218.6999999999989</v>
      </c>
      <c r="I150" s="40">
        <v>3250.9999999999991</v>
      </c>
      <c r="J150" s="40">
        <v>3281.9999999999991</v>
      </c>
      <c r="K150" s="31">
        <v>3220</v>
      </c>
      <c r="L150" s="31">
        <v>3156.7</v>
      </c>
      <c r="M150" s="31">
        <v>3.45682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1494.2</v>
      </c>
      <c r="D151" s="40">
        <v>1482.45</v>
      </c>
      <c r="E151" s="40">
        <v>1464.9</v>
      </c>
      <c r="F151" s="40">
        <v>1435.6000000000001</v>
      </c>
      <c r="G151" s="40">
        <v>1418.0500000000002</v>
      </c>
      <c r="H151" s="40">
        <v>1511.75</v>
      </c>
      <c r="I151" s="40">
        <v>1529.2999999999997</v>
      </c>
      <c r="J151" s="40">
        <v>1558.6</v>
      </c>
      <c r="K151" s="31">
        <v>1500</v>
      </c>
      <c r="L151" s="31">
        <v>1453.15</v>
      </c>
      <c r="M151" s="31">
        <v>13.908899999999999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840.55</v>
      </c>
      <c r="D152" s="40">
        <v>840.18333333333339</v>
      </c>
      <c r="E152" s="40">
        <v>832.41666666666674</v>
      </c>
      <c r="F152" s="40">
        <v>824.2833333333333</v>
      </c>
      <c r="G152" s="40">
        <v>816.51666666666665</v>
      </c>
      <c r="H152" s="40">
        <v>848.31666666666683</v>
      </c>
      <c r="I152" s="40">
        <v>856.08333333333348</v>
      </c>
      <c r="J152" s="40">
        <v>864.21666666666692</v>
      </c>
      <c r="K152" s="31">
        <v>847.95</v>
      </c>
      <c r="L152" s="31">
        <v>832.05</v>
      </c>
      <c r="M152" s="31">
        <v>3.8572199999999999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134.94999999999999</v>
      </c>
      <c r="D153" s="40">
        <v>135.48333333333332</v>
      </c>
      <c r="E153" s="40">
        <v>133.96666666666664</v>
      </c>
      <c r="F153" s="40">
        <v>132.98333333333332</v>
      </c>
      <c r="G153" s="40">
        <v>131.46666666666664</v>
      </c>
      <c r="H153" s="40">
        <v>136.46666666666664</v>
      </c>
      <c r="I153" s="40">
        <v>137.98333333333335</v>
      </c>
      <c r="J153" s="40">
        <v>138.96666666666664</v>
      </c>
      <c r="K153" s="31">
        <v>137</v>
      </c>
      <c r="L153" s="31">
        <v>134.5</v>
      </c>
      <c r="M153" s="31">
        <v>47.80545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124.55</v>
      </c>
      <c r="D154" s="40">
        <v>124.25</v>
      </c>
      <c r="E154" s="40">
        <v>123.1</v>
      </c>
      <c r="F154" s="40">
        <v>121.64999999999999</v>
      </c>
      <c r="G154" s="40">
        <v>120.49999999999999</v>
      </c>
      <c r="H154" s="40">
        <v>125.7</v>
      </c>
      <c r="I154" s="40">
        <v>126.85000000000001</v>
      </c>
      <c r="J154" s="40">
        <v>128.30000000000001</v>
      </c>
      <c r="K154" s="31">
        <v>125.4</v>
      </c>
      <c r="L154" s="31">
        <v>122.8</v>
      </c>
      <c r="M154" s="31">
        <v>98.369789999999995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103.8</v>
      </c>
      <c r="D155" s="40">
        <v>104.35000000000001</v>
      </c>
      <c r="E155" s="40">
        <v>102.75000000000001</v>
      </c>
      <c r="F155" s="40">
        <v>101.7</v>
      </c>
      <c r="G155" s="40">
        <v>100.10000000000001</v>
      </c>
      <c r="H155" s="40">
        <v>105.40000000000002</v>
      </c>
      <c r="I155" s="40">
        <v>107.00000000000001</v>
      </c>
      <c r="J155" s="40">
        <v>108.05000000000003</v>
      </c>
      <c r="K155" s="31">
        <v>105.95</v>
      </c>
      <c r="L155" s="31">
        <v>103.3</v>
      </c>
      <c r="M155" s="31">
        <v>279.31088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4006.95</v>
      </c>
      <c r="D156" s="40">
        <v>4020.6166666666668</v>
      </c>
      <c r="E156" s="40">
        <v>3974.3333333333335</v>
      </c>
      <c r="F156" s="40">
        <v>3941.7166666666667</v>
      </c>
      <c r="G156" s="40">
        <v>3895.4333333333334</v>
      </c>
      <c r="H156" s="40">
        <v>4053.2333333333336</v>
      </c>
      <c r="I156" s="40">
        <v>4099.5166666666664</v>
      </c>
      <c r="J156" s="40">
        <v>4132.1333333333332</v>
      </c>
      <c r="K156" s="31">
        <v>4066.9</v>
      </c>
      <c r="L156" s="31">
        <v>3988</v>
      </c>
      <c r="M156" s="31">
        <v>0.78939000000000004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19208.55</v>
      </c>
      <c r="D157" s="40">
        <v>19221.166666666668</v>
      </c>
      <c r="E157" s="40">
        <v>19142.383333333335</v>
      </c>
      <c r="F157" s="40">
        <v>19076.216666666667</v>
      </c>
      <c r="G157" s="40">
        <v>18997.433333333334</v>
      </c>
      <c r="H157" s="40">
        <v>19287.333333333336</v>
      </c>
      <c r="I157" s="40">
        <v>19366.116666666669</v>
      </c>
      <c r="J157" s="40">
        <v>19432.283333333336</v>
      </c>
      <c r="K157" s="31">
        <v>19299.95</v>
      </c>
      <c r="L157" s="31">
        <v>19155</v>
      </c>
      <c r="M157" s="31">
        <v>0.47569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336.15</v>
      </c>
      <c r="D158" s="40">
        <v>334.7833333333333</v>
      </c>
      <c r="E158" s="40">
        <v>331.36666666666662</v>
      </c>
      <c r="F158" s="40">
        <v>326.58333333333331</v>
      </c>
      <c r="G158" s="40">
        <v>323.16666666666663</v>
      </c>
      <c r="H158" s="40">
        <v>339.56666666666661</v>
      </c>
      <c r="I158" s="40">
        <v>342.98333333333335</v>
      </c>
      <c r="J158" s="40">
        <v>347.76666666666659</v>
      </c>
      <c r="K158" s="31">
        <v>338.2</v>
      </c>
      <c r="L158" s="31">
        <v>330</v>
      </c>
      <c r="M158" s="31">
        <v>7.0786600000000002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866.4</v>
      </c>
      <c r="D159" s="40">
        <v>864.19999999999993</v>
      </c>
      <c r="E159" s="40">
        <v>850.44999999999982</v>
      </c>
      <c r="F159" s="40">
        <v>834.49999999999989</v>
      </c>
      <c r="G159" s="40">
        <v>820.74999999999977</v>
      </c>
      <c r="H159" s="40">
        <v>880.14999999999986</v>
      </c>
      <c r="I159" s="40">
        <v>893.90000000000009</v>
      </c>
      <c r="J159" s="40">
        <v>909.84999999999991</v>
      </c>
      <c r="K159" s="31">
        <v>877.95</v>
      </c>
      <c r="L159" s="31">
        <v>848.25</v>
      </c>
      <c r="M159" s="31">
        <v>9.9291199999999993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140.5</v>
      </c>
      <c r="D160" s="40">
        <v>139.54999999999998</v>
      </c>
      <c r="E160" s="40">
        <v>138.09999999999997</v>
      </c>
      <c r="F160" s="40">
        <v>135.69999999999999</v>
      </c>
      <c r="G160" s="40">
        <v>134.24999999999997</v>
      </c>
      <c r="H160" s="40">
        <v>141.94999999999996</v>
      </c>
      <c r="I160" s="40">
        <v>143.39999999999995</v>
      </c>
      <c r="J160" s="40">
        <v>145.79999999999995</v>
      </c>
      <c r="K160" s="31">
        <v>141</v>
      </c>
      <c r="L160" s="31">
        <v>137.15</v>
      </c>
      <c r="M160" s="31">
        <v>63.241689999999998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180.1</v>
      </c>
      <c r="D161" s="40">
        <v>180.6</v>
      </c>
      <c r="E161" s="40">
        <v>177.25</v>
      </c>
      <c r="F161" s="40">
        <v>174.4</v>
      </c>
      <c r="G161" s="40">
        <v>171.05</v>
      </c>
      <c r="H161" s="40">
        <v>183.45</v>
      </c>
      <c r="I161" s="40">
        <v>186.79999999999995</v>
      </c>
      <c r="J161" s="40">
        <v>189.64999999999998</v>
      </c>
      <c r="K161" s="31">
        <v>183.95</v>
      </c>
      <c r="L161" s="31">
        <v>177.75</v>
      </c>
      <c r="M161" s="31">
        <v>6.4996799999999997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2940.05</v>
      </c>
      <c r="D162" s="40">
        <v>2951.4333333333329</v>
      </c>
      <c r="E162" s="40">
        <v>2911.0666666666657</v>
      </c>
      <c r="F162" s="40">
        <v>2882.0833333333326</v>
      </c>
      <c r="G162" s="40">
        <v>2841.7166666666653</v>
      </c>
      <c r="H162" s="40">
        <v>2980.4166666666661</v>
      </c>
      <c r="I162" s="40">
        <v>3020.7833333333338</v>
      </c>
      <c r="J162" s="40">
        <v>3049.7666666666664</v>
      </c>
      <c r="K162" s="31">
        <v>2991.8</v>
      </c>
      <c r="L162" s="31">
        <v>2922.45</v>
      </c>
      <c r="M162" s="31">
        <v>1.15822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39790.65</v>
      </c>
      <c r="D163" s="40">
        <v>39563.549999999996</v>
      </c>
      <c r="E163" s="40">
        <v>39227.099999999991</v>
      </c>
      <c r="F163" s="40">
        <v>38663.549999999996</v>
      </c>
      <c r="G163" s="40">
        <v>38327.099999999991</v>
      </c>
      <c r="H163" s="40">
        <v>40127.099999999991</v>
      </c>
      <c r="I163" s="40">
        <v>40463.549999999988</v>
      </c>
      <c r="J163" s="40">
        <v>41027.099999999991</v>
      </c>
      <c r="K163" s="31">
        <v>39900</v>
      </c>
      <c r="L163" s="31">
        <v>39000</v>
      </c>
      <c r="M163" s="31">
        <v>0.14144999999999999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218.65</v>
      </c>
      <c r="D164" s="40">
        <v>216.9</v>
      </c>
      <c r="E164" s="40">
        <v>214.3</v>
      </c>
      <c r="F164" s="40">
        <v>209.95000000000002</v>
      </c>
      <c r="G164" s="40">
        <v>207.35000000000002</v>
      </c>
      <c r="H164" s="40">
        <v>221.25</v>
      </c>
      <c r="I164" s="40">
        <v>223.84999999999997</v>
      </c>
      <c r="J164" s="40">
        <v>228.2</v>
      </c>
      <c r="K164" s="31">
        <v>219.5</v>
      </c>
      <c r="L164" s="31">
        <v>212.55</v>
      </c>
      <c r="M164" s="31">
        <v>15.28471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5141.7</v>
      </c>
      <c r="D165" s="40">
        <v>5127.2333333333336</v>
      </c>
      <c r="E165" s="40">
        <v>5064.4666666666672</v>
      </c>
      <c r="F165" s="40">
        <v>4987.2333333333336</v>
      </c>
      <c r="G165" s="40">
        <v>4924.4666666666672</v>
      </c>
      <c r="H165" s="40">
        <v>5204.4666666666672</v>
      </c>
      <c r="I165" s="40">
        <v>5267.2333333333336</v>
      </c>
      <c r="J165" s="40">
        <v>5344.4666666666672</v>
      </c>
      <c r="K165" s="31">
        <v>5190</v>
      </c>
      <c r="L165" s="31">
        <v>5050</v>
      </c>
      <c r="M165" s="31">
        <v>1.9271799999999999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2421.4</v>
      </c>
      <c r="D166" s="40">
        <v>2427.4666666666667</v>
      </c>
      <c r="E166" s="40">
        <v>2410.4833333333336</v>
      </c>
      <c r="F166" s="40">
        <v>2399.5666666666671</v>
      </c>
      <c r="G166" s="40">
        <v>2382.5833333333339</v>
      </c>
      <c r="H166" s="40">
        <v>2438.3833333333332</v>
      </c>
      <c r="I166" s="40">
        <v>2455.3666666666659</v>
      </c>
      <c r="J166" s="40">
        <v>2466.2833333333328</v>
      </c>
      <c r="K166" s="31">
        <v>2444.4499999999998</v>
      </c>
      <c r="L166" s="31">
        <v>2416.5500000000002</v>
      </c>
      <c r="M166" s="31">
        <v>1.6316999999999999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2599.25</v>
      </c>
      <c r="D167" s="40">
        <v>2593.6833333333334</v>
      </c>
      <c r="E167" s="40">
        <v>2577.5666666666666</v>
      </c>
      <c r="F167" s="40">
        <v>2555.8833333333332</v>
      </c>
      <c r="G167" s="40">
        <v>2539.7666666666664</v>
      </c>
      <c r="H167" s="40">
        <v>2615.3666666666668</v>
      </c>
      <c r="I167" s="40">
        <v>2631.4833333333336</v>
      </c>
      <c r="J167" s="40">
        <v>2653.166666666667</v>
      </c>
      <c r="K167" s="31">
        <v>2609.8000000000002</v>
      </c>
      <c r="L167" s="31">
        <v>2572</v>
      </c>
      <c r="M167" s="31">
        <v>3.4266000000000001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2390.3000000000002</v>
      </c>
      <c r="D168" s="40">
        <v>2392.1</v>
      </c>
      <c r="E168" s="40">
        <v>2359.1999999999998</v>
      </c>
      <c r="F168" s="40">
        <v>2328.1</v>
      </c>
      <c r="G168" s="40">
        <v>2295.1999999999998</v>
      </c>
      <c r="H168" s="40">
        <v>2423.1999999999998</v>
      </c>
      <c r="I168" s="40">
        <v>2456.1000000000004</v>
      </c>
      <c r="J168" s="40">
        <v>2487.1999999999998</v>
      </c>
      <c r="K168" s="31">
        <v>2425</v>
      </c>
      <c r="L168" s="31">
        <v>2361</v>
      </c>
      <c r="M168" s="31">
        <v>2.93296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120.4</v>
      </c>
      <c r="D169" s="40">
        <v>119.5</v>
      </c>
      <c r="E169" s="40">
        <v>118.4</v>
      </c>
      <c r="F169" s="40">
        <v>116.4</v>
      </c>
      <c r="G169" s="40">
        <v>115.30000000000001</v>
      </c>
      <c r="H169" s="40">
        <v>121.5</v>
      </c>
      <c r="I169" s="40">
        <v>122.6</v>
      </c>
      <c r="J169" s="40">
        <v>124.6</v>
      </c>
      <c r="K169" s="31">
        <v>120.6</v>
      </c>
      <c r="L169" s="31">
        <v>117.5</v>
      </c>
      <c r="M169" s="31">
        <v>31.503150000000002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208.35</v>
      </c>
      <c r="D170" s="40">
        <v>206.66666666666666</v>
      </c>
      <c r="E170" s="40">
        <v>203.73333333333332</v>
      </c>
      <c r="F170" s="40">
        <v>199.11666666666667</v>
      </c>
      <c r="G170" s="40">
        <v>196.18333333333334</v>
      </c>
      <c r="H170" s="40">
        <v>211.2833333333333</v>
      </c>
      <c r="I170" s="40">
        <v>214.21666666666664</v>
      </c>
      <c r="J170" s="40">
        <v>218.83333333333329</v>
      </c>
      <c r="K170" s="31">
        <v>209.6</v>
      </c>
      <c r="L170" s="31">
        <v>202.05</v>
      </c>
      <c r="M170" s="31">
        <v>119.49366999999999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471.65</v>
      </c>
      <c r="D171" s="40">
        <v>467.84999999999997</v>
      </c>
      <c r="E171" s="40">
        <v>461.19999999999993</v>
      </c>
      <c r="F171" s="40">
        <v>450.74999999999994</v>
      </c>
      <c r="G171" s="40">
        <v>444.09999999999991</v>
      </c>
      <c r="H171" s="40">
        <v>478.29999999999995</v>
      </c>
      <c r="I171" s="40">
        <v>484.94999999999993</v>
      </c>
      <c r="J171" s="40">
        <v>495.4</v>
      </c>
      <c r="K171" s="31">
        <v>474.5</v>
      </c>
      <c r="L171" s="31">
        <v>457.4</v>
      </c>
      <c r="M171" s="31">
        <v>9.8038399999999992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14707.6</v>
      </c>
      <c r="D172" s="40">
        <v>14672.65</v>
      </c>
      <c r="E172" s="40">
        <v>14600.55</v>
      </c>
      <c r="F172" s="40">
        <v>14493.5</v>
      </c>
      <c r="G172" s="40">
        <v>14421.4</v>
      </c>
      <c r="H172" s="40">
        <v>14779.699999999999</v>
      </c>
      <c r="I172" s="40">
        <v>14851.800000000001</v>
      </c>
      <c r="J172" s="40">
        <v>14958.849999999999</v>
      </c>
      <c r="K172" s="31">
        <v>14744.75</v>
      </c>
      <c r="L172" s="31">
        <v>14565.6</v>
      </c>
      <c r="M172" s="31">
        <v>1.993E-2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</v>
      </c>
      <c r="D173" s="40">
        <v>37.949999999999996</v>
      </c>
      <c r="E173" s="40">
        <v>37.649999999999991</v>
      </c>
      <c r="F173" s="40">
        <v>37.299999999999997</v>
      </c>
      <c r="G173" s="40">
        <v>36.999999999999993</v>
      </c>
      <c r="H173" s="40">
        <v>38.29999999999999</v>
      </c>
      <c r="I173" s="40">
        <v>38.599999999999987</v>
      </c>
      <c r="J173" s="40">
        <v>38.949999999999989</v>
      </c>
      <c r="K173" s="31">
        <v>38.25</v>
      </c>
      <c r="L173" s="31">
        <v>37.6</v>
      </c>
      <c r="M173" s="31">
        <v>356.79028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177.95</v>
      </c>
      <c r="D174" s="40">
        <v>177.80000000000004</v>
      </c>
      <c r="E174" s="40">
        <v>175.95000000000007</v>
      </c>
      <c r="F174" s="40">
        <v>173.95000000000005</v>
      </c>
      <c r="G174" s="40">
        <v>172.10000000000008</v>
      </c>
      <c r="H174" s="40">
        <v>179.80000000000007</v>
      </c>
      <c r="I174" s="40">
        <v>181.65000000000003</v>
      </c>
      <c r="J174" s="40">
        <v>183.65000000000006</v>
      </c>
      <c r="K174" s="31">
        <v>179.65</v>
      </c>
      <c r="L174" s="31">
        <v>175.8</v>
      </c>
      <c r="M174" s="31">
        <v>55.969670000000001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132.55000000000001</v>
      </c>
      <c r="D175" s="40">
        <v>131.75</v>
      </c>
      <c r="E175" s="40">
        <v>130.25</v>
      </c>
      <c r="F175" s="40">
        <v>127.94999999999999</v>
      </c>
      <c r="G175" s="40">
        <v>126.44999999999999</v>
      </c>
      <c r="H175" s="40">
        <v>134.05000000000001</v>
      </c>
      <c r="I175" s="40">
        <v>135.55000000000001</v>
      </c>
      <c r="J175" s="40">
        <v>137.85000000000002</v>
      </c>
      <c r="K175" s="31">
        <v>133.25</v>
      </c>
      <c r="L175" s="31">
        <v>129.44999999999999</v>
      </c>
      <c r="M175" s="31">
        <v>41.61985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2365.25</v>
      </c>
      <c r="D176" s="40">
        <v>2367.7666666666669</v>
      </c>
      <c r="E176" s="40">
        <v>2355.5333333333338</v>
      </c>
      <c r="F176" s="40">
        <v>2345.8166666666671</v>
      </c>
      <c r="G176" s="40">
        <v>2333.5833333333339</v>
      </c>
      <c r="H176" s="40">
        <v>2377.4833333333336</v>
      </c>
      <c r="I176" s="40">
        <v>2389.7166666666662</v>
      </c>
      <c r="J176" s="40">
        <v>2399.4333333333334</v>
      </c>
      <c r="K176" s="31">
        <v>2380</v>
      </c>
      <c r="L176" s="31">
        <v>2358.0500000000002</v>
      </c>
      <c r="M176" s="31">
        <v>41.869120000000002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907.35</v>
      </c>
      <c r="D177" s="40">
        <v>903.73333333333323</v>
      </c>
      <c r="E177" s="40">
        <v>898.66666666666652</v>
      </c>
      <c r="F177" s="40">
        <v>889.98333333333323</v>
      </c>
      <c r="G177" s="40">
        <v>884.91666666666652</v>
      </c>
      <c r="H177" s="40">
        <v>912.41666666666652</v>
      </c>
      <c r="I177" s="40">
        <v>917.48333333333335</v>
      </c>
      <c r="J177" s="40">
        <v>926.16666666666652</v>
      </c>
      <c r="K177" s="31">
        <v>908.8</v>
      </c>
      <c r="L177" s="31">
        <v>895.05</v>
      </c>
      <c r="M177" s="31">
        <v>10.503920000000001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1125.45</v>
      </c>
      <c r="D178" s="40">
        <v>1125.2</v>
      </c>
      <c r="E178" s="40">
        <v>1116.4000000000001</v>
      </c>
      <c r="F178" s="40">
        <v>1107.3500000000001</v>
      </c>
      <c r="G178" s="40">
        <v>1098.5500000000002</v>
      </c>
      <c r="H178" s="40">
        <v>1134.25</v>
      </c>
      <c r="I178" s="40">
        <v>1143.0499999999997</v>
      </c>
      <c r="J178" s="40">
        <v>1152.0999999999999</v>
      </c>
      <c r="K178" s="31">
        <v>1134</v>
      </c>
      <c r="L178" s="31">
        <v>1116.1500000000001</v>
      </c>
      <c r="M178" s="31">
        <v>10.26376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2322.4499999999998</v>
      </c>
      <c r="D179" s="40">
        <v>2321.6333333333332</v>
      </c>
      <c r="E179" s="40">
        <v>2301.8166666666666</v>
      </c>
      <c r="F179" s="40">
        <v>2281.1833333333334</v>
      </c>
      <c r="G179" s="40">
        <v>2261.3666666666668</v>
      </c>
      <c r="H179" s="40">
        <v>2342.2666666666664</v>
      </c>
      <c r="I179" s="40">
        <v>2362.083333333333</v>
      </c>
      <c r="J179" s="40">
        <v>2382.7166666666662</v>
      </c>
      <c r="K179" s="31">
        <v>2341.4499999999998</v>
      </c>
      <c r="L179" s="31">
        <v>2301</v>
      </c>
      <c r="M179" s="31">
        <v>13.363720000000001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7781.55</v>
      </c>
      <c r="D180" s="40">
        <v>7747.2</v>
      </c>
      <c r="E180" s="40">
        <v>7697.4</v>
      </c>
      <c r="F180" s="40">
        <v>7613.25</v>
      </c>
      <c r="G180" s="40">
        <v>7563.45</v>
      </c>
      <c r="H180" s="40">
        <v>7831.3499999999995</v>
      </c>
      <c r="I180" s="40">
        <v>7881.1500000000005</v>
      </c>
      <c r="J180" s="40">
        <v>7965.2999999999993</v>
      </c>
      <c r="K180" s="31">
        <v>7797</v>
      </c>
      <c r="L180" s="31">
        <v>7663.05</v>
      </c>
      <c r="M180" s="31">
        <v>5.7500000000000002E-2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26332.75</v>
      </c>
      <c r="D181" s="40">
        <v>26211.616666666669</v>
      </c>
      <c r="E181" s="40">
        <v>26033.233333333337</v>
      </c>
      <c r="F181" s="40">
        <v>25733.716666666667</v>
      </c>
      <c r="G181" s="40">
        <v>25555.333333333336</v>
      </c>
      <c r="H181" s="40">
        <v>26511.133333333339</v>
      </c>
      <c r="I181" s="40">
        <v>26689.51666666667</v>
      </c>
      <c r="J181" s="40">
        <v>26989.03333333334</v>
      </c>
      <c r="K181" s="31">
        <v>26390</v>
      </c>
      <c r="L181" s="31">
        <v>25912.1</v>
      </c>
      <c r="M181" s="31">
        <v>0.29455999999999999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1210.3</v>
      </c>
      <c r="D182" s="40">
        <v>1202.95</v>
      </c>
      <c r="E182" s="40">
        <v>1186</v>
      </c>
      <c r="F182" s="40">
        <v>1161.7</v>
      </c>
      <c r="G182" s="40">
        <v>1144.75</v>
      </c>
      <c r="H182" s="40">
        <v>1227.25</v>
      </c>
      <c r="I182" s="40">
        <v>1244.2000000000003</v>
      </c>
      <c r="J182" s="40">
        <v>1268.5</v>
      </c>
      <c r="K182" s="31">
        <v>1219.9000000000001</v>
      </c>
      <c r="L182" s="31">
        <v>1178.6500000000001</v>
      </c>
      <c r="M182" s="31">
        <v>12.282349999999999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2424.1</v>
      </c>
      <c r="D183" s="40">
        <v>2413.9666666666667</v>
      </c>
      <c r="E183" s="40">
        <v>2386.9333333333334</v>
      </c>
      <c r="F183" s="40">
        <v>2349.7666666666669</v>
      </c>
      <c r="G183" s="40">
        <v>2322.7333333333336</v>
      </c>
      <c r="H183" s="40">
        <v>2451.1333333333332</v>
      </c>
      <c r="I183" s="40">
        <v>2478.166666666667</v>
      </c>
      <c r="J183" s="40">
        <v>2515.333333333333</v>
      </c>
      <c r="K183" s="31">
        <v>2441</v>
      </c>
      <c r="L183" s="31">
        <v>2376.8000000000002</v>
      </c>
      <c r="M183" s="31">
        <v>5.0390699999999997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461.8</v>
      </c>
      <c r="D184" s="40">
        <v>461.51666666666665</v>
      </c>
      <c r="E184" s="40">
        <v>458.0333333333333</v>
      </c>
      <c r="F184" s="40">
        <v>454.26666666666665</v>
      </c>
      <c r="G184" s="40">
        <v>450.7833333333333</v>
      </c>
      <c r="H184" s="40">
        <v>465.2833333333333</v>
      </c>
      <c r="I184" s="40">
        <v>468.76666666666665</v>
      </c>
      <c r="J184" s="40">
        <v>472.5333333333333</v>
      </c>
      <c r="K184" s="31">
        <v>465</v>
      </c>
      <c r="L184" s="31">
        <v>457.75</v>
      </c>
      <c r="M184" s="31">
        <v>144.71377000000001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111.4</v>
      </c>
      <c r="D185" s="40">
        <v>112.35000000000001</v>
      </c>
      <c r="E185" s="40">
        <v>110.05000000000001</v>
      </c>
      <c r="F185" s="40">
        <v>108.7</v>
      </c>
      <c r="G185" s="40">
        <v>106.4</v>
      </c>
      <c r="H185" s="40">
        <v>113.70000000000002</v>
      </c>
      <c r="I185" s="40">
        <v>116</v>
      </c>
      <c r="J185" s="40">
        <v>117.35000000000002</v>
      </c>
      <c r="K185" s="31">
        <v>114.65</v>
      </c>
      <c r="L185" s="31">
        <v>111</v>
      </c>
      <c r="M185" s="31">
        <v>268.6583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792.45</v>
      </c>
      <c r="D186" s="40">
        <v>795.4666666666667</v>
      </c>
      <c r="E186" s="40">
        <v>786.98333333333335</v>
      </c>
      <c r="F186" s="40">
        <v>781.51666666666665</v>
      </c>
      <c r="G186" s="40">
        <v>773.0333333333333</v>
      </c>
      <c r="H186" s="40">
        <v>800.93333333333339</v>
      </c>
      <c r="I186" s="40">
        <v>809.41666666666674</v>
      </c>
      <c r="J186" s="40">
        <v>814.88333333333344</v>
      </c>
      <c r="K186" s="31">
        <v>803.95</v>
      </c>
      <c r="L186" s="31">
        <v>790</v>
      </c>
      <c r="M186" s="31">
        <v>42.77384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501.5</v>
      </c>
      <c r="D187" s="40">
        <v>503.83333333333331</v>
      </c>
      <c r="E187" s="40">
        <v>497.66666666666663</v>
      </c>
      <c r="F187" s="40">
        <v>493.83333333333331</v>
      </c>
      <c r="G187" s="40">
        <v>487.66666666666663</v>
      </c>
      <c r="H187" s="40">
        <v>507.66666666666663</v>
      </c>
      <c r="I187" s="40">
        <v>513.83333333333326</v>
      </c>
      <c r="J187" s="40">
        <v>517.66666666666663</v>
      </c>
      <c r="K187" s="31">
        <v>510</v>
      </c>
      <c r="L187" s="31">
        <v>500</v>
      </c>
      <c r="M187" s="31">
        <v>8.9788700000000006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613.6</v>
      </c>
      <c r="D188" s="40">
        <v>608.4</v>
      </c>
      <c r="E188" s="40">
        <v>600.79999999999995</v>
      </c>
      <c r="F188" s="40">
        <v>588</v>
      </c>
      <c r="G188" s="40">
        <v>580.4</v>
      </c>
      <c r="H188" s="40">
        <v>621.19999999999993</v>
      </c>
      <c r="I188" s="40">
        <v>628.80000000000007</v>
      </c>
      <c r="J188" s="40">
        <v>641.59999999999991</v>
      </c>
      <c r="K188" s="31">
        <v>616</v>
      </c>
      <c r="L188" s="31">
        <v>595.6</v>
      </c>
      <c r="M188" s="31">
        <v>6.2997399999999999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620.35</v>
      </c>
      <c r="D189" s="40">
        <v>620.1</v>
      </c>
      <c r="E189" s="40">
        <v>616.85</v>
      </c>
      <c r="F189" s="40">
        <v>613.35</v>
      </c>
      <c r="G189" s="40">
        <v>610.1</v>
      </c>
      <c r="H189" s="40">
        <v>623.6</v>
      </c>
      <c r="I189" s="40">
        <v>626.85</v>
      </c>
      <c r="J189" s="40">
        <v>630.35</v>
      </c>
      <c r="K189" s="31">
        <v>623.35</v>
      </c>
      <c r="L189" s="31">
        <v>616.6</v>
      </c>
      <c r="M189" s="31">
        <v>5.0419799999999997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886.1</v>
      </c>
      <c r="D190" s="40">
        <v>887.83333333333337</v>
      </c>
      <c r="E190" s="40">
        <v>881.16666666666674</v>
      </c>
      <c r="F190" s="40">
        <v>876.23333333333335</v>
      </c>
      <c r="G190" s="40">
        <v>869.56666666666672</v>
      </c>
      <c r="H190" s="40">
        <v>892.76666666666677</v>
      </c>
      <c r="I190" s="40">
        <v>899.43333333333351</v>
      </c>
      <c r="J190" s="40">
        <v>904.36666666666679</v>
      </c>
      <c r="K190" s="31">
        <v>894.5</v>
      </c>
      <c r="L190" s="31">
        <v>882.9</v>
      </c>
      <c r="M190" s="31">
        <v>6.4030300000000002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1395.6</v>
      </c>
      <c r="D191" s="40">
        <v>1397.7833333333335</v>
      </c>
      <c r="E191" s="40">
        <v>1375.5666666666671</v>
      </c>
      <c r="F191" s="40">
        <v>1355.5333333333335</v>
      </c>
      <c r="G191" s="40">
        <v>1333.3166666666671</v>
      </c>
      <c r="H191" s="40">
        <v>1417.8166666666671</v>
      </c>
      <c r="I191" s="40">
        <v>1440.0333333333338</v>
      </c>
      <c r="J191" s="40">
        <v>1460.0666666666671</v>
      </c>
      <c r="K191" s="31">
        <v>1420</v>
      </c>
      <c r="L191" s="31">
        <v>1377.75</v>
      </c>
      <c r="M191" s="31">
        <v>3.0835400000000002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3662.7</v>
      </c>
      <c r="D192" s="40">
        <v>3654.4</v>
      </c>
      <c r="E192" s="40">
        <v>3638.3</v>
      </c>
      <c r="F192" s="40">
        <v>3613.9</v>
      </c>
      <c r="G192" s="40">
        <v>3597.8</v>
      </c>
      <c r="H192" s="40">
        <v>3678.8</v>
      </c>
      <c r="I192" s="40">
        <v>3694.8999999999996</v>
      </c>
      <c r="J192" s="40">
        <v>3719.3</v>
      </c>
      <c r="K192" s="31">
        <v>3670.5</v>
      </c>
      <c r="L192" s="31">
        <v>3630</v>
      </c>
      <c r="M192" s="31">
        <v>17.928609999999999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726.75</v>
      </c>
      <c r="D193" s="40">
        <v>722.86666666666667</v>
      </c>
      <c r="E193" s="40">
        <v>716.13333333333333</v>
      </c>
      <c r="F193" s="40">
        <v>705.51666666666665</v>
      </c>
      <c r="G193" s="40">
        <v>698.7833333333333</v>
      </c>
      <c r="H193" s="40">
        <v>733.48333333333335</v>
      </c>
      <c r="I193" s="40">
        <v>740.2166666666667</v>
      </c>
      <c r="J193" s="40">
        <v>750.83333333333337</v>
      </c>
      <c r="K193" s="31">
        <v>729.6</v>
      </c>
      <c r="L193" s="31">
        <v>712.25</v>
      </c>
      <c r="M193" s="31">
        <v>10.95354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5491</v>
      </c>
      <c r="D194" s="40">
        <v>5495.75</v>
      </c>
      <c r="E194" s="40">
        <v>5456.5</v>
      </c>
      <c r="F194" s="40">
        <v>5422</v>
      </c>
      <c r="G194" s="40">
        <v>5382.75</v>
      </c>
      <c r="H194" s="40">
        <v>5530.25</v>
      </c>
      <c r="I194" s="40">
        <v>5569.5</v>
      </c>
      <c r="J194" s="40">
        <v>5604</v>
      </c>
      <c r="K194" s="31">
        <v>5535</v>
      </c>
      <c r="L194" s="31">
        <v>5461.25</v>
      </c>
      <c r="M194" s="31">
        <v>0.96828999999999998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472.35</v>
      </c>
      <c r="D195" s="40">
        <v>473.76666666666665</v>
      </c>
      <c r="E195" s="40">
        <v>469.5333333333333</v>
      </c>
      <c r="F195" s="40">
        <v>466.71666666666664</v>
      </c>
      <c r="G195" s="40">
        <v>462.48333333333329</v>
      </c>
      <c r="H195" s="40">
        <v>476.58333333333331</v>
      </c>
      <c r="I195" s="40">
        <v>480.81666666666666</v>
      </c>
      <c r="J195" s="40">
        <v>483.63333333333333</v>
      </c>
      <c r="K195" s="31">
        <v>478</v>
      </c>
      <c r="L195" s="31">
        <v>470.95</v>
      </c>
      <c r="M195" s="31">
        <v>121.16813999999999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218.05</v>
      </c>
      <c r="D196" s="40">
        <v>218.91666666666666</v>
      </c>
      <c r="E196" s="40">
        <v>216.58333333333331</v>
      </c>
      <c r="F196" s="40">
        <v>215.11666666666665</v>
      </c>
      <c r="G196" s="40">
        <v>212.7833333333333</v>
      </c>
      <c r="H196" s="40">
        <v>220.38333333333333</v>
      </c>
      <c r="I196" s="40">
        <v>222.71666666666664</v>
      </c>
      <c r="J196" s="40">
        <v>224.18333333333334</v>
      </c>
      <c r="K196" s="31">
        <v>221.25</v>
      </c>
      <c r="L196" s="31">
        <v>217.45</v>
      </c>
      <c r="M196" s="31">
        <v>169.40882999999999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1127.6500000000001</v>
      </c>
      <c r="D197" s="40">
        <v>1131.55</v>
      </c>
      <c r="E197" s="40">
        <v>1116.3</v>
      </c>
      <c r="F197" s="40">
        <v>1104.95</v>
      </c>
      <c r="G197" s="40">
        <v>1089.7</v>
      </c>
      <c r="H197" s="40">
        <v>1142.8999999999999</v>
      </c>
      <c r="I197" s="40">
        <v>1158.1499999999999</v>
      </c>
      <c r="J197" s="40">
        <v>1169.4999999999998</v>
      </c>
      <c r="K197" s="31">
        <v>1146.8</v>
      </c>
      <c r="L197" s="31">
        <v>1120.2</v>
      </c>
      <c r="M197" s="31">
        <v>46.214779999999998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1683.8</v>
      </c>
      <c r="D198" s="40">
        <v>1679.6833333333332</v>
      </c>
      <c r="E198" s="40">
        <v>1668.2666666666664</v>
      </c>
      <c r="F198" s="40">
        <v>1652.7333333333333</v>
      </c>
      <c r="G198" s="40">
        <v>1641.3166666666666</v>
      </c>
      <c r="H198" s="40">
        <v>1695.2166666666662</v>
      </c>
      <c r="I198" s="40">
        <v>1706.6333333333328</v>
      </c>
      <c r="J198" s="40">
        <v>1722.1666666666661</v>
      </c>
      <c r="K198" s="31">
        <v>1691.1</v>
      </c>
      <c r="L198" s="31">
        <v>1664.15</v>
      </c>
      <c r="M198" s="31">
        <v>17.15034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998</v>
      </c>
      <c r="D199" s="40">
        <v>997.9</v>
      </c>
      <c r="E199" s="40">
        <v>988.59999999999991</v>
      </c>
      <c r="F199" s="40">
        <v>979.19999999999993</v>
      </c>
      <c r="G199" s="40">
        <v>969.89999999999986</v>
      </c>
      <c r="H199" s="40">
        <v>1007.3</v>
      </c>
      <c r="I199" s="40">
        <v>1016.5999999999999</v>
      </c>
      <c r="J199" s="40">
        <v>1026</v>
      </c>
      <c r="K199" s="31">
        <v>1007.2</v>
      </c>
      <c r="L199" s="31">
        <v>988.5</v>
      </c>
      <c r="M199" s="31">
        <v>1.70028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2329.9</v>
      </c>
      <c r="D200" s="40">
        <v>2325.8166666666671</v>
      </c>
      <c r="E200" s="40">
        <v>2314.0833333333339</v>
      </c>
      <c r="F200" s="40">
        <v>2298.2666666666669</v>
      </c>
      <c r="G200" s="40">
        <v>2286.5333333333338</v>
      </c>
      <c r="H200" s="40">
        <v>2341.6333333333341</v>
      </c>
      <c r="I200" s="40">
        <v>2353.3666666666668</v>
      </c>
      <c r="J200" s="40">
        <v>2369.1833333333343</v>
      </c>
      <c r="K200" s="31">
        <v>2337.5500000000002</v>
      </c>
      <c r="L200" s="31">
        <v>2310</v>
      </c>
      <c r="M200" s="31">
        <v>6.1368600000000004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3162.5</v>
      </c>
      <c r="D201" s="40">
        <v>3141.1666666666665</v>
      </c>
      <c r="E201" s="40">
        <v>3102.333333333333</v>
      </c>
      <c r="F201" s="40">
        <v>3042.1666666666665</v>
      </c>
      <c r="G201" s="40">
        <v>3003.333333333333</v>
      </c>
      <c r="H201" s="40">
        <v>3201.333333333333</v>
      </c>
      <c r="I201" s="40">
        <v>3240.1666666666661</v>
      </c>
      <c r="J201" s="40">
        <v>3300.333333333333</v>
      </c>
      <c r="K201" s="31">
        <v>3180</v>
      </c>
      <c r="L201" s="31">
        <v>3081</v>
      </c>
      <c r="M201" s="31">
        <v>1.0044900000000001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542.20000000000005</v>
      </c>
      <c r="D202" s="40">
        <v>541.08333333333337</v>
      </c>
      <c r="E202" s="40">
        <v>536.81666666666672</v>
      </c>
      <c r="F202" s="40">
        <v>531.43333333333339</v>
      </c>
      <c r="G202" s="40">
        <v>527.16666666666674</v>
      </c>
      <c r="H202" s="40">
        <v>546.4666666666667</v>
      </c>
      <c r="I202" s="40">
        <v>550.73333333333335</v>
      </c>
      <c r="J202" s="40">
        <v>556.11666666666667</v>
      </c>
      <c r="K202" s="31">
        <v>545.35</v>
      </c>
      <c r="L202" s="31">
        <v>535.70000000000005</v>
      </c>
      <c r="M202" s="31">
        <v>5.6188099999999999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1042.1500000000001</v>
      </c>
      <c r="D203" s="40">
        <v>1043.6666666666667</v>
      </c>
      <c r="E203" s="40">
        <v>1030.4833333333336</v>
      </c>
      <c r="F203" s="40">
        <v>1018.8166666666668</v>
      </c>
      <c r="G203" s="40">
        <v>1005.6333333333337</v>
      </c>
      <c r="H203" s="40">
        <v>1055.3333333333335</v>
      </c>
      <c r="I203" s="40">
        <v>1068.5166666666664</v>
      </c>
      <c r="J203" s="40">
        <v>1080.1833333333334</v>
      </c>
      <c r="K203" s="31">
        <v>1056.8499999999999</v>
      </c>
      <c r="L203" s="31">
        <v>1032</v>
      </c>
      <c r="M203" s="31">
        <v>5.7708199999999996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754.75</v>
      </c>
      <c r="D204" s="40">
        <v>754.13333333333333</v>
      </c>
      <c r="E204" s="40">
        <v>749.26666666666665</v>
      </c>
      <c r="F204" s="40">
        <v>743.7833333333333</v>
      </c>
      <c r="G204" s="40">
        <v>738.91666666666663</v>
      </c>
      <c r="H204" s="40">
        <v>759.61666666666667</v>
      </c>
      <c r="I204" s="40">
        <v>764.48333333333323</v>
      </c>
      <c r="J204" s="40">
        <v>769.9666666666667</v>
      </c>
      <c r="K204" s="31">
        <v>759</v>
      </c>
      <c r="L204" s="31">
        <v>748.65</v>
      </c>
      <c r="M204" s="31">
        <v>15.39991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7340.6</v>
      </c>
      <c r="D205" s="40">
        <v>7358.4500000000007</v>
      </c>
      <c r="E205" s="40">
        <v>7282.1000000000013</v>
      </c>
      <c r="F205" s="40">
        <v>7223.6</v>
      </c>
      <c r="G205" s="40">
        <v>7147.2500000000009</v>
      </c>
      <c r="H205" s="40">
        <v>7416.9500000000016</v>
      </c>
      <c r="I205" s="40">
        <v>7493.3</v>
      </c>
      <c r="J205" s="40">
        <v>7551.800000000002</v>
      </c>
      <c r="K205" s="31">
        <v>7434.8</v>
      </c>
      <c r="L205" s="31">
        <v>7299.95</v>
      </c>
      <c r="M205" s="31">
        <v>2.1015199999999998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44.5</v>
      </c>
      <c r="D206" s="40">
        <v>44.266666666666673</v>
      </c>
      <c r="E206" s="40">
        <v>43.433333333333344</v>
      </c>
      <c r="F206" s="40">
        <v>42.366666666666674</v>
      </c>
      <c r="G206" s="40">
        <v>41.533333333333346</v>
      </c>
      <c r="H206" s="40">
        <v>45.333333333333343</v>
      </c>
      <c r="I206" s="40">
        <v>46.166666666666671</v>
      </c>
      <c r="J206" s="40">
        <v>47.233333333333341</v>
      </c>
      <c r="K206" s="31">
        <v>45.1</v>
      </c>
      <c r="L206" s="31">
        <v>43.2</v>
      </c>
      <c r="M206" s="31">
        <v>141.27180000000001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1590.1</v>
      </c>
      <c r="D207" s="40">
        <v>1588.2833333333335</v>
      </c>
      <c r="E207" s="40">
        <v>1576.5666666666671</v>
      </c>
      <c r="F207" s="40">
        <v>1563.0333333333335</v>
      </c>
      <c r="G207" s="40">
        <v>1551.3166666666671</v>
      </c>
      <c r="H207" s="40">
        <v>1601.8166666666671</v>
      </c>
      <c r="I207" s="40">
        <v>1613.5333333333338</v>
      </c>
      <c r="J207" s="40">
        <v>1627.0666666666671</v>
      </c>
      <c r="K207" s="31">
        <v>1600</v>
      </c>
      <c r="L207" s="31">
        <v>1574.75</v>
      </c>
      <c r="M207" s="31">
        <v>1.53776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904.15</v>
      </c>
      <c r="D208" s="40">
        <v>903.88333333333333</v>
      </c>
      <c r="E208" s="40">
        <v>898.16666666666663</v>
      </c>
      <c r="F208" s="40">
        <v>892.18333333333328</v>
      </c>
      <c r="G208" s="40">
        <v>886.46666666666658</v>
      </c>
      <c r="H208" s="40">
        <v>909.86666666666667</v>
      </c>
      <c r="I208" s="40">
        <v>915.58333333333337</v>
      </c>
      <c r="J208" s="40">
        <v>921.56666666666672</v>
      </c>
      <c r="K208" s="31">
        <v>909.6</v>
      </c>
      <c r="L208" s="31">
        <v>897.9</v>
      </c>
      <c r="M208" s="31">
        <v>8.7877399999999994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849.6</v>
      </c>
      <c r="D209" s="40">
        <v>849.7166666666667</v>
      </c>
      <c r="E209" s="40">
        <v>842.23333333333335</v>
      </c>
      <c r="F209" s="40">
        <v>834.86666666666667</v>
      </c>
      <c r="G209" s="40">
        <v>827.38333333333333</v>
      </c>
      <c r="H209" s="40">
        <v>857.08333333333337</v>
      </c>
      <c r="I209" s="40">
        <v>864.56666666666672</v>
      </c>
      <c r="J209" s="40">
        <v>871.93333333333339</v>
      </c>
      <c r="K209" s="31">
        <v>857.2</v>
      </c>
      <c r="L209" s="31">
        <v>842.35</v>
      </c>
      <c r="M209" s="31">
        <v>2.3119399999999999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344</v>
      </c>
      <c r="D210" s="40">
        <v>346.31666666666666</v>
      </c>
      <c r="E210" s="40">
        <v>340.18333333333334</v>
      </c>
      <c r="F210" s="40">
        <v>336.36666666666667</v>
      </c>
      <c r="G210" s="40">
        <v>330.23333333333335</v>
      </c>
      <c r="H210" s="40">
        <v>350.13333333333333</v>
      </c>
      <c r="I210" s="40">
        <v>356.26666666666665</v>
      </c>
      <c r="J210" s="40">
        <v>360.08333333333331</v>
      </c>
      <c r="K210" s="31">
        <v>352.45</v>
      </c>
      <c r="L210" s="31">
        <v>342.5</v>
      </c>
      <c r="M210" s="31">
        <v>75.572680000000005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13.8</v>
      </c>
      <c r="D211" s="40">
        <v>13.9</v>
      </c>
      <c r="E211" s="40">
        <v>13.600000000000001</v>
      </c>
      <c r="F211" s="40">
        <v>13.4</v>
      </c>
      <c r="G211" s="40">
        <v>13.100000000000001</v>
      </c>
      <c r="H211" s="40">
        <v>14.100000000000001</v>
      </c>
      <c r="I211" s="40">
        <v>14.400000000000002</v>
      </c>
      <c r="J211" s="40">
        <v>14.600000000000001</v>
      </c>
      <c r="K211" s="31">
        <v>14.2</v>
      </c>
      <c r="L211" s="31">
        <v>13.7</v>
      </c>
      <c r="M211" s="31">
        <v>1101.8373300000001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1209.8</v>
      </c>
      <c r="D212" s="40">
        <v>1203.4166666666667</v>
      </c>
      <c r="E212" s="40">
        <v>1193.8833333333334</v>
      </c>
      <c r="F212" s="40">
        <v>1177.9666666666667</v>
      </c>
      <c r="G212" s="40">
        <v>1168.4333333333334</v>
      </c>
      <c r="H212" s="40">
        <v>1219.3333333333335</v>
      </c>
      <c r="I212" s="40">
        <v>1228.8666666666668</v>
      </c>
      <c r="J212" s="40">
        <v>1244.7833333333335</v>
      </c>
      <c r="K212" s="31">
        <v>1212.95</v>
      </c>
      <c r="L212" s="31">
        <v>1187.5</v>
      </c>
      <c r="M212" s="31">
        <v>4.0922099999999997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1769.2</v>
      </c>
      <c r="D213" s="40">
        <v>1771.4833333333336</v>
      </c>
      <c r="E213" s="40">
        <v>1756.6166666666672</v>
      </c>
      <c r="F213" s="40">
        <v>1744.0333333333338</v>
      </c>
      <c r="G213" s="40">
        <v>1729.1666666666674</v>
      </c>
      <c r="H213" s="40">
        <v>1784.0666666666671</v>
      </c>
      <c r="I213" s="40">
        <v>1798.9333333333334</v>
      </c>
      <c r="J213" s="40">
        <v>1811.5166666666669</v>
      </c>
      <c r="K213" s="31">
        <v>1786.35</v>
      </c>
      <c r="L213" s="31">
        <v>1758.9</v>
      </c>
      <c r="M213" s="31">
        <v>6.0352800000000002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694.55</v>
      </c>
      <c r="D214" s="40">
        <v>695.2166666666667</v>
      </c>
      <c r="E214" s="40">
        <v>688.43333333333339</v>
      </c>
      <c r="F214" s="40">
        <v>682.31666666666672</v>
      </c>
      <c r="G214" s="40">
        <v>675.53333333333342</v>
      </c>
      <c r="H214" s="40">
        <v>701.33333333333337</v>
      </c>
      <c r="I214" s="40">
        <v>708.11666666666667</v>
      </c>
      <c r="J214" s="40">
        <v>714.23333333333335</v>
      </c>
      <c r="K214" s="40">
        <v>702</v>
      </c>
      <c r="L214" s="40">
        <v>689.1</v>
      </c>
      <c r="M214" s="40">
        <v>64.724540000000005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13.55</v>
      </c>
      <c r="D215" s="40">
        <v>13.633333333333333</v>
      </c>
      <c r="E215" s="40">
        <v>13.416666666666666</v>
      </c>
      <c r="F215" s="40">
        <v>13.283333333333333</v>
      </c>
      <c r="G215" s="40">
        <v>13.066666666666666</v>
      </c>
      <c r="H215" s="40">
        <v>13.766666666666666</v>
      </c>
      <c r="I215" s="40">
        <v>13.983333333333334</v>
      </c>
      <c r="J215" s="40">
        <v>14.116666666666665</v>
      </c>
      <c r="K215" s="40">
        <v>13.85</v>
      </c>
      <c r="L215" s="40">
        <v>13.5</v>
      </c>
      <c r="M215" s="40">
        <v>713.13187000000005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338.15</v>
      </c>
      <c r="D216" s="40">
        <v>343.5333333333333</v>
      </c>
      <c r="E216" s="40">
        <v>329.86666666666662</v>
      </c>
      <c r="F216" s="40">
        <v>321.58333333333331</v>
      </c>
      <c r="G216" s="40">
        <v>307.91666666666663</v>
      </c>
      <c r="H216" s="40">
        <v>351.81666666666661</v>
      </c>
      <c r="I216" s="40">
        <v>365.48333333333335</v>
      </c>
      <c r="J216" s="40">
        <v>373.76666666666659</v>
      </c>
      <c r="K216" s="40">
        <v>357.2</v>
      </c>
      <c r="L216" s="40">
        <v>335.25</v>
      </c>
      <c r="M216" s="40">
        <v>314.45496000000003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1"/>
      <c r="B1" s="52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4" t="s">
        <v>16</v>
      </c>
      <c r="B9" s="516" t="s">
        <v>18</v>
      </c>
      <c r="C9" s="520" t="s">
        <v>20</v>
      </c>
      <c r="D9" s="520" t="s">
        <v>21</v>
      </c>
      <c r="E9" s="511" t="s">
        <v>22</v>
      </c>
      <c r="F9" s="512"/>
      <c r="G9" s="513"/>
      <c r="H9" s="511" t="s">
        <v>23</v>
      </c>
      <c r="I9" s="512"/>
      <c r="J9" s="513"/>
      <c r="K9" s="26"/>
      <c r="L9" s="27"/>
      <c r="M9" s="53"/>
      <c r="N9" s="1"/>
      <c r="O9" s="1"/>
    </row>
    <row r="10" spans="1:15" ht="42.75" customHeight="1">
      <c r="A10" s="518"/>
      <c r="B10" s="519"/>
      <c r="C10" s="519"/>
      <c r="D10" s="51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508" t="s">
        <v>289</v>
      </c>
      <c r="C11" s="509">
        <v>24812.25</v>
      </c>
      <c r="D11" s="510">
        <v>24937.066666666666</v>
      </c>
      <c r="E11" s="510">
        <v>24575.183333333331</v>
      </c>
      <c r="F11" s="510">
        <v>24338.116666666665</v>
      </c>
      <c r="G11" s="510">
        <v>23976.23333333333</v>
      </c>
      <c r="H11" s="510">
        <v>25174.133333333331</v>
      </c>
      <c r="I11" s="510">
        <v>25536.016666666663</v>
      </c>
      <c r="J11" s="510">
        <v>25773.083333333332</v>
      </c>
      <c r="K11" s="509">
        <v>25298.95</v>
      </c>
      <c r="L11" s="509">
        <v>24700</v>
      </c>
      <c r="M11" s="509">
        <v>1.576E-2</v>
      </c>
      <c r="N11" s="1"/>
      <c r="O11" s="1"/>
    </row>
    <row r="12" spans="1:15" ht="12" customHeight="1">
      <c r="A12" s="31">
        <v>2</v>
      </c>
      <c r="B12" s="508" t="s">
        <v>294</v>
      </c>
      <c r="C12" s="509">
        <v>521.1</v>
      </c>
      <c r="D12" s="510">
        <v>523.36666666666667</v>
      </c>
      <c r="E12" s="510">
        <v>517.73333333333335</v>
      </c>
      <c r="F12" s="510">
        <v>514.36666666666667</v>
      </c>
      <c r="G12" s="510">
        <v>508.73333333333335</v>
      </c>
      <c r="H12" s="510">
        <v>526.73333333333335</v>
      </c>
      <c r="I12" s="510">
        <v>532.36666666666679</v>
      </c>
      <c r="J12" s="510">
        <v>535.73333333333335</v>
      </c>
      <c r="K12" s="509">
        <v>529</v>
      </c>
      <c r="L12" s="509">
        <v>520</v>
      </c>
      <c r="M12" s="509">
        <v>0.75271999999999994</v>
      </c>
      <c r="N12" s="1"/>
      <c r="O12" s="1"/>
    </row>
    <row r="13" spans="1:15" ht="12" customHeight="1">
      <c r="A13" s="31">
        <v>3</v>
      </c>
      <c r="B13" s="508" t="s">
        <v>39</v>
      </c>
      <c r="C13" s="509">
        <v>964.85</v>
      </c>
      <c r="D13" s="510">
        <v>961.58333333333337</v>
      </c>
      <c r="E13" s="510">
        <v>951.16666666666674</v>
      </c>
      <c r="F13" s="510">
        <v>937.48333333333335</v>
      </c>
      <c r="G13" s="510">
        <v>927.06666666666672</v>
      </c>
      <c r="H13" s="510">
        <v>975.26666666666677</v>
      </c>
      <c r="I13" s="510">
        <v>985.68333333333351</v>
      </c>
      <c r="J13" s="510">
        <v>999.36666666666679</v>
      </c>
      <c r="K13" s="509">
        <v>972</v>
      </c>
      <c r="L13" s="509">
        <v>947.9</v>
      </c>
      <c r="M13" s="509">
        <v>3.7527200000000001</v>
      </c>
      <c r="N13" s="1"/>
      <c r="O13" s="1"/>
    </row>
    <row r="14" spans="1:15" ht="12" customHeight="1">
      <c r="A14" s="31">
        <v>4</v>
      </c>
      <c r="B14" s="508" t="s">
        <v>295</v>
      </c>
      <c r="C14" s="509">
        <v>2477</v>
      </c>
      <c r="D14" s="510">
        <v>2494</v>
      </c>
      <c r="E14" s="510">
        <v>2426</v>
      </c>
      <c r="F14" s="510">
        <v>2375</v>
      </c>
      <c r="G14" s="510">
        <v>2307</v>
      </c>
      <c r="H14" s="510">
        <v>2545</v>
      </c>
      <c r="I14" s="510">
        <v>2613</v>
      </c>
      <c r="J14" s="510">
        <v>2664</v>
      </c>
      <c r="K14" s="509">
        <v>2562</v>
      </c>
      <c r="L14" s="509">
        <v>2443</v>
      </c>
      <c r="M14" s="509">
        <v>0.64939000000000002</v>
      </c>
      <c r="N14" s="1"/>
      <c r="O14" s="1"/>
    </row>
    <row r="15" spans="1:15" ht="12" customHeight="1">
      <c r="A15" s="31">
        <v>5</v>
      </c>
      <c r="B15" s="508" t="s">
        <v>290</v>
      </c>
      <c r="C15" s="509">
        <v>2263.8000000000002</v>
      </c>
      <c r="D15" s="510">
        <v>2275.25</v>
      </c>
      <c r="E15" s="510">
        <v>2243.5500000000002</v>
      </c>
      <c r="F15" s="510">
        <v>2223.3000000000002</v>
      </c>
      <c r="G15" s="510">
        <v>2191.6000000000004</v>
      </c>
      <c r="H15" s="510">
        <v>2295.5</v>
      </c>
      <c r="I15" s="510">
        <v>2327.1999999999998</v>
      </c>
      <c r="J15" s="510">
        <v>2347.4499999999998</v>
      </c>
      <c r="K15" s="509">
        <v>2306.9499999999998</v>
      </c>
      <c r="L15" s="509">
        <v>2255</v>
      </c>
      <c r="M15" s="509">
        <v>0.93625000000000003</v>
      </c>
      <c r="N15" s="1"/>
      <c r="O15" s="1"/>
    </row>
    <row r="16" spans="1:15" ht="12" customHeight="1">
      <c r="A16" s="31">
        <v>6</v>
      </c>
      <c r="B16" s="508" t="s">
        <v>239</v>
      </c>
      <c r="C16" s="509">
        <v>18714.8</v>
      </c>
      <c r="D16" s="510">
        <v>18590.933333333334</v>
      </c>
      <c r="E16" s="510">
        <v>18383.866666666669</v>
      </c>
      <c r="F16" s="510">
        <v>18052.933333333334</v>
      </c>
      <c r="G16" s="510">
        <v>17845.866666666669</v>
      </c>
      <c r="H16" s="510">
        <v>18921.866666666669</v>
      </c>
      <c r="I16" s="510">
        <v>19128.933333333334</v>
      </c>
      <c r="J16" s="510">
        <v>19459.866666666669</v>
      </c>
      <c r="K16" s="509">
        <v>18798</v>
      </c>
      <c r="L16" s="509">
        <v>18260</v>
      </c>
      <c r="M16" s="509">
        <v>0.22103999999999999</v>
      </c>
      <c r="N16" s="1"/>
      <c r="O16" s="1"/>
    </row>
    <row r="17" spans="1:15" ht="12" customHeight="1">
      <c r="A17" s="31">
        <v>7</v>
      </c>
      <c r="B17" s="508" t="s">
        <v>243</v>
      </c>
      <c r="C17" s="509">
        <v>118.1</v>
      </c>
      <c r="D17" s="510">
        <v>118</v>
      </c>
      <c r="E17" s="510">
        <v>116.9</v>
      </c>
      <c r="F17" s="510">
        <v>115.7</v>
      </c>
      <c r="G17" s="510">
        <v>114.60000000000001</v>
      </c>
      <c r="H17" s="510">
        <v>119.2</v>
      </c>
      <c r="I17" s="510">
        <v>120.3</v>
      </c>
      <c r="J17" s="510">
        <v>121.5</v>
      </c>
      <c r="K17" s="509">
        <v>119.1</v>
      </c>
      <c r="L17" s="509">
        <v>116.8</v>
      </c>
      <c r="M17" s="509">
        <v>22.383900000000001</v>
      </c>
      <c r="N17" s="1"/>
      <c r="O17" s="1"/>
    </row>
    <row r="18" spans="1:15" ht="12" customHeight="1">
      <c r="A18" s="31">
        <v>8</v>
      </c>
      <c r="B18" s="508" t="s">
        <v>41</v>
      </c>
      <c r="C18" s="509">
        <v>278.75</v>
      </c>
      <c r="D18" s="510">
        <v>277.51666666666665</v>
      </c>
      <c r="E18" s="510">
        <v>272.23333333333329</v>
      </c>
      <c r="F18" s="510">
        <v>265.71666666666664</v>
      </c>
      <c r="G18" s="510">
        <v>260.43333333333328</v>
      </c>
      <c r="H18" s="510">
        <v>284.0333333333333</v>
      </c>
      <c r="I18" s="510">
        <v>289.31666666666661</v>
      </c>
      <c r="J18" s="510">
        <v>295.83333333333331</v>
      </c>
      <c r="K18" s="509">
        <v>282.8</v>
      </c>
      <c r="L18" s="509">
        <v>271</v>
      </c>
      <c r="M18" s="509">
        <v>18.16743</v>
      </c>
      <c r="N18" s="1"/>
      <c r="O18" s="1"/>
    </row>
    <row r="19" spans="1:15" ht="12" customHeight="1">
      <c r="A19" s="31">
        <v>9</v>
      </c>
      <c r="B19" s="508" t="s">
        <v>43</v>
      </c>
      <c r="C19" s="509">
        <v>2150.8000000000002</v>
      </c>
      <c r="D19" s="510">
        <v>2156.2999999999997</v>
      </c>
      <c r="E19" s="510">
        <v>2135.6499999999996</v>
      </c>
      <c r="F19" s="510">
        <v>2120.5</v>
      </c>
      <c r="G19" s="510">
        <v>2099.85</v>
      </c>
      <c r="H19" s="510">
        <v>2171.4499999999994</v>
      </c>
      <c r="I19" s="510">
        <v>2192.1</v>
      </c>
      <c r="J19" s="510">
        <v>2207.2499999999991</v>
      </c>
      <c r="K19" s="509">
        <v>2176.9499999999998</v>
      </c>
      <c r="L19" s="509">
        <v>2141.15</v>
      </c>
      <c r="M19" s="509">
        <v>3.2300200000000001</v>
      </c>
      <c r="N19" s="1"/>
      <c r="O19" s="1"/>
    </row>
    <row r="20" spans="1:15" ht="12" customHeight="1">
      <c r="A20" s="31">
        <v>10</v>
      </c>
      <c r="B20" s="508" t="s">
        <v>45</v>
      </c>
      <c r="C20" s="509">
        <v>1676.2</v>
      </c>
      <c r="D20" s="510">
        <v>1672.8666666666668</v>
      </c>
      <c r="E20" s="510">
        <v>1661.5333333333335</v>
      </c>
      <c r="F20" s="510">
        <v>1646.8666666666668</v>
      </c>
      <c r="G20" s="510">
        <v>1635.5333333333335</v>
      </c>
      <c r="H20" s="510">
        <v>1687.5333333333335</v>
      </c>
      <c r="I20" s="510">
        <v>1698.8666666666666</v>
      </c>
      <c r="J20" s="510">
        <v>1713.5333333333335</v>
      </c>
      <c r="K20" s="509">
        <v>1684.2</v>
      </c>
      <c r="L20" s="509">
        <v>1658.2</v>
      </c>
      <c r="M20" s="509">
        <v>9.7902299999999993</v>
      </c>
      <c r="N20" s="1"/>
      <c r="O20" s="1"/>
    </row>
    <row r="21" spans="1:15" ht="12" customHeight="1">
      <c r="A21" s="31">
        <v>11</v>
      </c>
      <c r="B21" s="508" t="s">
        <v>240</v>
      </c>
      <c r="C21" s="509">
        <v>1422.05</v>
      </c>
      <c r="D21" s="510">
        <v>1416.9666666666665</v>
      </c>
      <c r="E21" s="510">
        <v>1394.1833333333329</v>
      </c>
      <c r="F21" s="510">
        <v>1366.3166666666664</v>
      </c>
      <c r="G21" s="510">
        <v>1343.5333333333328</v>
      </c>
      <c r="H21" s="510">
        <v>1444.833333333333</v>
      </c>
      <c r="I21" s="510">
        <v>1467.6166666666663</v>
      </c>
      <c r="J21" s="510">
        <v>1495.4833333333331</v>
      </c>
      <c r="K21" s="509">
        <v>1439.75</v>
      </c>
      <c r="L21" s="509">
        <v>1389.1</v>
      </c>
      <c r="M21" s="509">
        <v>3.80538</v>
      </c>
      <c r="N21" s="1"/>
      <c r="O21" s="1"/>
    </row>
    <row r="22" spans="1:15" ht="12" customHeight="1">
      <c r="A22" s="31">
        <v>12</v>
      </c>
      <c r="B22" s="508" t="s">
        <v>46</v>
      </c>
      <c r="C22" s="509">
        <v>731.3</v>
      </c>
      <c r="D22" s="510">
        <v>735.88333333333333</v>
      </c>
      <c r="E22" s="510">
        <v>724.26666666666665</v>
      </c>
      <c r="F22" s="510">
        <v>717.23333333333335</v>
      </c>
      <c r="G22" s="510">
        <v>705.61666666666667</v>
      </c>
      <c r="H22" s="510">
        <v>742.91666666666663</v>
      </c>
      <c r="I22" s="510">
        <v>754.53333333333319</v>
      </c>
      <c r="J22" s="510">
        <v>761.56666666666661</v>
      </c>
      <c r="K22" s="509">
        <v>747.5</v>
      </c>
      <c r="L22" s="509">
        <v>728.85</v>
      </c>
      <c r="M22" s="509">
        <v>66.415049999999994</v>
      </c>
      <c r="N22" s="1"/>
      <c r="O22" s="1"/>
    </row>
    <row r="23" spans="1:15" ht="12.75" customHeight="1">
      <c r="A23" s="31">
        <v>13</v>
      </c>
      <c r="B23" s="508" t="s">
        <v>242</v>
      </c>
      <c r="C23" s="509">
        <v>1822.45</v>
      </c>
      <c r="D23" s="510">
        <v>1815.8166666666666</v>
      </c>
      <c r="E23" s="510">
        <v>1796.6333333333332</v>
      </c>
      <c r="F23" s="510">
        <v>1770.8166666666666</v>
      </c>
      <c r="G23" s="510">
        <v>1751.6333333333332</v>
      </c>
      <c r="H23" s="510">
        <v>1841.6333333333332</v>
      </c>
      <c r="I23" s="510">
        <v>1860.8166666666666</v>
      </c>
      <c r="J23" s="510">
        <v>1886.6333333333332</v>
      </c>
      <c r="K23" s="509">
        <v>1835</v>
      </c>
      <c r="L23" s="509">
        <v>1790</v>
      </c>
      <c r="M23" s="509">
        <v>2.5679099999999999</v>
      </c>
      <c r="N23" s="1"/>
      <c r="O23" s="1"/>
    </row>
    <row r="24" spans="1:15" ht="12.75" customHeight="1">
      <c r="A24" s="31">
        <v>14</v>
      </c>
      <c r="B24" s="508" t="s">
        <v>296</v>
      </c>
      <c r="C24" s="509">
        <v>334.25</v>
      </c>
      <c r="D24" s="510">
        <v>334.58333333333331</v>
      </c>
      <c r="E24" s="510">
        <v>332.36666666666662</v>
      </c>
      <c r="F24" s="510">
        <v>330.48333333333329</v>
      </c>
      <c r="G24" s="510">
        <v>328.26666666666659</v>
      </c>
      <c r="H24" s="510">
        <v>336.46666666666664</v>
      </c>
      <c r="I24" s="510">
        <v>338.68333333333334</v>
      </c>
      <c r="J24" s="510">
        <v>340.56666666666666</v>
      </c>
      <c r="K24" s="509">
        <v>336.8</v>
      </c>
      <c r="L24" s="509">
        <v>332.7</v>
      </c>
      <c r="M24" s="509">
        <v>0.41347</v>
      </c>
      <c r="N24" s="1"/>
      <c r="O24" s="1"/>
    </row>
    <row r="25" spans="1:15" ht="12.75" customHeight="1">
      <c r="A25" s="31">
        <v>15</v>
      </c>
      <c r="B25" s="508" t="s">
        <v>297</v>
      </c>
      <c r="C25" s="509">
        <v>219.85</v>
      </c>
      <c r="D25" s="510">
        <v>221.06666666666663</v>
      </c>
      <c r="E25" s="510">
        <v>217.93333333333328</v>
      </c>
      <c r="F25" s="510">
        <v>216.01666666666665</v>
      </c>
      <c r="G25" s="510">
        <v>212.8833333333333</v>
      </c>
      <c r="H25" s="510">
        <v>222.98333333333326</v>
      </c>
      <c r="I25" s="510">
        <v>226.11666666666665</v>
      </c>
      <c r="J25" s="510">
        <v>228.03333333333325</v>
      </c>
      <c r="K25" s="509">
        <v>224.2</v>
      </c>
      <c r="L25" s="509">
        <v>219.15</v>
      </c>
      <c r="M25" s="509">
        <v>4.3598600000000003</v>
      </c>
      <c r="N25" s="1"/>
      <c r="O25" s="1"/>
    </row>
    <row r="26" spans="1:15" ht="12.75" customHeight="1">
      <c r="A26" s="31">
        <v>16</v>
      </c>
      <c r="B26" s="508" t="s">
        <v>298</v>
      </c>
      <c r="C26" s="509">
        <v>1072.2</v>
      </c>
      <c r="D26" s="510">
        <v>1076.3999999999999</v>
      </c>
      <c r="E26" s="510">
        <v>1064.9999999999998</v>
      </c>
      <c r="F26" s="510">
        <v>1057.8</v>
      </c>
      <c r="G26" s="510">
        <v>1046.3999999999999</v>
      </c>
      <c r="H26" s="510">
        <v>1083.5999999999997</v>
      </c>
      <c r="I26" s="510">
        <v>1094.9999999999998</v>
      </c>
      <c r="J26" s="510">
        <v>1102.1999999999996</v>
      </c>
      <c r="K26" s="509">
        <v>1087.8</v>
      </c>
      <c r="L26" s="509">
        <v>1069.2</v>
      </c>
      <c r="M26" s="509">
        <v>1.41391</v>
      </c>
      <c r="N26" s="1"/>
      <c r="O26" s="1"/>
    </row>
    <row r="27" spans="1:15" ht="12.75" customHeight="1">
      <c r="A27" s="31">
        <v>17</v>
      </c>
      <c r="B27" s="508" t="s">
        <v>292</v>
      </c>
      <c r="C27" s="509">
        <v>1835.15</v>
      </c>
      <c r="D27" s="510">
        <v>1831.9833333333333</v>
      </c>
      <c r="E27" s="510">
        <v>1821.1666666666667</v>
      </c>
      <c r="F27" s="510">
        <v>1807.1833333333334</v>
      </c>
      <c r="G27" s="510">
        <v>1796.3666666666668</v>
      </c>
      <c r="H27" s="510">
        <v>1845.9666666666667</v>
      </c>
      <c r="I27" s="510">
        <v>1856.7833333333333</v>
      </c>
      <c r="J27" s="510">
        <v>1870.7666666666667</v>
      </c>
      <c r="K27" s="509">
        <v>1842.8</v>
      </c>
      <c r="L27" s="509">
        <v>1818</v>
      </c>
      <c r="M27" s="509">
        <v>0.12887000000000001</v>
      </c>
      <c r="N27" s="1"/>
      <c r="O27" s="1"/>
    </row>
    <row r="28" spans="1:15" ht="12.75" customHeight="1">
      <c r="A28" s="31">
        <v>18</v>
      </c>
      <c r="B28" s="508" t="s">
        <v>244</v>
      </c>
      <c r="C28" s="509">
        <v>2057.6999999999998</v>
      </c>
      <c r="D28" s="510">
        <v>2067.6</v>
      </c>
      <c r="E28" s="510">
        <v>2040.1999999999998</v>
      </c>
      <c r="F28" s="510">
        <v>2022.6999999999998</v>
      </c>
      <c r="G28" s="510">
        <v>1995.2999999999997</v>
      </c>
      <c r="H28" s="510">
        <v>2085.1</v>
      </c>
      <c r="I28" s="510">
        <v>2112.5000000000005</v>
      </c>
      <c r="J28" s="510">
        <v>2130</v>
      </c>
      <c r="K28" s="509">
        <v>2095</v>
      </c>
      <c r="L28" s="509">
        <v>2050.1</v>
      </c>
      <c r="M28" s="509">
        <v>0.47887999999999997</v>
      </c>
      <c r="N28" s="1"/>
      <c r="O28" s="1"/>
    </row>
    <row r="29" spans="1:15" ht="12.75" customHeight="1">
      <c r="A29" s="31">
        <v>19</v>
      </c>
      <c r="B29" s="508" t="s">
        <v>299</v>
      </c>
      <c r="C29" s="509">
        <v>100.55</v>
      </c>
      <c r="D29" s="510">
        <v>100.48333333333333</v>
      </c>
      <c r="E29" s="510">
        <v>98.866666666666674</v>
      </c>
      <c r="F29" s="510">
        <v>97.183333333333337</v>
      </c>
      <c r="G29" s="510">
        <v>95.566666666666677</v>
      </c>
      <c r="H29" s="510">
        <v>102.16666666666667</v>
      </c>
      <c r="I29" s="510">
        <v>103.78333333333332</v>
      </c>
      <c r="J29" s="510">
        <v>105.46666666666667</v>
      </c>
      <c r="K29" s="509">
        <v>102.1</v>
      </c>
      <c r="L29" s="509">
        <v>98.8</v>
      </c>
      <c r="M29" s="509">
        <v>1.9187799999999999</v>
      </c>
      <c r="N29" s="1"/>
      <c r="O29" s="1"/>
    </row>
    <row r="30" spans="1:15" ht="12.75" customHeight="1">
      <c r="A30" s="31">
        <v>20</v>
      </c>
      <c r="B30" s="508" t="s">
        <v>48</v>
      </c>
      <c r="C30" s="509">
        <v>3449.2</v>
      </c>
      <c r="D30" s="510">
        <v>3458.8666666666668</v>
      </c>
      <c r="E30" s="510">
        <v>3430.7333333333336</v>
      </c>
      <c r="F30" s="510">
        <v>3412.2666666666669</v>
      </c>
      <c r="G30" s="510">
        <v>3384.1333333333337</v>
      </c>
      <c r="H30" s="510">
        <v>3477.3333333333335</v>
      </c>
      <c r="I30" s="510">
        <v>3505.4666666666667</v>
      </c>
      <c r="J30" s="510">
        <v>3523.9333333333334</v>
      </c>
      <c r="K30" s="509">
        <v>3487</v>
      </c>
      <c r="L30" s="509">
        <v>3440.4</v>
      </c>
      <c r="M30" s="509">
        <v>1.25166</v>
      </c>
      <c r="N30" s="1"/>
      <c r="O30" s="1"/>
    </row>
    <row r="31" spans="1:15" ht="12.75" customHeight="1">
      <c r="A31" s="31">
        <v>21</v>
      </c>
      <c r="B31" s="508" t="s">
        <v>300</v>
      </c>
      <c r="C31" s="509">
        <v>3166.05</v>
      </c>
      <c r="D31" s="510">
        <v>3156.4500000000003</v>
      </c>
      <c r="E31" s="510">
        <v>3128.1000000000004</v>
      </c>
      <c r="F31" s="510">
        <v>3090.15</v>
      </c>
      <c r="G31" s="510">
        <v>3061.8</v>
      </c>
      <c r="H31" s="510">
        <v>3194.4000000000005</v>
      </c>
      <c r="I31" s="510">
        <v>3222.75</v>
      </c>
      <c r="J31" s="510">
        <v>3260.7000000000007</v>
      </c>
      <c r="K31" s="509">
        <v>3184.8</v>
      </c>
      <c r="L31" s="509">
        <v>3118.5</v>
      </c>
      <c r="M31" s="509">
        <v>0.23239000000000001</v>
      </c>
      <c r="N31" s="1"/>
      <c r="O31" s="1"/>
    </row>
    <row r="32" spans="1:15" ht="12.75" customHeight="1">
      <c r="A32" s="31">
        <v>22</v>
      </c>
      <c r="B32" s="508" t="s">
        <v>301</v>
      </c>
      <c r="C32" s="509">
        <v>24.85</v>
      </c>
      <c r="D32" s="510">
        <v>24.75</v>
      </c>
      <c r="E32" s="510">
        <v>24.35</v>
      </c>
      <c r="F32" s="510">
        <v>23.85</v>
      </c>
      <c r="G32" s="510">
        <v>23.450000000000003</v>
      </c>
      <c r="H32" s="510">
        <v>25.25</v>
      </c>
      <c r="I32" s="510">
        <v>25.65</v>
      </c>
      <c r="J32" s="510">
        <v>26.15</v>
      </c>
      <c r="K32" s="509">
        <v>25.15</v>
      </c>
      <c r="L32" s="509">
        <v>24.25</v>
      </c>
      <c r="M32" s="509">
        <v>115.14886</v>
      </c>
      <c r="N32" s="1"/>
      <c r="O32" s="1"/>
    </row>
    <row r="33" spans="1:15" ht="12.75" customHeight="1">
      <c r="A33" s="31">
        <v>23</v>
      </c>
      <c r="B33" s="508" t="s">
        <v>50</v>
      </c>
      <c r="C33" s="509">
        <v>620.9</v>
      </c>
      <c r="D33" s="510">
        <v>618.30000000000007</v>
      </c>
      <c r="E33" s="510">
        <v>613.60000000000014</v>
      </c>
      <c r="F33" s="510">
        <v>606.30000000000007</v>
      </c>
      <c r="G33" s="510">
        <v>601.60000000000014</v>
      </c>
      <c r="H33" s="510">
        <v>625.60000000000014</v>
      </c>
      <c r="I33" s="510">
        <v>630.30000000000018</v>
      </c>
      <c r="J33" s="510">
        <v>637.60000000000014</v>
      </c>
      <c r="K33" s="509">
        <v>623</v>
      </c>
      <c r="L33" s="509">
        <v>611</v>
      </c>
      <c r="M33" s="509">
        <v>5.0615800000000002</v>
      </c>
      <c r="N33" s="1"/>
      <c r="O33" s="1"/>
    </row>
    <row r="34" spans="1:15" ht="12.75" customHeight="1">
      <c r="A34" s="31">
        <v>24</v>
      </c>
      <c r="B34" s="508" t="s">
        <v>302</v>
      </c>
      <c r="C34" s="509">
        <v>3394.55</v>
      </c>
      <c r="D34" s="510">
        <v>3398.7166666666667</v>
      </c>
      <c r="E34" s="510">
        <v>3365.8333333333335</v>
      </c>
      <c r="F34" s="510">
        <v>3337.1166666666668</v>
      </c>
      <c r="G34" s="510">
        <v>3304.2333333333336</v>
      </c>
      <c r="H34" s="510">
        <v>3427.4333333333334</v>
      </c>
      <c r="I34" s="510">
        <v>3460.3166666666666</v>
      </c>
      <c r="J34" s="510">
        <v>3489.0333333333333</v>
      </c>
      <c r="K34" s="509">
        <v>3431.6</v>
      </c>
      <c r="L34" s="509">
        <v>3370</v>
      </c>
      <c r="M34" s="509">
        <v>0.31173000000000001</v>
      </c>
      <c r="N34" s="1"/>
      <c r="O34" s="1"/>
    </row>
    <row r="35" spans="1:15" ht="12.75" customHeight="1">
      <c r="A35" s="31">
        <v>25</v>
      </c>
      <c r="B35" s="508" t="s">
        <v>51</v>
      </c>
      <c r="C35" s="509">
        <v>369.4</v>
      </c>
      <c r="D35" s="510">
        <v>368.3</v>
      </c>
      <c r="E35" s="510">
        <v>366.1</v>
      </c>
      <c r="F35" s="510">
        <v>362.8</v>
      </c>
      <c r="G35" s="510">
        <v>360.6</v>
      </c>
      <c r="H35" s="510">
        <v>371.6</v>
      </c>
      <c r="I35" s="510">
        <v>373.79999999999995</v>
      </c>
      <c r="J35" s="510">
        <v>377.1</v>
      </c>
      <c r="K35" s="509">
        <v>370.5</v>
      </c>
      <c r="L35" s="509">
        <v>365</v>
      </c>
      <c r="M35" s="509">
        <v>15.468070000000001</v>
      </c>
      <c r="N35" s="1"/>
      <c r="O35" s="1"/>
    </row>
    <row r="36" spans="1:15" ht="12.75" customHeight="1">
      <c r="A36" s="31">
        <v>26</v>
      </c>
      <c r="B36" s="508" t="s">
        <v>865</v>
      </c>
      <c r="C36" s="509">
        <v>1169.95</v>
      </c>
      <c r="D36" s="510">
        <v>1181.6666666666667</v>
      </c>
      <c r="E36" s="510">
        <v>1150.3333333333335</v>
      </c>
      <c r="F36" s="510">
        <v>1130.7166666666667</v>
      </c>
      <c r="G36" s="510">
        <v>1099.3833333333334</v>
      </c>
      <c r="H36" s="510">
        <v>1201.2833333333335</v>
      </c>
      <c r="I36" s="510">
        <v>1232.616666666667</v>
      </c>
      <c r="J36" s="510">
        <v>1252.2333333333336</v>
      </c>
      <c r="K36" s="509">
        <v>1213</v>
      </c>
      <c r="L36" s="509">
        <v>1162.05</v>
      </c>
      <c r="M36" s="509">
        <v>3.29555</v>
      </c>
      <c r="N36" s="1"/>
      <c r="O36" s="1"/>
    </row>
    <row r="37" spans="1:15" ht="12.75" customHeight="1">
      <c r="A37" s="31">
        <v>27</v>
      </c>
      <c r="B37" s="508" t="s">
        <v>817</v>
      </c>
      <c r="C37" s="509">
        <v>884.4</v>
      </c>
      <c r="D37" s="510">
        <v>881.4666666666667</v>
      </c>
      <c r="E37" s="510">
        <v>872.93333333333339</v>
      </c>
      <c r="F37" s="510">
        <v>861.4666666666667</v>
      </c>
      <c r="G37" s="510">
        <v>852.93333333333339</v>
      </c>
      <c r="H37" s="510">
        <v>892.93333333333339</v>
      </c>
      <c r="I37" s="510">
        <v>901.4666666666667</v>
      </c>
      <c r="J37" s="510">
        <v>912.93333333333339</v>
      </c>
      <c r="K37" s="509">
        <v>890</v>
      </c>
      <c r="L37" s="509">
        <v>870</v>
      </c>
      <c r="M37" s="509">
        <v>0.75121000000000004</v>
      </c>
      <c r="N37" s="1"/>
      <c r="O37" s="1"/>
    </row>
    <row r="38" spans="1:15" ht="12.75" customHeight="1">
      <c r="A38" s="31">
        <v>28</v>
      </c>
      <c r="B38" s="508" t="s">
        <v>293</v>
      </c>
      <c r="C38" s="509">
        <v>1025.1500000000001</v>
      </c>
      <c r="D38" s="510">
        <v>1035.05</v>
      </c>
      <c r="E38" s="510">
        <v>1010.0999999999999</v>
      </c>
      <c r="F38" s="510">
        <v>995.05</v>
      </c>
      <c r="G38" s="510">
        <v>970.09999999999991</v>
      </c>
      <c r="H38" s="510">
        <v>1050.0999999999999</v>
      </c>
      <c r="I38" s="510">
        <v>1075.0500000000002</v>
      </c>
      <c r="J38" s="510">
        <v>1090.0999999999999</v>
      </c>
      <c r="K38" s="509">
        <v>1060</v>
      </c>
      <c r="L38" s="509">
        <v>1020</v>
      </c>
      <c r="M38" s="509">
        <v>4.8301299999999996</v>
      </c>
      <c r="N38" s="1"/>
      <c r="O38" s="1"/>
    </row>
    <row r="39" spans="1:15" ht="12.75" customHeight="1">
      <c r="A39" s="31">
        <v>29</v>
      </c>
      <c r="B39" s="508" t="s">
        <v>52</v>
      </c>
      <c r="C39" s="509">
        <v>783.95</v>
      </c>
      <c r="D39" s="510">
        <v>783.5333333333333</v>
      </c>
      <c r="E39" s="510">
        <v>777.06666666666661</v>
      </c>
      <c r="F39" s="510">
        <v>770.18333333333328</v>
      </c>
      <c r="G39" s="510">
        <v>763.71666666666658</v>
      </c>
      <c r="H39" s="510">
        <v>790.41666666666663</v>
      </c>
      <c r="I39" s="510">
        <v>796.88333333333333</v>
      </c>
      <c r="J39" s="510">
        <v>803.76666666666665</v>
      </c>
      <c r="K39" s="509">
        <v>790</v>
      </c>
      <c r="L39" s="509">
        <v>776.65</v>
      </c>
      <c r="M39" s="509">
        <v>2.0925400000000001</v>
      </c>
      <c r="N39" s="1"/>
      <c r="O39" s="1"/>
    </row>
    <row r="40" spans="1:15" ht="12.75" customHeight="1">
      <c r="A40" s="31">
        <v>30</v>
      </c>
      <c r="B40" s="508" t="s">
        <v>53</v>
      </c>
      <c r="C40" s="509">
        <v>4877.55</v>
      </c>
      <c r="D40" s="510">
        <v>4854.3666666666659</v>
      </c>
      <c r="E40" s="510">
        <v>4809.7333333333318</v>
      </c>
      <c r="F40" s="510">
        <v>4741.9166666666661</v>
      </c>
      <c r="G40" s="510">
        <v>4697.2833333333319</v>
      </c>
      <c r="H40" s="510">
        <v>4922.1833333333316</v>
      </c>
      <c r="I40" s="510">
        <v>4966.8166666666648</v>
      </c>
      <c r="J40" s="510">
        <v>5034.6333333333314</v>
      </c>
      <c r="K40" s="509">
        <v>4899</v>
      </c>
      <c r="L40" s="509">
        <v>4786.55</v>
      </c>
      <c r="M40" s="509">
        <v>5.8212900000000003</v>
      </c>
      <c r="N40" s="1"/>
      <c r="O40" s="1"/>
    </row>
    <row r="41" spans="1:15" ht="12.75" customHeight="1">
      <c r="A41" s="31">
        <v>31</v>
      </c>
      <c r="B41" s="508" t="s">
        <v>54</v>
      </c>
      <c r="C41" s="509">
        <v>210.55</v>
      </c>
      <c r="D41" s="510">
        <v>211.03333333333333</v>
      </c>
      <c r="E41" s="510">
        <v>208.76666666666665</v>
      </c>
      <c r="F41" s="510">
        <v>206.98333333333332</v>
      </c>
      <c r="G41" s="510">
        <v>204.71666666666664</v>
      </c>
      <c r="H41" s="510">
        <v>212.81666666666666</v>
      </c>
      <c r="I41" s="510">
        <v>215.08333333333337</v>
      </c>
      <c r="J41" s="510">
        <v>216.86666666666667</v>
      </c>
      <c r="K41" s="509">
        <v>213.3</v>
      </c>
      <c r="L41" s="509">
        <v>209.25</v>
      </c>
      <c r="M41" s="509">
        <v>17.040579999999999</v>
      </c>
      <c r="N41" s="1"/>
      <c r="O41" s="1"/>
    </row>
    <row r="42" spans="1:15" ht="12.75" customHeight="1">
      <c r="A42" s="31">
        <v>32</v>
      </c>
      <c r="B42" s="508" t="s">
        <v>303</v>
      </c>
      <c r="C42" s="509">
        <v>487.9</v>
      </c>
      <c r="D42" s="510">
        <v>488.11666666666662</v>
      </c>
      <c r="E42" s="510">
        <v>481.23333333333323</v>
      </c>
      <c r="F42" s="510">
        <v>474.56666666666661</v>
      </c>
      <c r="G42" s="510">
        <v>467.68333333333322</v>
      </c>
      <c r="H42" s="510">
        <v>494.78333333333325</v>
      </c>
      <c r="I42" s="510">
        <v>501.66666666666657</v>
      </c>
      <c r="J42" s="510">
        <v>508.33333333333326</v>
      </c>
      <c r="K42" s="509">
        <v>495</v>
      </c>
      <c r="L42" s="509">
        <v>481.45</v>
      </c>
      <c r="M42" s="509">
        <v>0.92161999999999999</v>
      </c>
      <c r="N42" s="1"/>
      <c r="O42" s="1"/>
    </row>
    <row r="43" spans="1:15" ht="12.75" customHeight="1">
      <c r="A43" s="31">
        <v>33</v>
      </c>
      <c r="B43" s="508" t="s">
        <v>304</v>
      </c>
      <c r="C43" s="509">
        <v>94.05</v>
      </c>
      <c r="D43" s="510">
        <v>93.116666666666674</v>
      </c>
      <c r="E43" s="510">
        <v>91.783333333333346</v>
      </c>
      <c r="F43" s="510">
        <v>89.516666666666666</v>
      </c>
      <c r="G43" s="510">
        <v>88.183333333333337</v>
      </c>
      <c r="H43" s="510">
        <v>95.383333333333354</v>
      </c>
      <c r="I43" s="510">
        <v>96.716666666666669</v>
      </c>
      <c r="J43" s="510">
        <v>98.983333333333363</v>
      </c>
      <c r="K43" s="509">
        <v>94.45</v>
      </c>
      <c r="L43" s="509">
        <v>90.85</v>
      </c>
      <c r="M43" s="509">
        <v>17.714259999999999</v>
      </c>
      <c r="N43" s="1"/>
      <c r="O43" s="1"/>
    </row>
    <row r="44" spans="1:15" ht="12.75" customHeight="1">
      <c r="A44" s="31">
        <v>34</v>
      </c>
      <c r="B44" s="508" t="s">
        <v>55</v>
      </c>
      <c r="C44" s="509">
        <v>125.85</v>
      </c>
      <c r="D44" s="510">
        <v>125.66666666666667</v>
      </c>
      <c r="E44" s="510">
        <v>124.88333333333334</v>
      </c>
      <c r="F44" s="510">
        <v>123.91666666666667</v>
      </c>
      <c r="G44" s="510">
        <v>123.13333333333334</v>
      </c>
      <c r="H44" s="510">
        <v>126.63333333333334</v>
      </c>
      <c r="I44" s="510">
        <v>127.41666666666667</v>
      </c>
      <c r="J44" s="510">
        <v>128.38333333333333</v>
      </c>
      <c r="K44" s="509">
        <v>126.45</v>
      </c>
      <c r="L44" s="509">
        <v>124.7</v>
      </c>
      <c r="M44" s="509">
        <v>70.393600000000006</v>
      </c>
      <c r="N44" s="1"/>
      <c r="O44" s="1"/>
    </row>
    <row r="45" spans="1:15" ht="12.75" customHeight="1">
      <c r="A45" s="31">
        <v>35</v>
      </c>
      <c r="B45" s="508" t="s">
        <v>57</v>
      </c>
      <c r="C45" s="509">
        <v>3267.9</v>
      </c>
      <c r="D45" s="510">
        <v>3275.2666666666664</v>
      </c>
      <c r="E45" s="510">
        <v>3242.6333333333328</v>
      </c>
      <c r="F45" s="510">
        <v>3217.3666666666663</v>
      </c>
      <c r="G45" s="510">
        <v>3184.7333333333327</v>
      </c>
      <c r="H45" s="510">
        <v>3300.5333333333328</v>
      </c>
      <c r="I45" s="510">
        <v>3333.1666666666661</v>
      </c>
      <c r="J45" s="510">
        <v>3358.4333333333329</v>
      </c>
      <c r="K45" s="509">
        <v>3307.9</v>
      </c>
      <c r="L45" s="509">
        <v>3250</v>
      </c>
      <c r="M45" s="509">
        <v>10.51596</v>
      </c>
      <c r="N45" s="1"/>
      <c r="O45" s="1"/>
    </row>
    <row r="46" spans="1:15" ht="12.75" customHeight="1">
      <c r="A46" s="31">
        <v>36</v>
      </c>
      <c r="B46" s="508" t="s">
        <v>305</v>
      </c>
      <c r="C46" s="509">
        <v>178.45</v>
      </c>
      <c r="D46" s="510">
        <v>177.70000000000002</v>
      </c>
      <c r="E46" s="510">
        <v>176.00000000000003</v>
      </c>
      <c r="F46" s="510">
        <v>173.55</v>
      </c>
      <c r="G46" s="510">
        <v>171.85000000000002</v>
      </c>
      <c r="H46" s="510">
        <v>180.15000000000003</v>
      </c>
      <c r="I46" s="510">
        <v>181.85000000000002</v>
      </c>
      <c r="J46" s="510">
        <v>184.30000000000004</v>
      </c>
      <c r="K46" s="509">
        <v>179.4</v>
      </c>
      <c r="L46" s="509">
        <v>175.25</v>
      </c>
      <c r="M46" s="509">
        <v>3.0889099999999998</v>
      </c>
      <c r="N46" s="1"/>
      <c r="O46" s="1"/>
    </row>
    <row r="47" spans="1:15" ht="12.75" customHeight="1">
      <c r="A47" s="31">
        <v>37</v>
      </c>
      <c r="B47" s="508" t="s">
        <v>307</v>
      </c>
      <c r="C47" s="509">
        <v>2161.4</v>
      </c>
      <c r="D47" s="510">
        <v>2158.75</v>
      </c>
      <c r="E47" s="510">
        <v>2140.65</v>
      </c>
      <c r="F47" s="510">
        <v>2119.9</v>
      </c>
      <c r="G47" s="510">
        <v>2101.8000000000002</v>
      </c>
      <c r="H47" s="510">
        <v>2179.5</v>
      </c>
      <c r="I47" s="510">
        <v>2197.6000000000004</v>
      </c>
      <c r="J47" s="510">
        <v>2218.35</v>
      </c>
      <c r="K47" s="509">
        <v>2176.85</v>
      </c>
      <c r="L47" s="509">
        <v>2138</v>
      </c>
      <c r="M47" s="509">
        <v>1.53203</v>
      </c>
      <c r="N47" s="1"/>
      <c r="O47" s="1"/>
    </row>
    <row r="48" spans="1:15" ht="12.75" customHeight="1">
      <c r="A48" s="31">
        <v>38</v>
      </c>
      <c r="B48" s="508" t="s">
        <v>306</v>
      </c>
      <c r="C48" s="509">
        <v>3042.95</v>
      </c>
      <c r="D48" s="510">
        <v>3061.5333333333333</v>
      </c>
      <c r="E48" s="510">
        <v>3003.6666666666665</v>
      </c>
      <c r="F48" s="510">
        <v>2964.3833333333332</v>
      </c>
      <c r="G48" s="510">
        <v>2906.5166666666664</v>
      </c>
      <c r="H48" s="510">
        <v>3100.8166666666666</v>
      </c>
      <c r="I48" s="510">
        <v>3158.6833333333334</v>
      </c>
      <c r="J48" s="510">
        <v>3197.9666666666667</v>
      </c>
      <c r="K48" s="509">
        <v>3119.4</v>
      </c>
      <c r="L48" s="509">
        <v>3022.25</v>
      </c>
      <c r="M48" s="509">
        <v>0.20121</v>
      </c>
      <c r="N48" s="1"/>
      <c r="O48" s="1"/>
    </row>
    <row r="49" spans="1:15" ht="12.75" customHeight="1">
      <c r="A49" s="31">
        <v>39</v>
      </c>
      <c r="B49" s="508" t="s">
        <v>241</v>
      </c>
      <c r="C49" s="509">
        <v>1752.3</v>
      </c>
      <c r="D49" s="510">
        <v>1759.1000000000001</v>
      </c>
      <c r="E49" s="510">
        <v>1718.2000000000003</v>
      </c>
      <c r="F49" s="510">
        <v>1684.1000000000001</v>
      </c>
      <c r="G49" s="510">
        <v>1643.2000000000003</v>
      </c>
      <c r="H49" s="510">
        <v>1793.2000000000003</v>
      </c>
      <c r="I49" s="510">
        <v>1834.1000000000004</v>
      </c>
      <c r="J49" s="510">
        <v>1868.2000000000003</v>
      </c>
      <c r="K49" s="509">
        <v>1800</v>
      </c>
      <c r="L49" s="509">
        <v>1725</v>
      </c>
      <c r="M49" s="509">
        <v>0.83150000000000002</v>
      </c>
      <c r="N49" s="1"/>
      <c r="O49" s="1"/>
    </row>
    <row r="50" spans="1:15" ht="12.75" customHeight="1">
      <c r="A50" s="31">
        <v>40</v>
      </c>
      <c r="B50" s="508" t="s">
        <v>308</v>
      </c>
      <c r="C50" s="509">
        <v>8815.1</v>
      </c>
      <c r="D50" s="510">
        <v>8768.3666666666668</v>
      </c>
      <c r="E50" s="510">
        <v>8695.7333333333336</v>
      </c>
      <c r="F50" s="510">
        <v>8576.3666666666668</v>
      </c>
      <c r="G50" s="510">
        <v>8503.7333333333336</v>
      </c>
      <c r="H50" s="510">
        <v>8887.7333333333336</v>
      </c>
      <c r="I50" s="510">
        <v>8960.3666666666686</v>
      </c>
      <c r="J50" s="510">
        <v>9079.7333333333336</v>
      </c>
      <c r="K50" s="509">
        <v>8841</v>
      </c>
      <c r="L50" s="509">
        <v>8649</v>
      </c>
      <c r="M50" s="509">
        <v>0.25280000000000002</v>
      </c>
      <c r="N50" s="1"/>
      <c r="O50" s="1"/>
    </row>
    <row r="51" spans="1:15" ht="12.75" customHeight="1">
      <c r="A51" s="31">
        <v>41</v>
      </c>
      <c r="B51" s="508" t="s">
        <v>59</v>
      </c>
      <c r="C51" s="509">
        <v>1044.8499999999999</v>
      </c>
      <c r="D51" s="510">
        <v>1042.5</v>
      </c>
      <c r="E51" s="510">
        <v>1025</v>
      </c>
      <c r="F51" s="510">
        <v>1005.15</v>
      </c>
      <c r="G51" s="510">
        <v>987.65</v>
      </c>
      <c r="H51" s="510">
        <v>1062.3499999999999</v>
      </c>
      <c r="I51" s="510">
        <v>1079.8499999999999</v>
      </c>
      <c r="J51" s="510">
        <v>1099.7</v>
      </c>
      <c r="K51" s="509">
        <v>1060</v>
      </c>
      <c r="L51" s="509">
        <v>1022.65</v>
      </c>
      <c r="M51" s="509">
        <v>8.5659799999999997</v>
      </c>
      <c r="N51" s="1"/>
      <c r="O51" s="1"/>
    </row>
    <row r="52" spans="1:15" ht="12.75" customHeight="1">
      <c r="A52" s="31">
        <v>42</v>
      </c>
      <c r="B52" s="508" t="s">
        <v>60</v>
      </c>
      <c r="C52" s="509">
        <v>723.1</v>
      </c>
      <c r="D52" s="510">
        <v>722.48333333333346</v>
      </c>
      <c r="E52" s="510">
        <v>718.26666666666688</v>
      </c>
      <c r="F52" s="510">
        <v>713.43333333333339</v>
      </c>
      <c r="G52" s="510">
        <v>709.21666666666681</v>
      </c>
      <c r="H52" s="510">
        <v>727.31666666666695</v>
      </c>
      <c r="I52" s="510">
        <v>731.53333333333342</v>
      </c>
      <c r="J52" s="510">
        <v>736.36666666666702</v>
      </c>
      <c r="K52" s="509">
        <v>726.7</v>
      </c>
      <c r="L52" s="509">
        <v>717.65</v>
      </c>
      <c r="M52" s="509">
        <v>15.09479</v>
      </c>
      <c r="N52" s="1"/>
      <c r="O52" s="1"/>
    </row>
    <row r="53" spans="1:15" ht="12.75" customHeight="1">
      <c r="A53" s="31">
        <v>43</v>
      </c>
      <c r="B53" s="508" t="s">
        <v>309</v>
      </c>
      <c r="C53" s="509">
        <v>547.75</v>
      </c>
      <c r="D53" s="510">
        <v>548.7833333333333</v>
      </c>
      <c r="E53" s="510">
        <v>542.56666666666661</v>
      </c>
      <c r="F53" s="510">
        <v>537.38333333333333</v>
      </c>
      <c r="G53" s="510">
        <v>531.16666666666663</v>
      </c>
      <c r="H53" s="510">
        <v>553.96666666666658</v>
      </c>
      <c r="I53" s="510">
        <v>560.18333333333328</v>
      </c>
      <c r="J53" s="510">
        <v>565.36666666666656</v>
      </c>
      <c r="K53" s="509">
        <v>555</v>
      </c>
      <c r="L53" s="509">
        <v>543.6</v>
      </c>
      <c r="M53" s="509">
        <v>0.79795000000000005</v>
      </c>
      <c r="N53" s="1"/>
      <c r="O53" s="1"/>
    </row>
    <row r="54" spans="1:15" ht="12.75" customHeight="1">
      <c r="A54" s="31">
        <v>44</v>
      </c>
      <c r="B54" s="508" t="s">
        <v>61</v>
      </c>
      <c r="C54" s="509">
        <v>678.8</v>
      </c>
      <c r="D54" s="510">
        <v>678.63333333333333</v>
      </c>
      <c r="E54" s="510">
        <v>672.76666666666665</v>
      </c>
      <c r="F54" s="510">
        <v>666.73333333333335</v>
      </c>
      <c r="G54" s="510">
        <v>660.86666666666667</v>
      </c>
      <c r="H54" s="510">
        <v>684.66666666666663</v>
      </c>
      <c r="I54" s="510">
        <v>690.53333333333319</v>
      </c>
      <c r="J54" s="510">
        <v>696.56666666666661</v>
      </c>
      <c r="K54" s="509">
        <v>684.5</v>
      </c>
      <c r="L54" s="509">
        <v>672.6</v>
      </c>
      <c r="M54" s="509">
        <v>68.846829999999997</v>
      </c>
      <c r="N54" s="1"/>
      <c r="O54" s="1"/>
    </row>
    <row r="55" spans="1:15" ht="12.75" customHeight="1">
      <c r="A55" s="31">
        <v>45</v>
      </c>
      <c r="B55" s="508" t="s">
        <v>62</v>
      </c>
      <c r="C55" s="509">
        <v>3174.1</v>
      </c>
      <c r="D55" s="510">
        <v>3167.6833333333329</v>
      </c>
      <c r="E55" s="510">
        <v>3144.4166666666661</v>
      </c>
      <c r="F55" s="510">
        <v>3114.7333333333331</v>
      </c>
      <c r="G55" s="510">
        <v>3091.4666666666662</v>
      </c>
      <c r="H55" s="510">
        <v>3197.3666666666659</v>
      </c>
      <c r="I55" s="510">
        <v>3220.6333333333332</v>
      </c>
      <c r="J55" s="510">
        <v>3250.3166666666657</v>
      </c>
      <c r="K55" s="509">
        <v>3190.95</v>
      </c>
      <c r="L55" s="509">
        <v>3138</v>
      </c>
      <c r="M55" s="509">
        <v>2.2414700000000001</v>
      </c>
      <c r="N55" s="1"/>
      <c r="O55" s="1"/>
    </row>
    <row r="56" spans="1:15" ht="12.75" customHeight="1">
      <c r="A56" s="31">
        <v>46</v>
      </c>
      <c r="B56" s="508" t="s">
        <v>313</v>
      </c>
      <c r="C56" s="509">
        <v>198.65</v>
      </c>
      <c r="D56" s="510">
        <v>199.36666666666667</v>
      </c>
      <c r="E56" s="510">
        <v>197.28333333333336</v>
      </c>
      <c r="F56" s="510">
        <v>195.91666666666669</v>
      </c>
      <c r="G56" s="510">
        <v>193.83333333333337</v>
      </c>
      <c r="H56" s="510">
        <v>200.73333333333335</v>
      </c>
      <c r="I56" s="510">
        <v>202.81666666666666</v>
      </c>
      <c r="J56" s="510">
        <v>204.18333333333334</v>
      </c>
      <c r="K56" s="509">
        <v>201.45</v>
      </c>
      <c r="L56" s="509">
        <v>198</v>
      </c>
      <c r="M56" s="509">
        <v>2.6576900000000001</v>
      </c>
      <c r="N56" s="1"/>
      <c r="O56" s="1"/>
    </row>
    <row r="57" spans="1:15" ht="12.75" customHeight="1">
      <c r="A57" s="31">
        <v>47</v>
      </c>
      <c r="B57" s="508" t="s">
        <v>314</v>
      </c>
      <c r="C57" s="509">
        <v>1332.1</v>
      </c>
      <c r="D57" s="510">
        <v>1339.0333333333333</v>
      </c>
      <c r="E57" s="510">
        <v>1298.0666666666666</v>
      </c>
      <c r="F57" s="510">
        <v>1264.0333333333333</v>
      </c>
      <c r="G57" s="510">
        <v>1223.0666666666666</v>
      </c>
      <c r="H57" s="510">
        <v>1373.0666666666666</v>
      </c>
      <c r="I57" s="510">
        <v>1414.0333333333333</v>
      </c>
      <c r="J57" s="510">
        <v>1448.0666666666666</v>
      </c>
      <c r="K57" s="509">
        <v>1380</v>
      </c>
      <c r="L57" s="509">
        <v>1305</v>
      </c>
      <c r="M57" s="509">
        <v>7.5283499999999997</v>
      </c>
      <c r="N57" s="1"/>
      <c r="O57" s="1"/>
    </row>
    <row r="58" spans="1:15" ht="12.75" customHeight="1">
      <c r="A58" s="31">
        <v>48</v>
      </c>
      <c r="B58" s="508" t="s">
        <v>64</v>
      </c>
      <c r="C58" s="509">
        <v>16169.9</v>
      </c>
      <c r="D58" s="510">
        <v>16138.65</v>
      </c>
      <c r="E58" s="510">
        <v>16057.75</v>
      </c>
      <c r="F58" s="510">
        <v>15945.6</v>
      </c>
      <c r="G58" s="510">
        <v>15864.7</v>
      </c>
      <c r="H58" s="510">
        <v>16250.8</v>
      </c>
      <c r="I58" s="510">
        <v>16331.699999999997</v>
      </c>
      <c r="J58" s="510">
        <v>16443.849999999999</v>
      </c>
      <c r="K58" s="509">
        <v>16219.55</v>
      </c>
      <c r="L58" s="509">
        <v>16026.5</v>
      </c>
      <c r="M58" s="509">
        <v>1.81118</v>
      </c>
      <c r="N58" s="1"/>
      <c r="O58" s="1"/>
    </row>
    <row r="59" spans="1:15" ht="12" customHeight="1">
      <c r="A59" s="31">
        <v>49</v>
      </c>
      <c r="B59" s="508" t="s">
        <v>246</v>
      </c>
      <c r="C59" s="509">
        <v>5084.3999999999996</v>
      </c>
      <c r="D59" s="510">
        <v>5140.1166666666659</v>
      </c>
      <c r="E59" s="510">
        <v>4999.3333333333321</v>
      </c>
      <c r="F59" s="510">
        <v>4914.2666666666664</v>
      </c>
      <c r="G59" s="510">
        <v>4773.4833333333327</v>
      </c>
      <c r="H59" s="510">
        <v>5225.1833333333316</v>
      </c>
      <c r="I59" s="510">
        <v>5365.9666666666662</v>
      </c>
      <c r="J59" s="510">
        <v>5451.033333333331</v>
      </c>
      <c r="K59" s="509">
        <v>5280.9</v>
      </c>
      <c r="L59" s="509">
        <v>5055.05</v>
      </c>
      <c r="M59" s="509">
        <v>0.63675999999999999</v>
      </c>
      <c r="N59" s="1"/>
      <c r="O59" s="1"/>
    </row>
    <row r="60" spans="1:15" ht="12.75" customHeight="1">
      <c r="A60" s="31">
        <v>50</v>
      </c>
      <c r="B60" s="508" t="s">
        <v>65</v>
      </c>
      <c r="C60" s="509">
        <v>6917.75</v>
      </c>
      <c r="D60" s="510">
        <v>6916.5</v>
      </c>
      <c r="E60" s="510">
        <v>6839.5</v>
      </c>
      <c r="F60" s="510">
        <v>6761.25</v>
      </c>
      <c r="G60" s="510">
        <v>6684.25</v>
      </c>
      <c r="H60" s="510">
        <v>6994.75</v>
      </c>
      <c r="I60" s="510">
        <v>7071.75</v>
      </c>
      <c r="J60" s="510">
        <v>7150</v>
      </c>
      <c r="K60" s="509">
        <v>6993.5</v>
      </c>
      <c r="L60" s="509">
        <v>6838.25</v>
      </c>
      <c r="M60" s="509">
        <v>13.393990000000001</v>
      </c>
      <c r="N60" s="1"/>
      <c r="O60" s="1"/>
    </row>
    <row r="61" spans="1:15" ht="12.75" customHeight="1">
      <c r="A61" s="31">
        <v>51</v>
      </c>
      <c r="B61" s="508" t="s">
        <v>315</v>
      </c>
      <c r="C61" s="509">
        <v>3186.95</v>
      </c>
      <c r="D61" s="510">
        <v>3197.3166666666671</v>
      </c>
      <c r="E61" s="510">
        <v>3144.6333333333341</v>
      </c>
      <c r="F61" s="510">
        <v>3102.3166666666671</v>
      </c>
      <c r="G61" s="510">
        <v>3049.6333333333341</v>
      </c>
      <c r="H61" s="510">
        <v>3239.6333333333341</v>
      </c>
      <c r="I61" s="510">
        <v>3292.3166666666675</v>
      </c>
      <c r="J61" s="510">
        <v>3334.6333333333341</v>
      </c>
      <c r="K61" s="509">
        <v>3250</v>
      </c>
      <c r="L61" s="509">
        <v>3155</v>
      </c>
      <c r="M61" s="509">
        <v>0.54854000000000003</v>
      </c>
      <c r="N61" s="1"/>
      <c r="O61" s="1"/>
    </row>
    <row r="62" spans="1:15" ht="12.75" customHeight="1">
      <c r="A62" s="31">
        <v>52</v>
      </c>
      <c r="B62" s="508" t="s">
        <v>66</v>
      </c>
      <c r="C62" s="509">
        <v>2143.9499999999998</v>
      </c>
      <c r="D62" s="510">
        <v>2143.9499999999998</v>
      </c>
      <c r="E62" s="510">
        <v>2118.1999999999998</v>
      </c>
      <c r="F62" s="510">
        <v>2092.4499999999998</v>
      </c>
      <c r="G62" s="510">
        <v>2066.6999999999998</v>
      </c>
      <c r="H62" s="510">
        <v>2169.6999999999998</v>
      </c>
      <c r="I62" s="510">
        <v>2195.4499999999998</v>
      </c>
      <c r="J62" s="510">
        <v>2221.1999999999998</v>
      </c>
      <c r="K62" s="509">
        <v>2169.6999999999998</v>
      </c>
      <c r="L62" s="509">
        <v>2118.1999999999998</v>
      </c>
      <c r="M62" s="509">
        <v>2.6718000000000002</v>
      </c>
      <c r="N62" s="1"/>
      <c r="O62" s="1"/>
    </row>
    <row r="63" spans="1:15" ht="12.75" customHeight="1">
      <c r="A63" s="31">
        <v>53</v>
      </c>
      <c r="B63" s="508" t="s">
        <v>316</v>
      </c>
      <c r="C63" s="509">
        <v>332.55</v>
      </c>
      <c r="D63" s="510">
        <v>328.7</v>
      </c>
      <c r="E63" s="510">
        <v>323.09999999999997</v>
      </c>
      <c r="F63" s="510">
        <v>313.64999999999998</v>
      </c>
      <c r="G63" s="510">
        <v>308.04999999999995</v>
      </c>
      <c r="H63" s="510">
        <v>338.15</v>
      </c>
      <c r="I63" s="510">
        <v>343.75</v>
      </c>
      <c r="J63" s="510">
        <v>353.2</v>
      </c>
      <c r="K63" s="509">
        <v>334.3</v>
      </c>
      <c r="L63" s="509">
        <v>319.25</v>
      </c>
      <c r="M63" s="509">
        <v>16.342490000000002</v>
      </c>
      <c r="N63" s="1"/>
      <c r="O63" s="1"/>
    </row>
    <row r="64" spans="1:15" ht="12.75" customHeight="1">
      <c r="A64" s="31">
        <v>54</v>
      </c>
      <c r="B64" s="508" t="s">
        <v>67</v>
      </c>
      <c r="C64" s="509">
        <v>259</v>
      </c>
      <c r="D64" s="510">
        <v>258.63333333333338</v>
      </c>
      <c r="E64" s="510">
        <v>255.06666666666678</v>
      </c>
      <c r="F64" s="510">
        <v>251.13333333333338</v>
      </c>
      <c r="G64" s="510">
        <v>247.56666666666678</v>
      </c>
      <c r="H64" s="510">
        <v>262.56666666666678</v>
      </c>
      <c r="I64" s="510">
        <v>266.13333333333338</v>
      </c>
      <c r="J64" s="510">
        <v>270.06666666666678</v>
      </c>
      <c r="K64" s="509">
        <v>262.2</v>
      </c>
      <c r="L64" s="509">
        <v>254.7</v>
      </c>
      <c r="M64" s="509">
        <v>45.570900000000002</v>
      </c>
      <c r="N64" s="1"/>
      <c r="O64" s="1"/>
    </row>
    <row r="65" spans="1:15" ht="12.75" customHeight="1">
      <c r="A65" s="31">
        <v>55</v>
      </c>
      <c r="B65" s="508" t="s">
        <v>68</v>
      </c>
      <c r="C65" s="509">
        <v>81.2</v>
      </c>
      <c r="D65" s="510">
        <v>81.133333333333326</v>
      </c>
      <c r="E65" s="510">
        <v>80.266666666666652</v>
      </c>
      <c r="F65" s="510">
        <v>79.333333333333329</v>
      </c>
      <c r="G65" s="510">
        <v>78.466666666666654</v>
      </c>
      <c r="H65" s="510">
        <v>82.066666666666649</v>
      </c>
      <c r="I65" s="510">
        <v>82.933333333333323</v>
      </c>
      <c r="J65" s="510">
        <v>83.866666666666646</v>
      </c>
      <c r="K65" s="509">
        <v>82</v>
      </c>
      <c r="L65" s="509">
        <v>80.2</v>
      </c>
      <c r="M65" s="509">
        <v>230.73035999999999</v>
      </c>
      <c r="N65" s="1"/>
      <c r="O65" s="1"/>
    </row>
    <row r="66" spans="1:15" ht="12.75" customHeight="1">
      <c r="A66" s="31">
        <v>56</v>
      </c>
      <c r="B66" s="508" t="s">
        <v>247</v>
      </c>
      <c r="C66" s="509">
        <v>52.7</v>
      </c>
      <c r="D66" s="510">
        <v>52.533333333333339</v>
      </c>
      <c r="E66" s="510">
        <v>51.966666666666676</v>
      </c>
      <c r="F66" s="510">
        <v>51.233333333333334</v>
      </c>
      <c r="G66" s="510">
        <v>50.666666666666671</v>
      </c>
      <c r="H66" s="510">
        <v>53.26666666666668</v>
      </c>
      <c r="I66" s="510">
        <v>53.833333333333343</v>
      </c>
      <c r="J66" s="510">
        <v>54.566666666666684</v>
      </c>
      <c r="K66" s="509">
        <v>53.1</v>
      </c>
      <c r="L66" s="509">
        <v>51.8</v>
      </c>
      <c r="M66" s="509">
        <v>38.808839999999996</v>
      </c>
      <c r="N66" s="1"/>
      <c r="O66" s="1"/>
    </row>
    <row r="67" spans="1:15" ht="12.75" customHeight="1">
      <c r="A67" s="31">
        <v>57</v>
      </c>
      <c r="B67" s="508" t="s">
        <v>310</v>
      </c>
      <c r="C67" s="509">
        <v>2803.3</v>
      </c>
      <c r="D67" s="510">
        <v>2806.7999999999997</v>
      </c>
      <c r="E67" s="510">
        <v>2786.5999999999995</v>
      </c>
      <c r="F67" s="510">
        <v>2769.8999999999996</v>
      </c>
      <c r="G67" s="510">
        <v>2749.6999999999994</v>
      </c>
      <c r="H67" s="510">
        <v>2823.4999999999995</v>
      </c>
      <c r="I67" s="510">
        <v>2843.6999999999994</v>
      </c>
      <c r="J67" s="510">
        <v>2860.3999999999996</v>
      </c>
      <c r="K67" s="509">
        <v>2827</v>
      </c>
      <c r="L67" s="509">
        <v>2790.1</v>
      </c>
      <c r="M67" s="509">
        <v>7.2139999999999996E-2</v>
      </c>
      <c r="N67" s="1"/>
      <c r="O67" s="1"/>
    </row>
    <row r="68" spans="1:15" ht="12.75" customHeight="1">
      <c r="A68" s="31">
        <v>58</v>
      </c>
      <c r="B68" s="508" t="s">
        <v>69</v>
      </c>
      <c r="C68" s="509">
        <v>1857.55</v>
      </c>
      <c r="D68" s="510">
        <v>1854.95</v>
      </c>
      <c r="E68" s="510">
        <v>1842.6000000000001</v>
      </c>
      <c r="F68" s="510">
        <v>1827.65</v>
      </c>
      <c r="G68" s="510">
        <v>1815.3000000000002</v>
      </c>
      <c r="H68" s="510">
        <v>1869.9</v>
      </c>
      <c r="I68" s="510">
        <v>1882.25</v>
      </c>
      <c r="J68" s="510">
        <v>1897.2</v>
      </c>
      <c r="K68" s="509">
        <v>1867.3</v>
      </c>
      <c r="L68" s="509">
        <v>1840</v>
      </c>
      <c r="M68" s="509">
        <v>1.9532499999999999</v>
      </c>
      <c r="N68" s="1"/>
      <c r="O68" s="1"/>
    </row>
    <row r="69" spans="1:15" ht="12.75" customHeight="1">
      <c r="A69" s="31">
        <v>59</v>
      </c>
      <c r="B69" s="508" t="s">
        <v>318</v>
      </c>
      <c r="C69" s="509">
        <v>4855.45</v>
      </c>
      <c r="D69" s="510">
        <v>4846.8166666666666</v>
      </c>
      <c r="E69" s="510">
        <v>4813.6333333333332</v>
      </c>
      <c r="F69" s="510">
        <v>4771.8166666666666</v>
      </c>
      <c r="G69" s="510">
        <v>4738.6333333333332</v>
      </c>
      <c r="H69" s="510">
        <v>4888.6333333333332</v>
      </c>
      <c r="I69" s="510">
        <v>4921.8166666666657</v>
      </c>
      <c r="J69" s="510">
        <v>4963.6333333333332</v>
      </c>
      <c r="K69" s="509">
        <v>4880</v>
      </c>
      <c r="L69" s="509">
        <v>4805</v>
      </c>
      <c r="M69" s="509">
        <v>5.3900000000000003E-2</v>
      </c>
      <c r="N69" s="1"/>
      <c r="O69" s="1"/>
    </row>
    <row r="70" spans="1:15" ht="12.75" customHeight="1">
      <c r="A70" s="31">
        <v>60</v>
      </c>
      <c r="B70" s="508" t="s">
        <v>248</v>
      </c>
      <c r="C70" s="509">
        <v>1051.2</v>
      </c>
      <c r="D70" s="510">
        <v>1051.2833333333333</v>
      </c>
      <c r="E70" s="510">
        <v>1033.5666666666666</v>
      </c>
      <c r="F70" s="510">
        <v>1015.9333333333334</v>
      </c>
      <c r="G70" s="510">
        <v>998.2166666666667</v>
      </c>
      <c r="H70" s="510">
        <v>1068.9166666666665</v>
      </c>
      <c r="I70" s="510">
        <v>1086.6333333333332</v>
      </c>
      <c r="J70" s="510">
        <v>1104.2666666666664</v>
      </c>
      <c r="K70" s="509">
        <v>1069</v>
      </c>
      <c r="L70" s="509">
        <v>1033.6500000000001</v>
      </c>
      <c r="M70" s="509">
        <v>0.65754999999999997</v>
      </c>
      <c r="N70" s="1"/>
      <c r="O70" s="1"/>
    </row>
    <row r="71" spans="1:15" ht="12.75" customHeight="1">
      <c r="A71" s="31">
        <v>61</v>
      </c>
      <c r="B71" s="508" t="s">
        <v>319</v>
      </c>
      <c r="C71" s="509">
        <v>386.05</v>
      </c>
      <c r="D71" s="510">
        <v>387.7</v>
      </c>
      <c r="E71" s="510">
        <v>382.4</v>
      </c>
      <c r="F71" s="510">
        <v>378.75</v>
      </c>
      <c r="G71" s="510">
        <v>373.45</v>
      </c>
      <c r="H71" s="510">
        <v>391.34999999999997</v>
      </c>
      <c r="I71" s="510">
        <v>396.65000000000003</v>
      </c>
      <c r="J71" s="510">
        <v>400.29999999999995</v>
      </c>
      <c r="K71" s="509">
        <v>393</v>
      </c>
      <c r="L71" s="509">
        <v>384.05</v>
      </c>
      <c r="M71" s="509">
        <v>1.2714000000000001</v>
      </c>
      <c r="N71" s="1"/>
      <c r="O71" s="1"/>
    </row>
    <row r="72" spans="1:15" ht="12.75" customHeight="1">
      <c r="A72" s="31">
        <v>62</v>
      </c>
      <c r="B72" s="508" t="s">
        <v>71</v>
      </c>
      <c r="C72" s="509">
        <v>208.9</v>
      </c>
      <c r="D72" s="510">
        <v>207.68333333333331</v>
      </c>
      <c r="E72" s="510">
        <v>205.61666666666662</v>
      </c>
      <c r="F72" s="510">
        <v>202.33333333333331</v>
      </c>
      <c r="G72" s="510">
        <v>200.26666666666662</v>
      </c>
      <c r="H72" s="510">
        <v>210.96666666666661</v>
      </c>
      <c r="I72" s="510">
        <v>213.03333333333327</v>
      </c>
      <c r="J72" s="510">
        <v>216.31666666666661</v>
      </c>
      <c r="K72" s="509">
        <v>209.75</v>
      </c>
      <c r="L72" s="509">
        <v>204.4</v>
      </c>
      <c r="M72" s="509">
        <v>29.012789999999999</v>
      </c>
      <c r="N72" s="1"/>
      <c r="O72" s="1"/>
    </row>
    <row r="73" spans="1:15" ht="12.75" customHeight="1">
      <c r="A73" s="31">
        <v>63</v>
      </c>
      <c r="B73" s="508" t="s">
        <v>311</v>
      </c>
      <c r="C73" s="509">
        <v>1709.85</v>
      </c>
      <c r="D73" s="510">
        <v>1723.3833333333332</v>
      </c>
      <c r="E73" s="510">
        <v>1686.7666666666664</v>
      </c>
      <c r="F73" s="510">
        <v>1663.6833333333332</v>
      </c>
      <c r="G73" s="510">
        <v>1627.0666666666664</v>
      </c>
      <c r="H73" s="510">
        <v>1746.4666666666665</v>
      </c>
      <c r="I73" s="510">
        <v>1783.0833333333333</v>
      </c>
      <c r="J73" s="510">
        <v>1806.1666666666665</v>
      </c>
      <c r="K73" s="509">
        <v>1760</v>
      </c>
      <c r="L73" s="509">
        <v>1700.3</v>
      </c>
      <c r="M73" s="509">
        <v>2.2156899999999999</v>
      </c>
      <c r="N73" s="1"/>
      <c r="O73" s="1"/>
    </row>
    <row r="74" spans="1:15" ht="12.75" customHeight="1">
      <c r="A74" s="31">
        <v>64</v>
      </c>
      <c r="B74" s="508" t="s">
        <v>72</v>
      </c>
      <c r="C74" s="509">
        <v>750.55</v>
      </c>
      <c r="D74" s="510">
        <v>749.66666666666663</v>
      </c>
      <c r="E74" s="510">
        <v>745.88333333333321</v>
      </c>
      <c r="F74" s="510">
        <v>741.21666666666658</v>
      </c>
      <c r="G74" s="510">
        <v>737.43333333333317</v>
      </c>
      <c r="H74" s="510">
        <v>754.33333333333326</v>
      </c>
      <c r="I74" s="510">
        <v>758.11666666666679</v>
      </c>
      <c r="J74" s="510">
        <v>762.7833333333333</v>
      </c>
      <c r="K74" s="509">
        <v>753.45</v>
      </c>
      <c r="L74" s="509">
        <v>745</v>
      </c>
      <c r="M74" s="509">
        <v>2.2401300000000002</v>
      </c>
      <c r="N74" s="1"/>
      <c r="O74" s="1"/>
    </row>
    <row r="75" spans="1:15" ht="12.75" customHeight="1">
      <c r="A75" s="31">
        <v>65</v>
      </c>
      <c r="B75" s="508" t="s">
        <v>73</v>
      </c>
      <c r="C75" s="509">
        <v>697.35</v>
      </c>
      <c r="D75" s="510">
        <v>693.90000000000009</v>
      </c>
      <c r="E75" s="510">
        <v>689.10000000000014</v>
      </c>
      <c r="F75" s="510">
        <v>680.85</v>
      </c>
      <c r="G75" s="510">
        <v>676.05000000000007</v>
      </c>
      <c r="H75" s="510">
        <v>702.1500000000002</v>
      </c>
      <c r="I75" s="510">
        <v>706.95000000000016</v>
      </c>
      <c r="J75" s="510">
        <v>715.20000000000027</v>
      </c>
      <c r="K75" s="509">
        <v>698.7</v>
      </c>
      <c r="L75" s="509">
        <v>685.65</v>
      </c>
      <c r="M75" s="509">
        <v>10.62346</v>
      </c>
      <c r="N75" s="1"/>
      <c r="O75" s="1"/>
    </row>
    <row r="76" spans="1:15" ht="12.75" customHeight="1">
      <c r="A76" s="31">
        <v>66</v>
      </c>
      <c r="B76" s="508" t="s">
        <v>320</v>
      </c>
      <c r="C76" s="509">
        <v>10288.549999999999</v>
      </c>
      <c r="D76" s="510">
        <v>10331.183333333332</v>
      </c>
      <c r="E76" s="510">
        <v>10112.366666666665</v>
      </c>
      <c r="F76" s="510">
        <v>9936.1833333333325</v>
      </c>
      <c r="G76" s="510">
        <v>9717.366666666665</v>
      </c>
      <c r="H76" s="510">
        <v>10507.366666666665</v>
      </c>
      <c r="I76" s="510">
        <v>10726.183333333334</v>
      </c>
      <c r="J76" s="510">
        <v>10902.366666666665</v>
      </c>
      <c r="K76" s="509">
        <v>10550</v>
      </c>
      <c r="L76" s="509">
        <v>10155</v>
      </c>
      <c r="M76" s="509">
        <v>1.788E-2</v>
      </c>
      <c r="N76" s="1"/>
      <c r="O76" s="1"/>
    </row>
    <row r="77" spans="1:15" ht="12.75" customHeight="1">
      <c r="A77" s="31">
        <v>67</v>
      </c>
      <c r="B77" s="508" t="s">
        <v>75</v>
      </c>
      <c r="C77" s="509">
        <v>678.75</v>
      </c>
      <c r="D77" s="510">
        <v>681.08333333333337</v>
      </c>
      <c r="E77" s="510">
        <v>673.16666666666674</v>
      </c>
      <c r="F77" s="510">
        <v>667.58333333333337</v>
      </c>
      <c r="G77" s="510">
        <v>659.66666666666674</v>
      </c>
      <c r="H77" s="510">
        <v>686.66666666666674</v>
      </c>
      <c r="I77" s="510">
        <v>694.58333333333348</v>
      </c>
      <c r="J77" s="510">
        <v>700.16666666666674</v>
      </c>
      <c r="K77" s="509">
        <v>689</v>
      </c>
      <c r="L77" s="509">
        <v>675.5</v>
      </c>
      <c r="M77" s="509">
        <v>56.024659999999997</v>
      </c>
      <c r="N77" s="1"/>
      <c r="O77" s="1"/>
    </row>
    <row r="78" spans="1:15" ht="12.75" customHeight="1">
      <c r="A78" s="31">
        <v>68</v>
      </c>
      <c r="B78" s="508" t="s">
        <v>76</v>
      </c>
      <c r="C78" s="509">
        <v>58.85</v>
      </c>
      <c r="D78" s="510">
        <v>59.016666666666673</v>
      </c>
      <c r="E78" s="510">
        <v>58.483333333333348</v>
      </c>
      <c r="F78" s="510">
        <v>58.116666666666674</v>
      </c>
      <c r="G78" s="510">
        <v>57.58333333333335</v>
      </c>
      <c r="H78" s="510">
        <v>59.383333333333347</v>
      </c>
      <c r="I78" s="510">
        <v>59.916666666666664</v>
      </c>
      <c r="J78" s="510">
        <v>60.283333333333346</v>
      </c>
      <c r="K78" s="509">
        <v>59.55</v>
      </c>
      <c r="L78" s="509">
        <v>58.65</v>
      </c>
      <c r="M78" s="509">
        <v>201.33308</v>
      </c>
      <c r="N78" s="1"/>
      <c r="O78" s="1"/>
    </row>
    <row r="79" spans="1:15" ht="12.75" customHeight="1">
      <c r="A79" s="31">
        <v>69</v>
      </c>
      <c r="B79" s="508" t="s">
        <v>77</v>
      </c>
      <c r="C79" s="509">
        <v>374.35</v>
      </c>
      <c r="D79" s="510">
        <v>370.2166666666667</v>
      </c>
      <c r="E79" s="510">
        <v>364.18333333333339</v>
      </c>
      <c r="F79" s="510">
        <v>354.01666666666671</v>
      </c>
      <c r="G79" s="510">
        <v>347.98333333333341</v>
      </c>
      <c r="H79" s="510">
        <v>380.38333333333338</v>
      </c>
      <c r="I79" s="510">
        <v>386.41666666666669</v>
      </c>
      <c r="J79" s="510">
        <v>396.58333333333337</v>
      </c>
      <c r="K79" s="509">
        <v>376.25</v>
      </c>
      <c r="L79" s="509">
        <v>360.05</v>
      </c>
      <c r="M79" s="509">
        <v>66.121210000000005</v>
      </c>
      <c r="N79" s="1"/>
      <c r="O79" s="1"/>
    </row>
    <row r="80" spans="1:15" ht="12.75" customHeight="1">
      <c r="A80" s="31">
        <v>70</v>
      </c>
      <c r="B80" s="508" t="s">
        <v>321</v>
      </c>
      <c r="C80" s="509">
        <v>1425.55</v>
      </c>
      <c r="D80" s="510">
        <v>1412.9166666666667</v>
      </c>
      <c r="E80" s="510">
        <v>1395.8833333333334</v>
      </c>
      <c r="F80" s="510">
        <v>1366.2166666666667</v>
      </c>
      <c r="G80" s="510">
        <v>1349.1833333333334</v>
      </c>
      <c r="H80" s="510">
        <v>1442.5833333333335</v>
      </c>
      <c r="I80" s="510">
        <v>1459.6166666666668</v>
      </c>
      <c r="J80" s="510">
        <v>1489.2833333333335</v>
      </c>
      <c r="K80" s="509">
        <v>1429.95</v>
      </c>
      <c r="L80" s="509">
        <v>1383.25</v>
      </c>
      <c r="M80" s="509">
        <v>0.71538999999999997</v>
      </c>
      <c r="N80" s="1"/>
      <c r="O80" s="1"/>
    </row>
    <row r="81" spans="1:15" ht="12.75" customHeight="1">
      <c r="A81" s="31">
        <v>71</v>
      </c>
      <c r="B81" s="508" t="s">
        <v>323</v>
      </c>
      <c r="C81" s="509">
        <v>6212.05</v>
      </c>
      <c r="D81" s="510">
        <v>6234.0166666666664</v>
      </c>
      <c r="E81" s="510">
        <v>6158.0333333333328</v>
      </c>
      <c r="F81" s="510">
        <v>6104.0166666666664</v>
      </c>
      <c r="G81" s="510">
        <v>6028.0333333333328</v>
      </c>
      <c r="H81" s="510">
        <v>6288.0333333333328</v>
      </c>
      <c r="I81" s="510">
        <v>6364.0166666666664</v>
      </c>
      <c r="J81" s="510">
        <v>6418.0333333333328</v>
      </c>
      <c r="K81" s="509">
        <v>6310</v>
      </c>
      <c r="L81" s="509">
        <v>6180</v>
      </c>
      <c r="M81" s="509">
        <v>7.0519999999999999E-2</v>
      </c>
      <c r="N81" s="1"/>
      <c r="O81" s="1"/>
    </row>
    <row r="82" spans="1:15" ht="12.75" customHeight="1">
      <c r="A82" s="31">
        <v>72</v>
      </c>
      <c r="B82" s="508" t="s">
        <v>324</v>
      </c>
      <c r="C82" s="509">
        <v>1005.85</v>
      </c>
      <c r="D82" s="510">
        <v>996.61666666666667</v>
      </c>
      <c r="E82" s="510">
        <v>984.23333333333335</v>
      </c>
      <c r="F82" s="510">
        <v>962.61666666666667</v>
      </c>
      <c r="G82" s="510">
        <v>950.23333333333335</v>
      </c>
      <c r="H82" s="510">
        <v>1018.2333333333333</v>
      </c>
      <c r="I82" s="510">
        <v>1030.6166666666668</v>
      </c>
      <c r="J82" s="510">
        <v>1052.2333333333333</v>
      </c>
      <c r="K82" s="509">
        <v>1009</v>
      </c>
      <c r="L82" s="509">
        <v>975</v>
      </c>
      <c r="M82" s="509">
        <v>0.38413000000000003</v>
      </c>
      <c r="N82" s="1"/>
      <c r="O82" s="1"/>
    </row>
    <row r="83" spans="1:15" ht="12.75" customHeight="1">
      <c r="A83" s="31">
        <v>73</v>
      </c>
      <c r="B83" s="508" t="s">
        <v>78</v>
      </c>
      <c r="C83" s="509">
        <v>16857.599999999999</v>
      </c>
      <c r="D83" s="510">
        <v>16752.2</v>
      </c>
      <c r="E83" s="510">
        <v>16605.400000000001</v>
      </c>
      <c r="F83" s="510">
        <v>16353.2</v>
      </c>
      <c r="G83" s="510">
        <v>16206.400000000001</v>
      </c>
      <c r="H83" s="510">
        <v>17004.400000000001</v>
      </c>
      <c r="I83" s="510">
        <v>17151.199999999997</v>
      </c>
      <c r="J83" s="510">
        <v>17403.400000000001</v>
      </c>
      <c r="K83" s="509">
        <v>16899</v>
      </c>
      <c r="L83" s="509">
        <v>16500</v>
      </c>
      <c r="M83" s="509">
        <v>0.31314999999999998</v>
      </c>
      <c r="N83" s="1"/>
      <c r="O83" s="1"/>
    </row>
    <row r="84" spans="1:15" ht="12.75" customHeight="1">
      <c r="A84" s="31">
        <v>74</v>
      </c>
      <c r="B84" s="508" t="s">
        <v>80</v>
      </c>
      <c r="C84" s="509">
        <v>377.35</v>
      </c>
      <c r="D84" s="510">
        <v>375.86666666666662</v>
      </c>
      <c r="E84" s="510">
        <v>373.48333333333323</v>
      </c>
      <c r="F84" s="510">
        <v>369.61666666666662</v>
      </c>
      <c r="G84" s="510">
        <v>367.23333333333323</v>
      </c>
      <c r="H84" s="510">
        <v>379.73333333333323</v>
      </c>
      <c r="I84" s="510">
        <v>382.11666666666656</v>
      </c>
      <c r="J84" s="510">
        <v>385.98333333333323</v>
      </c>
      <c r="K84" s="509">
        <v>378.25</v>
      </c>
      <c r="L84" s="509">
        <v>372</v>
      </c>
      <c r="M84" s="509">
        <v>53.469329999999999</v>
      </c>
      <c r="N84" s="1"/>
      <c r="O84" s="1"/>
    </row>
    <row r="85" spans="1:15" ht="12.75" customHeight="1">
      <c r="A85" s="31">
        <v>75</v>
      </c>
      <c r="B85" s="508" t="s">
        <v>325</v>
      </c>
      <c r="C85" s="509">
        <v>495.7</v>
      </c>
      <c r="D85" s="510">
        <v>491.95</v>
      </c>
      <c r="E85" s="510">
        <v>483.95</v>
      </c>
      <c r="F85" s="510">
        <v>472.2</v>
      </c>
      <c r="G85" s="510">
        <v>464.2</v>
      </c>
      <c r="H85" s="510">
        <v>503.7</v>
      </c>
      <c r="I85" s="510">
        <v>511.7</v>
      </c>
      <c r="J85" s="510">
        <v>523.45000000000005</v>
      </c>
      <c r="K85" s="509">
        <v>499.95</v>
      </c>
      <c r="L85" s="509">
        <v>480.2</v>
      </c>
      <c r="M85" s="509">
        <v>7.0404499999999999</v>
      </c>
      <c r="N85" s="1"/>
      <c r="O85" s="1"/>
    </row>
    <row r="86" spans="1:15" ht="12.75" customHeight="1">
      <c r="A86" s="31">
        <v>76</v>
      </c>
      <c r="B86" s="508" t="s">
        <v>81</v>
      </c>
      <c r="C86" s="509">
        <v>3554.6</v>
      </c>
      <c r="D86" s="510">
        <v>3538.8666666666668</v>
      </c>
      <c r="E86" s="510">
        <v>3517.7333333333336</v>
      </c>
      <c r="F86" s="510">
        <v>3480.8666666666668</v>
      </c>
      <c r="G86" s="510">
        <v>3459.7333333333336</v>
      </c>
      <c r="H86" s="510">
        <v>3575.7333333333336</v>
      </c>
      <c r="I86" s="510">
        <v>3596.8666666666668</v>
      </c>
      <c r="J86" s="510">
        <v>3633.7333333333336</v>
      </c>
      <c r="K86" s="509">
        <v>3560</v>
      </c>
      <c r="L86" s="509">
        <v>3502</v>
      </c>
      <c r="M86" s="509">
        <v>1.6329100000000001</v>
      </c>
      <c r="N86" s="1"/>
      <c r="O86" s="1"/>
    </row>
    <row r="87" spans="1:15" ht="12.75" customHeight="1">
      <c r="A87" s="31">
        <v>77</v>
      </c>
      <c r="B87" s="508" t="s">
        <v>312</v>
      </c>
      <c r="C87" s="509">
        <v>1863.4</v>
      </c>
      <c r="D87" s="510">
        <v>1881.75</v>
      </c>
      <c r="E87" s="510">
        <v>1838.5</v>
      </c>
      <c r="F87" s="510">
        <v>1813.6</v>
      </c>
      <c r="G87" s="510">
        <v>1770.35</v>
      </c>
      <c r="H87" s="510">
        <v>1906.65</v>
      </c>
      <c r="I87" s="510">
        <v>1949.9</v>
      </c>
      <c r="J87" s="510">
        <v>1974.8000000000002</v>
      </c>
      <c r="K87" s="509">
        <v>1925</v>
      </c>
      <c r="L87" s="509">
        <v>1856.85</v>
      </c>
      <c r="M87" s="509">
        <v>5.1498999999999997</v>
      </c>
      <c r="N87" s="1"/>
      <c r="O87" s="1"/>
    </row>
    <row r="88" spans="1:15" ht="12.75" customHeight="1">
      <c r="A88" s="31">
        <v>78</v>
      </c>
      <c r="B88" s="508" t="s">
        <v>322</v>
      </c>
      <c r="C88" s="509">
        <v>528.5</v>
      </c>
      <c r="D88" s="510">
        <v>523.68333333333328</v>
      </c>
      <c r="E88" s="510">
        <v>515.06666666666661</v>
      </c>
      <c r="F88" s="510">
        <v>501.63333333333333</v>
      </c>
      <c r="G88" s="510">
        <v>493.01666666666665</v>
      </c>
      <c r="H88" s="510">
        <v>537.11666666666656</v>
      </c>
      <c r="I88" s="510">
        <v>545.73333333333312</v>
      </c>
      <c r="J88" s="510">
        <v>559.16666666666652</v>
      </c>
      <c r="K88" s="509">
        <v>532.29999999999995</v>
      </c>
      <c r="L88" s="509">
        <v>510.25</v>
      </c>
      <c r="M88" s="509">
        <v>123.50521000000001</v>
      </c>
      <c r="N88" s="1"/>
      <c r="O88" s="1"/>
    </row>
    <row r="89" spans="1:15" ht="12.75" customHeight="1">
      <c r="A89" s="31">
        <v>79</v>
      </c>
      <c r="B89" s="508" t="s">
        <v>326</v>
      </c>
      <c r="C89" s="509">
        <v>144.9</v>
      </c>
      <c r="D89" s="510">
        <v>145.11666666666667</v>
      </c>
      <c r="E89" s="510">
        <v>143.83333333333334</v>
      </c>
      <c r="F89" s="510">
        <v>142.76666666666668</v>
      </c>
      <c r="G89" s="510">
        <v>141.48333333333335</v>
      </c>
      <c r="H89" s="510">
        <v>146.18333333333334</v>
      </c>
      <c r="I89" s="510">
        <v>147.46666666666664</v>
      </c>
      <c r="J89" s="510">
        <v>148.53333333333333</v>
      </c>
      <c r="K89" s="509">
        <v>146.4</v>
      </c>
      <c r="L89" s="509">
        <v>144.05000000000001</v>
      </c>
      <c r="M89" s="509">
        <v>6.7218900000000001</v>
      </c>
      <c r="N89" s="1"/>
      <c r="O89" s="1"/>
    </row>
    <row r="90" spans="1:15" ht="12.75" customHeight="1">
      <c r="A90" s="31">
        <v>80</v>
      </c>
      <c r="B90" s="508" t="s">
        <v>82</v>
      </c>
      <c r="C90" s="509">
        <v>465</v>
      </c>
      <c r="D90" s="510">
        <v>466.48333333333335</v>
      </c>
      <c r="E90" s="510">
        <v>460.9666666666667</v>
      </c>
      <c r="F90" s="510">
        <v>456.93333333333334</v>
      </c>
      <c r="G90" s="510">
        <v>451.41666666666669</v>
      </c>
      <c r="H90" s="510">
        <v>470.51666666666671</v>
      </c>
      <c r="I90" s="510">
        <v>476.03333333333336</v>
      </c>
      <c r="J90" s="510">
        <v>480.06666666666672</v>
      </c>
      <c r="K90" s="509">
        <v>472</v>
      </c>
      <c r="L90" s="509">
        <v>462.45</v>
      </c>
      <c r="M90" s="509">
        <v>26.250820000000001</v>
      </c>
      <c r="N90" s="1"/>
      <c r="O90" s="1"/>
    </row>
    <row r="91" spans="1:15" ht="12.75" customHeight="1">
      <c r="A91" s="31">
        <v>81</v>
      </c>
      <c r="B91" s="508" t="s">
        <v>344</v>
      </c>
      <c r="C91" s="509">
        <v>2595.1999999999998</v>
      </c>
      <c r="D91" s="510">
        <v>2607.6666666666665</v>
      </c>
      <c r="E91" s="510">
        <v>2579.6833333333329</v>
      </c>
      <c r="F91" s="510">
        <v>2564.1666666666665</v>
      </c>
      <c r="G91" s="510">
        <v>2536.1833333333329</v>
      </c>
      <c r="H91" s="510">
        <v>2623.1833333333329</v>
      </c>
      <c r="I91" s="510">
        <v>2651.1666666666665</v>
      </c>
      <c r="J91" s="510">
        <v>2666.6833333333329</v>
      </c>
      <c r="K91" s="509">
        <v>2635.65</v>
      </c>
      <c r="L91" s="509">
        <v>2592.15</v>
      </c>
      <c r="M91" s="509">
        <v>1.0033799999999999</v>
      </c>
      <c r="N91" s="1"/>
      <c r="O91" s="1"/>
    </row>
    <row r="92" spans="1:15" ht="12.75" customHeight="1">
      <c r="A92" s="31">
        <v>82</v>
      </c>
      <c r="B92" s="508" t="s">
        <v>83</v>
      </c>
      <c r="C92" s="509">
        <v>200.5</v>
      </c>
      <c r="D92" s="510">
        <v>200.73333333333335</v>
      </c>
      <c r="E92" s="510">
        <v>197.66666666666669</v>
      </c>
      <c r="F92" s="510">
        <v>194.83333333333334</v>
      </c>
      <c r="G92" s="510">
        <v>191.76666666666668</v>
      </c>
      <c r="H92" s="510">
        <v>203.56666666666669</v>
      </c>
      <c r="I92" s="510">
        <v>206.63333333333335</v>
      </c>
      <c r="J92" s="510">
        <v>209.4666666666667</v>
      </c>
      <c r="K92" s="509">
        <v>203.8</v>
      </c>
      <c r="L92" s="509">
        <v>197.9</v>
      </c>
      <c r="M92" s="509">
        <v>92.641970000000001</v>
      </c>
      <c r="N92" s="1"/>
      <c r="O92" s="1"/>
    </row>
    <row r="93" spans="1:15" ht="12.75" customHeight="1">
      <c r="A93" s="31">
        <v>83</v>
      </c>
      <c r="B93" s="508" t="s">
        <v>330</v>
      </c>
      <c r="C93" s="509">
        <v>555.65</v>
      </c>
      <c r="D93" s="510">
        <v>552.4</v>
      </c>
      <c r="E93" s="510">
        <v>545.25</v>
      </c>
      <c r="F93" s="510">
        <v>534.85</v>
      </c>
      <c r="G93" s="510">
        <v>527.70000000000005</v>
      </c>
      <c r="H93" s="510">
        <v>562.79999999999995</v>
      </c>
      <c r="I93" s="510">
        <v>569.94999999999982</v>
      </c>
      <c r="J93" s="510">
        <v>580.34999999999991</v>
      </c>
      <c r="K93" s="509">
        <v>559.54999999999995</v>
      </c>
      <c r="L93" s="509">
        <v>542</v>
      </c>
      <c r="M93" s="509">
        <v>7.5365000000000002</v>
      </c>
      <c r="N93" s="1"/>
      <c r="O93" s="1"/>
    </row>
    <row r="94" spans="1:15" ht="12.75" customHeight="1">
      <c r="A94" s="31">
        <v>84</v>
      </c>
      <c r="B94" s="508" t="s">
        <v>331</v>
      </c>
      <c r="C94" s="509">
        <v>796.1</v>
      </c>
      <c r="D94" s="510">
        <v>788.1</v>
      </c>
      <c r="E94" s="510">
        <v>770.25</v>
      </c>
      <c r="F94" s="510">
        <v>744.4</v>
      </c>
      <c r="G94" s="510">
        <v>726.55</v>
      </c>
      <c r="H94" s="510">
        <v>813.95</v>
      </c>
      <c r="I94" s="510">
        <v>831.80000000000018</v>
      </c>
      <c r="J94" s="510">
        <v>857.65000000000009</v>
      </c>
      <c r="K94" s="509">
        <v>805.95</v>
      </c>
      <c r="L94" s="509">
        <v>762.25</v>
      </c>
      <c r="M94" s="509">
        <v>3.6692100000000001</v>
      </c>
      <c r="N94" s="1"/>
      <c r="O94" s="1"/>
    </row>
    <row r="95" spans="1:15" ht="12.75" customHeight="1">
      <c r="A95" s="31">
        <v>85</v>
      </c>
      <c r="B95" s="508" t="s">
        <v>333</v>
      </c>
      <c r="C95" s="509">
        <v>923.05</v>
      </c>
      <c r="D95" s="510">
        <v>919.2833333333333</v>
      </c>
      <c r="E95" s="510">
        <v>900.41666666666663</v>
      </c>
      <c r="F95" s="510">
        <v>877.7833333333333</v>
      </c>
      <c r="G95" s="510">
        <v>858.91666666666663</v>
      </c>
      <c r="H95" s="510">
        <v>941.91666666666663</v>
      </c>
      <c r="I95" s="510">
        <v>960.78333333333342</v>
      </c>
      <c r="J95" s="510">
        <v>983.41666666666663</v>
      </c>
      <c r="K95" s="509">
        <v>938.15</v>
      </c>
      <c r="L95" s="509">
        <v>896.65</v>
      </c>
      <c r="M95" s="509">
        <v>2.4871500000000002</v>
      </c>
      <c r="N95" s="1"/>
      <c r="O95" s="1"/>
    </row>
    <row r="96" spans="1:15" ht="12.75" customHeight="1">
      <c r="A96" s="31">
        <v>86</v>
      </c>
      <c r="B96" s="508" t="s">
        <v>250</v>
      </c>
      <c r="C96" s="509">
        <v>123.1</v>
      </c>
      <c r="D96" s="510">
        <v>122.95</v>
      </c>
      <c r="E96" s="510">
        <v>121.75</v>
      </c>
      <c r="F96" s="510">
        <v>120.39999999999999</v>
      </c>
      <c r="G96" s="510">
        <v>119.19999999999999</v>
      </c>
      <c r="H96" s="510">
        <v>124.30000000000001</v>
      </c>
      <c r="I96" s="510">
        <v>125.50000000000003</v>
      </c>
      <c r="J96" s="510">
        <v>126.85000000000002</v>
      </c>
      <c r="K96" s="509">
        <v>124.15</v>
      </c>
      <c r="L96" s="509">
        <v>121.6</v>
      </c>
      <c r="M96" s="509">
        <v>6.9752299999999998</v>
      </c>
      <c r="N96" s="1"/>
      <c r="O96" s="1"/>
    </row>
    <row r="97" spans="1:15" ht="12.75" customHeight="1">
      <c r="A97" s="31">
        <v>87</v>
      </c>
      <c r="B97" s="508" t="s">
        <v>327</v>
      </c>
      <c r="C97" s="509">
        <v>399.4</v>
      </c>
      <c r="D97" s="510">
        <v>401.05</v>
      </c>
      <c r="E97" s="510">
        <v>395</v>
      </c>
      <c r="F97" s="510">
        <v>390.59999999999997</v>
      </c>
      <c r="G97" s="510">
        <v>384.54999999999995</v>
      </c>
      <c r="H97" s="510">
        <v>405.45000000000005</v>
      </c>
      <c r="I97" s="510">
        <v>411.50000000000011</v>
      </c>
      <c r="J97" s="510">
        <v>415.90000000000009</v>
      </c>
      <c r="K97" s="509">
        <v>407.1</v>
      </c>
      <c r="L97" s="509">
        <v>396.65</v>
      </c>
      <c r="M97" s="509">
        <v>1.26332</v>
      </c>
      <c r="N97" s="1"/>
      <c r="O97" s="1"/>
    </row>
    <row r="98" spans="1:15" ht="12.75" customHeight="1">
      <c r="A98" s="31">
        <v>88</v>
      </c>
      <c r="B98" s="508" t="s">
        <v>336</v>
      </c>
      <c r="C98" s="509">
        <v>1492.9</v>
      </c>
      <c r="D98" s="510">
        <v>1496.4666666666665</v>
      </c>
      <c r="E98" s="510">
        <v>1478.9333333333329</v>
      </c>
      <c r="F98" s="510">
        <v>1464.9666666666665</v>
      </c>
      <c r="G98" s="510">
        <v>1447.4333333333329</v>
      </c>
      <c r="H98" s="510">
        <v>1510.4333333333329</v>
      </c>
      <c r="I98" s="510">
        <v>1527.9666666666662</v>
      </c>
      <c r="J98" s="510">
        <v>1541.9333333333329</v>
      </c>
      <c r="K98" s="509">
        <v>1514</v>
      </c>
      <c r="L98" s="509">
        <v>1482.5</v>
      </c>
      <c r="M98" s="509">
        <v>4.4062200000000002</v>
      </c>
      <c r="N98" s="1"/>
      <c r="O98" s="1"/>
    </row>
    <row r="99" spans="1:15" ht="12.75" customHeight="1">
      <c r="A99" s="31">
        <v>89</v>
      </c>
      <c r="B99" s="508" t="s">
        <v>334</v>
      </c>
      <c r="C99" s="509">
        <v>1078.5</v>
      </c>
      <c r="D99" s="510">
        <v>1083.1666666666667</v>
      </c>
      <c r="E99" s="510">
        <v>1070.3333333333335</v>
      </c>
      <c r="F99" s="510">
        <v>1062.1666666666667</v>
      </c>
      <c r="G99" s="510">
        <v>1049.3333333333335</v>
      </c>
      <c r="H99" s="510">
        <v>1091.3333333333335</v>
      </c>
      <c r="I99" s="510">
        <v>1104.166666666667</v>
      </c>
      <c r="J99" s="510">
        <v>1112.3333333333335</v>
      </c>
      <c r="K99" s="509">
        <v>1096</v>
      </c>
      <c r="L99" s="509">
        <v>1075</v>
      </c>
      <c r="M99" s="509">
        <v>0.61528000000000005</v>
      </c>
      <c r="N99" s="1"/>
      <c r="O99" s="1"/>
    </row>
    <row r="100" spans="1:15" ht="12.75" customHeight="1">
      <c r="A100" s="31">
        <v>90</v>
      </c>
      <c r="B100" s="508" t="s">
        <v>335</v>
      </c>
      <c r="C100" s="509">
        <v>21.15</v>
      </c>
      <c r="D100" s="510">
        <v>21.2</v>
      </c>
      <c r="E100" s="510">
        <v>20.95</v>
      </c>
      <c r="F100" s="510">
        <v>20.75</v>
      </c>
      <c r="G100" s="510">
        <v>20.5</v>
      </c>
      <c r="H100" s="510">
        <v>21.4</v>
      </c>
      <c r="I100" s="510">
        <v>21.65</v>
      </c>
      <c r="J100" s="510">
        <v>21.849999999999998</v>
      </c>
      <c r="K100" s="509">
        <v>21.45</v>
      </c>
      <c r="L100" s="509">
        <v>21</v>
      </c>
      <c r="M100" s="509">
        <v>36.376150000000003</v>
      </c>
      <c r="N100" s="1"/>
      <c r="O100" s="1"/>
    </row>
    <row r="101" spans="1:15" ht="12.75" customHeight="1">
      <c r="A101" s="31">
        <v>91</v>
      </c>
      <c r="B101" s="508" t="s">
        <v>337</v>
      </c>
      <c r="C101" s="509">
        <v>583.29999999999995</v>
      </c>
      <c r="D101" s="510">
        <v>589.43333333333328</v>
      </c>
      <c r="E101" s="510">
        <v>573.86666666666656</v>
      </c>
      <c r="F101" s="510">
        <v>564.43333333333328</v>
      </c>
      <c r="G101" s="510">
        <v>548.86666666666656</v>
      </c>
      <c r="H101" s="510">
        <v>598.86666666666656</v>
      </c>
      <c r="I101" s="510">
        <v>614.43333333333339</v>
      </c>
      <c r="J101" s="510">
        <v>623.86666666666656</v>
      </c>
      <c r="K101" s="509">
        <v>605</v>
      </c>
      <c r="L101" s="509">
        <v>580</v>
      </c>
      <c r="M101" s="509">
        <v>3.1257999999999999</v>
      </c>
      <c r="N101" s="1"/>
      <c r="O101" s="1"/>
    </row>
    <row r="102" spans="1:15" ht="12.75" customHeight="1">
      <c r="A102" s="31">
        <v>92</v>
      </c>
      <c r="B102" s="508" t="s">
        <v>338</v>
      </c>
      <c r="C102" s="509">
        <v>889.9</v>
      </c>
      <c r="D102" s="510">
        <v>889.85</v>
      </c>
      <c r="E102" s="510">
        <v>871.1</v>
      </c>
      <c r="F102" s="510">
        <v>852.3</v>
      </c>
      <c r="G102" s="510">
        <v>833.55</v>
      </c>
      <c r="H102" s="510">
        <v>908.65000000000009</v>
      </c>
      <c r="I102" s="510">
        <v>927.40000000000009</v>
      </c>
      <c r="J102" s="510">
        <v>946.20000000000016</v>
      </c>
      <c r="K102" s="509">
        <v>908.6</v>
      </c>
      <c r="L102" s="509">
        <v>871.05</v>
      </c>
      <c r="M102" s="509">
        <v>11.14912</v>
      </c>
      <c r="N102" s="1"/>
      <c r="O102" s="1"/>
    </row>
    <row r="103" spans="1:15" ht="12.75" customHeight="1">
      <c r="A103" s="31">
        <v>93</v>
      </c>
      <c r="B103" s="508" t="s">
        <v>339</v>
      </c>
      <c r="C103" s="509">
        <v>4879.6000000000004</v>
      </c>
      <c r="D103" s="510">
        <v>4899.5166666666664</v>
      </c>
      <c r="E103" s="510">
        <v>4855.083333333333</v>
      </c>
      <c r="F103" s="510">
        <v>4830.5666666666666</v>
      </c>
      <c r="G103" s="510">
        <v>4786.1333333333332</v>
      </c>
      <c r="H103" s="510">
        <v>4924.0333333333328</v>
      </c>
      <c r="I103" s="510">
        <v>4968.4666666666672</v>
      </c>
      <c r="J103" s="510">
        <v>4992.9833333333327</v>
      </c>
      <c r="K103" s="509">
        <v>4943.95</v>
      </c>
      <c r="L103" s="509">
        <v>4875</v>
      </c>
      <c r="M103" s="509">
        <v>0.10051</v>
      </c>
      <c r="N103" s="1"/>
      <c r="O103" s="1"/>
    </row>
    <row r="104" spans="1:15" ht="12.75" customHeight="1">
      <c r="A104" s="31">
        <v>94</v>
      </c>
      <c r="B104" s="508" t="s">
        <v>249</v>
      </c>
      <c r="C104" s="509">
        <v>86.85</v>
      </c>
      <c r="D104" s="510">
        <v>86.483333333333334</v>
      </c>
      <c r="E104" s="510">
        <v>85.816666666666663</v>
      </c>
      <c r="F104" s="510">
        <v>84.783333333333331</v>
      </c>
      <c r="G104" s="510">
        <v>84.11666666666666</v>
      </c>
      <c r="H104" s="510">
        <v>87.516666666666666</v>
      </c>
      <c r="I104" s="510">
        <v>88.183333333333323</v>
      </c>
      <c r="J104" s="510">
        <v>89.216666666666669</v>
      </c>
      <c r="K104" s="509">
        <v>87.15</v>
      </c>
      <c r="L104" s="509">
        <v>85.45</v>
      </c>
      <c r="M104" s="509">
        <v>12.914239999999999</v>
      </c>
      <c r="N104" s="1"/>
      <c r="O104" s="1"/>
    </row>
    <row r="105" spans="1:15" ht="12.75" customHeight="1">
      <c r="A105" s="31">
        <v>95</v>
      </c>
      <c r="B105" s="508" t="s">
        <v>332</v>
      </c>
      <c r="C105" s="509">
        <v>529.25</v>
      </c>
      <c r="D105" s="510">
        <v>523.58333333333337</v>
      </c>
      <c r="E105" s="510">
        <v>517.16666666666674</v>
      </c>
      <c r="F105" s="510">
        <v>505.08333333333337</v>
      </c>
      <c r="G105" s="510">
        <v>498.66666666666674</v>
      </c>
      <c r="H105" s="510">
        <v>535.66666666666674</v>
      </c>
      <c r="I105" s="510">
        <v>542.08333333333348</v>
      </c>
      <c r="J105" s="510">
        <v>554.16666666666674</v>
      </c>
      <c r="K105" s="509">
        <v>530</v>
      </c>
      <c r="L105" s="509">
        <v>511.5</v>
      </c>
      <c r="M105" s="509">
        <v>2.5895299999999999</v>
      </c>
      <c r="N105" s="1"/>
      <c r="O105" s="1"/>
    </row>
    <row r="106" spans="1:15" ht="12.75" customHeight="1">
      <c r="A106" s="31">
        <v>96</v>
      </c>
      <c r="B106" s="508" t="s">
        <v>843</v>
      </c>
      <c r="C106" s="509">
        <v>178.8</v>
      </c>
      <c r="D106" s="510">
        <v>177.6</v>
      </c>
      <c r="E106" s="510">
        <v>175.2</v>
      </c>
      <c r="F106" s="510">
        <v>171.6</v>
      </c>
      <c r="G106" s="510">
        <v>169.2</v>
      </c>
      <c r="H106" s="510">
        <v>181.2</v>
      </c>
      <c r="I106" s="510">
        <v>183.60000000000002</v>
      </c>
      <c r="J106" s="510">
        <v>187.2</v>
      </c>
      <c r="K106" s="509">
        <v>180</v>
      </c>
      <c r="L106" s="509">
        <v>174</v>
      </c>
      <c r="M106" s="509">
        <v>15.58367</v>
      </c>
      <c r="N106" s="1"/>
      <c r="O106" s="1"/>
    </row>
    <row r="107" spans="1:15" ht="12.75" customHeight="1">
      <c r="A107" s="31">
        <v>97</v>
      </c>
      <c r="B107" s="508" t="s">
        <v>340</v>
      </c>
      <c r="C107" s="509">
        <v>222.1</v>
      </c>
      <c r="D107" s="510">
        <v>220.23333333333335</v>
      </c>
      <c r="E107" s="510">
        <v>215.8666666666667</v>
      </c>
      <c r="F107" s="510">
        <v>209.63333333333335</v>
      </c>
      <c r="G107" s="510">
        <v>205.26666666666671</v>
      </c>
      <c r="H107" s="510">
        <v>226.4666666666667</v>
      </c>
      <c r="I107" s="510">
        <v>230.83333333333337</v>
      </c>
      <c r="J107" s="510">
        <v>237.06666666666669</v>
      </c>
      <c r="K107" s="509">
        <v>224.6</v>
      </c>
      <c r="L107" s="509">
        <v>214</v>
      </c>
      <c r="M107" s="509">
        <v>2.6158600000000001</v>
      </c>
      <c r="N107" s="1"/>
      <c r="O107" s="1"/>
    </row>
    <row r="108" spans="1:15" ht="12.75" customHeight="1">
      <c r="A108" s="31">
        <v>98</v>
      </c>
      <c r="B108" s="508" t="s">
        <v>341</v>
      </c>
      <c r="C108" s="509">
        <v>392.8</v>
      </c>
      <c r="D108" s="510">
        <v>389.86666666666662</v>
      </c>
      <c r="E108" s="510">
        <v>384.33333333333326</v>
      </c>
      <c r="F108" s="510">
        <v>375.86666666666662</v>
      </c>
      <c r="G108" s="510">
        <v>370.33333333333326</v>
      </c>
      <c r="H108" s="510">
        <v>398.33333333333326</v>
      </c>
      <c r="I108" s="510">
        <v>403.86666666666667</v>
      </c>
      <c r="J108" s="510">
        <v>412.33333333333326</v>
      </c>
      <c r="K108" s="509">
        <v>395.4</v>
      </c>
      <c r="L108" s="509">
        <v>381.4</v>
      </c>
      <c r="M108" s="509">
        <v>17.116219999999998</v>
      </c>
      <c r="N108" s="1"/>
      <c r="O108" s="1"/>
    </row>
    <row r="109" spans="1:15" ht="12.75" customHeight="1">
      <c r="A109" s="31">
        <v>99</v>
      </c>
      <c r="B109" s="508" t="s">
        <v>84</v>
      </c>
      <c r="C109" s="509">
        <v>539.65</v>
      </c>
      <c r="D109" s="510">
        <v>532.48333333333323</v>
      </c>
      <c r="E109" s="510">
        <v>523.16666666666652</v>
      </c>
      <c r="F109" s="510">
        <v>506.68333333333328</v>
      </c>
      <c r="G109" s="510">
        <v>497.36666666666656</v>
      </c>
      <c r="H109" s="510">
        <v>548.96666666666647</v>
      </c>
      <c r="I109" s="510">
        <v>558.2833333333333</v>
      </c>
      <c r="J109" s="510">
        <v>574.76666666666642</v>
      </c>
      <c r="K109" s="509">
        <v>541.79999999999995</v>
      </c>
      <c r="L109" s="509">
        <v>516</v>
      </c>
      <c r="M109" s="509">
        <v>31.09272</v>
      </c>
      <c r="N109" s="1"/>
      <c r="O109" s="1"/>
    </row>
    <row r="110" spans="1:15" ht="12.75" customHeight="1">
      <c r="A110" s="31">
        <v>100</v>
      </c>
      <c r="B110" s="508" t="s">
        <v>342</v>
      </c>
      <c r="C110" s="509">
        <v>682.85</v>
      </c>
      <c r="D110" s="510">
        <v>675.19999999999993</v>
      </c>
      <c r="E110" s="510">
        <v>640.39999999999986</v>
      </c>
      <c r="F110" s="510">
        <v>597.94999999999993</v>
      </c>
      <c r="G110" s="510">
        <v>563.14999999999986</v>
      </c>
      <c r="H110" s="510">
        <v>717.64999999999986</v>
      </c>
      <c r="I110" s="510">
        <v>752.44999999999982</v>
      </c>
      <c r="J110" s="510">
        <v>794.89999999999986</v>
      </c>
      <c r="K110" s="509">
        <v>710</v>
      </c>
      <c r="L110" s="509">
        <v>632.75</v>
      </c>
      <c r="M110" s="509">
        <v>0.80830999999999997</v>
      </c>
      <c r="N110" s="1"/>
      <c r="O110" s="1"/>
    </row>
    <row r="111" spans="1:15" ht="12.75" customHeight="1">
      <c r="A111" s="31">
        <v>101</v>
      </c>
      <c r="B111" s="508" t="s">
        <v>85</v>
      </c>
      <c r="C111" s="509">
        <v>909.75</v>
      </c>
      <c r="D111" s="510">
        <v>904.5</v>
      </c>
      <c r="E111" s="510">
        <v>896.5</v>
      </c>
      <c r="F111" s="510">
        <v>883.25</v>
      </c>
      <c r="G111" s="510">
        <v>875.25</v>
      </c>
      <c r="H111" s="510">
        <v>917.75</v>
      </c>
      <c r="I111" s="510">
        <v>925.75</v>
      </c>
      <c r="J111" s="510">
        <v>939</v>
      </c>
      <c r="K111" s="509">
        <v>912.5</v>
      </c>
      <c r="L111" s="509">
        <v>891.25</v>
      </c>
      <c r="M111" s="509">
        <v>19.7011</v>
      </c>
      <c r="N111" s="1"/>
      <c r="O111" s="1"/>
    </row>
    <row r="112" spans="1:15" ht="12.75" customHeight="1">
      <c r="A112" s="31">
        <v>102</v>
      </c>
      <c r="B112" s="508" t="s">
        <v>86</v>
      </c>
      <c r="C112" s="509">
        <v>147.69999999999999</v>
      </c>
      <c r="D112" s="510">
        <v>147.21666666666667</v>
      </c>
      <c r="E112" s="510">
        <v>146.48333333333335</v>
      </c>
      <c r="F112" s="510">
        <v>145.26666666666668</v>
      </c>
      <c r="G112" s="510">
        <v>144.53333333333336</v>
      </c>
      <c r="H112" s="510">
        <v>148.43333333333334</v>
      </c>
      <c r="I112" s="510">
        <v>149.16666666666663</v>
      </c>
      <c r="J112" s="510">
        <v>150.38333333333333</v>
      </c>
      <c r="K112" s="509">
        <v>147.94999999999999</v>
      </c>
      <c r="L112" s="509">
        <v>146</v>
      </c>
      <c r="M112" s="509">
        <v>48.578069999999997</v>
      </c>
      <c r="N112" s="1"/>
      <c r="O112" s="1"/>
    </row>
    <row r="113" spans="1:15" ht="12.75" customHeight="1">
      <c r="A113" s="31">
        <v>103</v>
      </c>
      <c r="B113" s="508" t="s">
        <v>343</v>
      </c>
      <c r="C113" s="509">
        <v>334.6</v>
      </c>
      <c r="D113" s="510">
        <v>334.93333333333334</v>
      </c>
      <c r="E113" s="510">
        <v>332.36666666666667</v>
      </c>
      <c r="F113" s="510">
        <v>330.13333333333333</v>
      </c>
      <c r="G113" s="510">
        <v>327.56666666666666</v>
      </c>
      <c r="H113" s="510">
        <v>337.16666666666669</v>
      </c>
      <c r="I113" s="510">
        <v>339.73333333333341</v>
      </c>
      <c r="J113" s="510">
        <v>341.9666666666667</v>
      </c>
      <c r="K113" s="509">
        <v>337.5</v>
      </c>
      <c r="L113" s="509">
        <v>332.7</v>
      </c>
      <c r="M113" s="509">
        <v>0.65883999999999998</v>
      </c>
      <c r="N113" s="1"/>
      <c r="O113" s="1"/>
    </row>
    <row r="114" spans="1:15" ht="12.75" customHeight="1">
      <c r="A114" s="31">
        <v>104</v>
      </c>
      <c r="B114" s="508" t="s">
        <v>88</v>
      </c>
      <c r="C114" s="509">
        <v>5455.5</v>
      </c>
      <c r="D114" s="510">
        <v>5486.916666666667</v>
      </c>
      <c r="E114" s="510">
        <v>5403.8333333333339</v>
      </c>
      <c r="F114" s="510">
        <v>5352.166666666667</v>
      </c>
      <c r="G114" s="510">
        <v>5269.0833333333339</v>
      </c>
      <c r="H114" s="510">
        <v>5538.5833333333339</v>
      </c>
      <c r="I114" s="510">
        <v>5621.6666666666679</v>
      </c>
      <c r="J114" s="510">
        <v>5673.3333333333339</v>
      </c>
      <c r="K114" s="509">
        <v>5570</v>
      </c>
      <c r="L114" s="509">
        <v>5435.25</v>
      </c>
      <c r="M114" s="509">
        <v>2.0442800000000001</v>
      </c>
      <c r="N114" s="1"/>
      <c r="O114" s="1"/>
    </row>
    <row r="115" spans="1:15" ht="12.75" customHeight="1">
      <c r="A115" s="31">
        <v>105</v>
      </c>
      <c r="B115" s="508" t="s">
        <v>89</v>
      </c>
      <c r="C115" s="509">
        <v>1465.05</v>
      </c>
      <c r="D115" s="510">
        <v>1458.9000000000003</v>
      </c>
      <c r="E115" s="510">
        <v>1447.8000000000006</v>
      </c>
      <c r="F115" s="510">
        <v>1430.5500000000004</v>
      </c>
      <c r="G115" s="510">
        <v>1419.4500000000007</v>
      </c>
      <c r="H115" s="510">
        <v>1476.1500000000005</v>
      </c>
      <c r="I115" s="510">
        <v>1487.2500000000005</v>
      </c>
      <c r="J115" s="510">
        <v>1504.5000000000005</v>
      </c>
      <c r="K115" s="509">
        <v>1470</v>
      </c>
      <c r="L115" s="509">
        <v>1441.65</v>
      </c>
      <c r="M115" s="509">
        <v>7.5309699999999999</v>
      </c>
      <c r="N115" s="1"/>
      <c r="O115" s="1"/>
    </row>
    <row r="116" spans="1:15" ht="12.75" customHeight="1">
      <c r="A116" s="31">
        <v>106</v>
      </c>
      <c r="B116" s="508" t="s">
        <v>90</v>
      </c>
      <c r="C116" s="509">
        <v>622.4</v>
      </c>
      <c r="D116" s="510">
        <v>621.23333333333335</v>
      </c>
      <c r="E116" s="510">
        <v>616.11666666666667</v>
      </c>
      <c r="F116" s="510">
        <v>609.83333333333337</v>
      </c>
      <c r="G116" s="510">
        <v>604.7166666666667</v>
      </c>
      <c r="H116" s="510">
        <v>627.51666666666665</v>
      </c>
      <c r="I116" s="510">
        <v>632.63333333333344</v>
      </c>
      <c r="J116" s="510">
        <v>638.91666666666663</v>
      </c>
      <c r="K116" s="509">
        <v>626.35</v>
      </c>
      <c r="L116" s="509">
        <v>614.95000000000005</v>
      </c>
      <c r="M116" s="509">
        <v>9.5404999999999998</v>
      </c>
      <c r="N116" s="1"/>
      <c r="O116" s="1"/>
    </row>
    <row r="117" spans="1:15" ht="12.75" customHeight="1">
      <c r="A117" s="31">
        <v>107</v>
      </c>
      <c r="B117" s="508" t="s">
        <v>91</v>
      </c>
      <c r="C117" s="509">
        <v>738.55</v>
      </c>
      <c r="D117" s="510">
        <v>740.01666666666677</v>
      </c>
      <c r="E117" s="510">
        <v>730.78333333333353</v>
      </c>
      <c r="F117" s="510">
        <v>723.01666666666677</v>
      </c>
      <c r="G117" s="510">
        <v>713.78333333333353</v>
      </c>
      <c r="H117" s="510">
        <v>747.78333333333353</v>
      </c>
      <c r="I117" s="510">
        <v>757.01666666666688</v>
      </c>
      <c r="J117" s="510">
        <v>764.78333333333353</v>
      </c>
      <c r="K117" s="509">
        <v>749.25</v>
      </c>
      <c r="L117" s="509">
        <v>732.25</v>
      </c>
      <c r="M117" s="509">
        <v>1.4527300000000001</v>
      </c>
      <c r="N117" s="1"/>
      <c r="O117" s="1"/>
    </row>
    <row r="118" spans="1:15" ht="12.75" customHeight="1">
      <c r="A118" s="31">
        <v>108</v>
      </c>
      <c r="B118" s="508" t="s">
        <v>345</v>
      </c>
      <c r="C118" s="509">
        <v>627.04999999999995</v>
      </c>
      <c r="D118" s="510">
        <v>632.4</v>
      </c>
      <c r="E118" s="510">
        <v>615.79999999999995</v>
      </c>
      <c r="F118" s="510">
        <v>604.54999999999995</v>
      </c>
      <c r="G118" s="510">
        <v>587.94999999999993</v>
      </c>
      <c r="H118" s="510">
        <v>643.65</v>
      </c>
      <c r="I118" s="510">
        <v>660.25000000000011</v>
      </c>
      <c r="J118" s="510">
        <v>671.5</v>
      </c>
      <c r="K118" s="509">
        <v>649</v>
      </c>
      <c r="L118" s="509">
        <v>621.15</v>
      </c>
      <c r="M118" s="509">
        <v>0.96950999999999998</v>
      </c>
      <c r="N118" s="1"/>
      <c r="O118" s="1"/>
    </row>
    <row r="119" spans="1:15" ht="12.75" customHeight="1">
      <c r="A119" s="31">
        <v>109</v>
      </c>
      <c r="B119" s="508" t="s">
        <v>328</v>
      </c>
      <c r="C119" s="509">
        <v>3028.3</v>
      </c>
      <c r="D119" s="510">
        <v>3044.2166666666667</v>
      </c>
      <c r="E119" s="510">
        <v>3003.0833333333335</v>
      </c>
      <c r="F119" s="510">
        <v>2977.8666666666668</v>
      </c>
      <c r="G119" s="510">
        <v>2936.7333333333336</v>
      </c>
      <c r="H119" s="510">
        <v>3069.4333333333334</v>
      </c>
      <c r="I119" s="510">
        <v>3110.5666666666666</v>
      </c>
      <c r="J119" s="510">
        <v>3135.7833333333333</v>
      </c>
      <c r="K119" s="509">
        <v>3085.35</v>
      </c>
      <c r="L119" s="509">
        <v>3019</v>
      </c>
      <c r="M119" s="509">
        <v>0.30138999999999999</v>
      </c>
      <c r="N119" s="1"/>
      <c r="O119" s="1"/>
    </row>
    <row r="120" spans="1:15" ht="12.75" customHeight="1">
      <c r="A120" s="31">
        <v>110</v>
      </c>
      <c r="B120" s="508" t="s">
        <v>251</v>
      </c>
      <c r="C120" s="509">
        <v>431.45</v>
      </c>
      <c r="D120" s="510">
        <v>426.7833333333333</v>
      </c>
      <c r="E120" s="510">
        <v>419.56666666666661</v>
      </c>
      <c r="F120" s="510">
        <v>407.68333333333328</v>
      </c>
      <c r="G120" s="510">
        <v>400.46666666666658</v>
      </c>
      <c r="H120" s="510">
        <v>438.66666666666663</v>
      </c>
      <c r="I120" s="510">
        <v>445.88333333333333</v>
      </c>
      <c r="J120" s="510">
        <v>457.76666666666665</v>
      </c>
      <c r="K120" s="509">
        <v>434</v>
      </c>
      <c r="L120" s="509">
        <v>414.9</v>
      </c>
      <c r="M120" s="509">
        <v>19.547619999999998</v>
      </c>
      <c r="N120" s="1"/>
      <c r="O120" s="1"/>
    </row>
    <row r="121" spans="1:15" ht="12.75" customHeight="1">
      <c r="A121" s="31">
        <v>111</v>
      </c>
      <c r="B121" s="508" t="s">
        <v>329</v>
      </c>
      <c r="C121" s="509">
        <v>234.2</v>
      </c>
      <c r="D121" s="510">
        <v>234.9</v>
      </c>
      <c r="E121" s="510">
        <v>230.05</v>
      </c>
      <c r="F121" s="510">
        <v>225.9</v>
      </c>
      <c r="G121" s="510">
        <v>221.05</v>
      </c>
      <c r="H121" s="510">
        <v>239.05</v>
      </c>
      <c r="I121" s="510">
        <v>243.89999999999998</v>
      </c>
      <c r="J121" s="510">
        <v>248.05</v>
      </c>
      <c r="K121" s="509">
        <v>239.75</v>
      </c>
      <c r="L121" s="509">
        <v>230.75</v>
      </c>
      <c r="M121" s="509">
        <v>2.1182300000000001</v>
      </c>
      <c r="N121" s="1"/>
      <c r="O121" s="1"/>
    </row>
    <row r="122" spans="1:15" ht="12.75" customHeight="1">
      <c r="A122" s="31">
        <v>112</v>
      </c>
      <c r="B122" s="508" t="s">
        <v>92</v>
      </c>
      <c r="C122" s="509">
        <v>135.9</v>
      </c>
      <c r="D122" s="510">
        <v>136.33333333333334</v>
      </c>
      <c r="E122" s="510">
        <v>135.16666666666669</v>
      </c>
      <c r="F122" s="510">
        <v>134.43333333333334</v>
      </c>
      <c r="G122" s="510">
        <v>133.26666666666668</v>
      </c>
      <c r="H122" s="510">
        <v>137.06666666666669</v>
      </c>
      <c r="I122" s="510">
        <v>138.23333333333338</v>
      </c>
      <c r="J122" s="510">
        <v>138.9666666666667</v>
      </c>
      <c r="K122" s="509">
        <v>137.5</v>
      </c>
      <c r="L122" s="509">
        <v>135.6</v>
      </c>
      <c r="M122" s="509">
        <v>11.21808</v>
      </c>
      <c r="N122" s="1"/>
      <c r="O122" s="1"/>
    </row>
    <row r="123" spans="1:15" ht="12.75" customHeight="1">
      <c r="A123" s="31">
        <v>113</v>
      </c>
      <c r="B123" s="508" t="s">
        <v>93</v>
      </c>
      <c r="C123" s="509">
        <v>934.75</v>
      </c>
      <c r="D123" s="510">
        <v>931.66666666666663</v>
      </c>
      <c r="E123" s="510">
        <v>924.08333333333326</v>
      </c>
      <c r="F123" s="510">
        <v>913.41666666666663</v>
      </c>
      <c r="G123" s="510">
        <v>905.83333333333326</v>
      </c>
      <c r="H123" s="510">
        <v>942.33333333333326</v>
      </c>
      <c r="I123" s="510">
        <v>949.91666666666652</v>
      </c>
      <c r="J123" s="510">
        <v>960.58333333333326</v>
      </c>
      <c r="K123" s="509">
        <v>939.25</v>
      </c>
      <c r="L123" s="509">
        <v>921</v>
      </c>
      <c r="M123" s="509">
        <v>3.6541100000000002</v>
      </c>
      <c r="N123" s="1"/>
      <c r="O123" s="1"/>
    </row>
    <row r="124" spans="1:15" ht="12.75" customHeight="1">
      <c r="A124" s="31">
        <v>114</v>
      </c>
      <c r="B124" s="508" t="s">
        <v>346</v>
      </c>
      <c r="C124" s="509">
        <v>991.05</v>
      </c>
      <c r="D124" s="510">
        <v>989.61666666666679</v>
      </c>
      <c r="E124" s="510">
        <v>981.38333333333355</v>
      </c>
      <c r="F124" s="510">
        <v>971.71666666666681</v>
      </c>
      <c r="G124" s="510">
        <v>963.48333333333358</v>
      </c>
      <c r="H124" s="510">
        <v>999.28333333333353</v>
      </c>
      <c r="I124" s="510">
        <v>1007.5166666666667</v>
      </c>
      <c r="J124" s="510">
        <v>1017.1833333333335</v>
      </c>
      <c r="K124" s="509">
        <v>997.85</v>
      </c>
      <c r="L124" s="509">
        <v>979.95</v>
      </c>
      <c r="M124" s="509">
        <v>1.62453</v>
      </c>
      <c r="N124" s="1"/>
      <c r="O124" s="1"/>
    </row>
    <row r="125" spans="1:15" ht="12.75" customHeight="1">
      <c r="A125" s="31">
        <v>115</v>
      </c>
      <c r="B125" s="508" t="s">
        <v>94</v>
      </c>
      <c r="C125" s="509">
        <v>569.45000000000005</v>
      </c>
      <c r="D125" s="510">
        <v>567.7166666666667</v>
      </c>
      <c r="E125" s="510">
        <v>564.43333333333339</v>
      </c>
      <c r="F125" s="510">
        <v>559.41666666666674</v>
      </c>
      <c r="G125" s="510">
        <v>556.13333333333344</v>
      </c>
      <c r="H125" s="510">
        <v>572.73333333333335</v>
      </c>
      <c r="I125" s="510">
        <v>576.01666666666665</v>
      </c>
      <c r="J125" s="510">
        <v>581.0333333333333</v>
      </c>
      <c r="K125" s="509">
        <v>571</v>
      </c>
      <c r="L125" s="509">
        <v>562.70000000000005</v>
      </c>
      <c r="M125" s="509">
        <v>9.2668300000000006</v>
      </c>
      <c r="N125" s="1"/>
      <c r="O125" s="1"/>
    </row>
    <row r="126" spans="1:15" ht="12.75" customHeight="1">
      <c r="A126" s="31">
        <v>116</v>
      </c>
      <c r="B126" s="508" t="s">
        <v>252</v>
      </c>
      <c r="C126" s="509">
        <v>1847</v>
      </c>
      <c r="D126" s="510">
        <v>1849.25</v>
      </c>
      <c r="E126" s="510">
        <v>1834</v>
      </c>
      <c r="F126" s="510">
        <v>1821</v>
      </c>
      <c r="G126" s="510">
        <v>1805.75</v>
      </c>
      <c r="H126" s="510">
        <v>1862.25</v>
      </c>
      <c r="I126" s="510">
        <v>1877.5</v>
      </c>
      <c r="J126" s="510">
        <v>1890.5</v>
      </c>
      <c r="K126" s="509">
        <v>1864.5</v>
      </c>
      <c r="L126" s="509">
        <v>1836.25</v>
      </c>
      <c r="M126" s="509">
        <v>0.94018999999999997</v>
      </c>
      <c r="N126" s="1"/>
      <c r="O126" s="1"/>
    </row>
    <row r="127" spans="1:15" ht="12.75" customHeight="1">
      <c r="A127" s="31">
        <v>117</v>
      </c>
      <c r="B127" s="508" t="s">
        <v>351</v>
      </c>
      <c r="C127" s="509">
        <v>492.1</v>
      </c>
      <c r="D127" s="510">
        <v>494.5</v>
      </c>
      <c r="E127" s="510">
        <v>482.55</v>
      </c>
      <c r="F127" s="510">
        <v>473</v>
      </c>
      <c r="G127" s="510">
        <v>461.05</v>
      </c>
      <c r="H127" s="510">
        <v>504.05</v>
      </c>
      <c r="I127" s="510">
        <v>516</v>
      </c>
      <c r="J127" s="510">
        <v>525.54999999999995</v>
      </c>
      <c r="K127" s="509">
        <v>506.45</v>
      </c>
      <c r="L127" s="509">
        <v>484.95</v>
      </c>
      <c r="M127" s="509">
        <v>7.0632799999999998</v>
      </c>
      <c r="N127" s="1"/>
      <c r="O127" s="1"/>
    </row>
    <row r="128" spans="1:15" ht="12.75" customHeight="1">
      <c r="A128" s="31">
        <v>118</v>
      </c>
      <c r="B128" s="508" t="s">
        <v>347</v>
      </c>
      <c r="C128" s="509">
        <v>81.75</v>
      </c>
      <c r="D128" s="510">
        <v>81.899999999999991</v>
      </c>
      <c r="E128" s="510">
        <v>81.09999999999998</v>
      </c>
      <c r="F128" s="510">
        <v>80.449999999999989</v>
      </c>
      <c r="G128" s="510">
        <v>79.649999999999977</v>
      </c>
      <c r="H128" s="510">
        <v>82.549999999999983</v>
      </c>
      <c r="I128" s="510">
        <v>83.35</v>
      </c>
      <c r="J128" s="510">
        <v>83.999999999999986</v>
      </c>
      <c r="K128" s="509">
        <v>82.7</v>
      </c>
      <c r="L128" s="509">
        <v>81.25</v>
      </c>
      <c r="M128" s="509">
        <v>9.7628199999999996</v>
      </c>
      <c r="N128" s="1"/>
      <c r="O128" s="1"/>
    </row>
    <row r="129" spans="1:15" ht="12.75" customHeight="1">
      <c r="A129" s="31">
        <v>119</v>
      </c>
      <c r="B129" s="508" t="s">
        <v>348</v>
      </c>
      <c r="C129" s="509">
        <v>972.1</v>
      </c>
      <c r="D129" s="510">
        <v>981.19999999999993</v>
      </c>
      <c r="E129" s="510">
        <v>959.89999999999986</v>
      </c>
      <c r="F129" s="510">
        <v>947.69999999999993</v>
      </c>
      <c r="G129" s="510">
        <v>926.39999999999986</v>
      </c>
      <c r="H129" s="510">
        <v>993.39999999999986</v>
      </c>
      <c r="I129" s="510">
        <v>1014.6999999999998</v>
      </c>
      <c r="J129" s="510">
        <v>1026.8999999999999</v>
      </c>
      <c r="K129" s="509">
        <v>1002.5</v>
      </c>
      <c r="L129" s="509">
        <v>969</v>
      </c>
      <c r="M129" s="509">
        <v>0.26650000000000001</v>
      </c>
      <c r="N129" s="1"/>
      <c r="O129" s="1"/>
    </row>
    <row r="130" spans="1:15" ht="12.75" customHeight="1">
      <c r="A130" s="31">
        <v>120</v>
      </c>
      <c r="B130" s="508" t="s">
        <v>95</v>
      </c>
      <c r="C130" s="509">
        <v>2317.1</v>
      </c>
      <c r="D130" s="510">
        <v>2323.3666666666668</v>
      </c>
      <c r="E130" s="510">
        <v>2296.7333333333336</v>
      </c>
      <c r="F130" s="510">
        <v>2276.3666666666668</v>
      </c>
      <c r="G130" s="510">
        <v>2249.7333333333336</v>
      </c>
      <c r="H130" s="510">
        <v>2343.7333333333336</v>
      </c>
      <c r="I130" s="510">
        <v>2370.3666666666668</v>
      </c>
      <c r="J130" s="510">
        <v>2390.7333333333336</v>
      </c>
      <c r="K130" s="509">
        <v>2350</v>
      </c>
      <c r="L130" s="509">
        <v>2303</v>
      </c>
      <c r="M130" s="509">
        <v>3.5240300000000002</v>
      </c>
      <c r="N130" s="1"/>
      <c r="O130" s="1"/>
    </row>
    <row r="131" spans="1:15" ht="12.75" customHeight="1">
      <c r="A131" s="31">
        <v>121</v>
      </c>
      <c r="B131" s="508" t="s">
        <v>349</v>
      </c>
      <c r="C131" s="509">
        <v>273.5</v>
      </c>
      <c r="D131" s="510">
        <v>274.88333333333333</v>
      </c>
      <c r="E131" s="510">
        <v>270.26666666666665</v>
      </c>
      <c r="F131" s="510">
        <v>267.0333333333333</v>
      </c>
      <c r="G131" s="510">
        <v>262.41666666666663</v>
      </c>
      <c r="H131" s="510">
        <v>278.11666666666667</v>
      </c>
      <c r="I131" s="510">
        <v>282.73333333333335</v>
      </c>
      <c r="J131" s="510">
        <v>285.9666666666667</v>
      </c>
      <c r="K131" s="509">
        <v>279.5</v>
      </c>
      <c r="L131" s="509">
        <v>271.64999999999998</v>
      </c>
      <c r="M131" s="509">
        <v>31.226500000000001</v>
      </c>
      <c r="N131" s="1"/>
      <c r="O131" s="1"/>
    </row>
    <row r="132" spans="1:15" ht="12.75" customHeight="1">
      <c r="A132" s="31">
        <v>122</v>
      </c>
      <c r="B132" s="508" t="s">
        <v>253</v>
      </c>
      <c r="C132" s="509">
        <v>162.75</v>
      </c>
      <c r="D132" s="510">
        <v>160.18333333333334</v>
      </c>
      <c r="E132" s="510">
        <v>156.01666666666668</v>
      </c>
      <c r="F132" s="510">
        <v>149.28333333333333</v>
      </c>
      <c r="G132" s="510">
        <v>145.11666666666667</v>
      </c>
      <c r="H132" s="510">
        <v>166.91666666666669</v>
      </c>
      <c r="I132" s="510">
        <v>171.08333333333331</v>
      </c>
      <c r="J132" s="510">
        <v>177.81666666666669</v>
      </c>
      <c r="K132" s="509">
        <v>164.35</v>
      </c>
      <c r="L132" s="509">
        <v>153.44999999999999</v>
      </c>
      <c r="M132" s="509">
        <v>37.568890000000003</v>
      </c>
      <c r="N132" s="1"/>
      <c r="O132" s="1"/>
    </row>
    <row r="133" spans="1:15" ht="12.75" customHeight="1">
      <c r="A133" s="31">
        <v>123</v>
      </c>
      <c r="B133" s="508" t="s">
        <v>350</v>
      </c>
      <c r="C133" s="509">
        <v>728.75</v>
      </c>
      <c r="D133" s="510">
        <v>729.75</v>
      </c>
      <c r="E133" s="510">
        <v>724.5</v>
      </c>
      <c r="F133" s="510">
        <v>720.25</v>
      </c>
      <c r="G133" s="510">
        <v>715</v>
      </c>
      <c r="H133" s="510">
        <v>734</v>
      </c>
      <c r="I133" s="510">
        <v>739.25</v>
      </c>
      <c r="J133" s="510">
        <v>743.5</v>
      </c>
      <c r="K133" s="509">
        <v>735</v>
      </c>
      <c r="L133" s="509">
        <v>725.5</v>
      </c>
      <c r="M133" s="509">
        <v>0.13023999999999999</v>
      </c>
      <c r="N133" s="1"/>
      <c r="O133" s="1"/>
    </row>
    <row r="134" spans="1:15" ht="12.75" customHeight="1">
      <c r="A134" s="31">
        <v>124</v>
      </c>
      <c r="B134" s="508" t="s">
        <v>96</v>
      </c>
      <c r="C134" s="509">
        <v>4478.5</v>
      </c>
      <c r="D134" s="510">
        <v>4506.5166666666664</v>
      </c>
      <c r="E134" s="510">
        <v>4443.0333333333328</v>
      </c>
      <c r="F134" s="510">
        <v>4407.5666666666666</v>
      </c>
      <c r="G134" s="510">
        <v>4344.083333333333</v>
      </c>
      <c r="H134" s="510">
        <v>4541.9833333333327</v>
      </c>
      <c r="I134" s="510">
        <v>4605.4666666666662</v>
      </c>
      <c r="J134" s="510">
        <v>4640.9333333333325</v>
      </c>
      <c r="K134" s="509">
        <v>4570</v>
      </c>
      <c r="L134" s="509">
        <v>4471.05</v>
      </c>
      <c r="M134" s="509">
        <v>7.0393299999999996</v>
      </c>
      <c r="N134" s="1"/>
      <c r="O134" s="1"/>
    </row>
    <row r="135" spans="1:15" ht="12.75" customHeight="1">
      <c r="A135" s="31">
        <v>125</v>
      </c>
      <c r="B135" s="508" t="s">
        <v>254</v>
      </c>
      <c r="C135" s="509">
        <v>5369.1</v>
      </c>
      <c r="D135" s="510">
        <v>5403.666666666667</v>
      </c>
      <c r="E135" s="510">
        <v>5307.4333333333343</v>
      </c>
      <c r="F135" s="510">
        <v>5245.7666666666673</v>
      </c>
      <c r="G135" s="510">
        <v>5149.5333333333347</v>
      </c>
      <c r="H135" s="510">
        <v>5465.3333333333339</v>
      </c>
      <c r="I135" s="510">
        <v>5561.5666666666657</v>
      </c>
      <c r="J135" s="510">
        <v>5623.2333333333336</v>
      </c>
      <c r="K135" s="509">
        <v>5499.9</v>
      </c>
      <c r="L135" s="509">
        <v>5342</v>
      </c>
      <c r="M135" s="509">
        <v>4.1424500000000002</v>
      </c>
      <c r="N135" s="1"/>
      <c r="O135" s="1"/>
    </row>
    <row r="136" spans="1:15" ht="12.75" customHeight="1">
      <c r="A136" s="31">
        <v>126</v>
      </c>
      <c r="B136" s="508" t="s">
        <v>98</v>
      </c>
      <c r="C136" s="509">
        <v>383.7</v>
      </c>
      <c r="D136" s="510">
        <v>384.2833333333333</v>
      </c>
      <c r="E136" s="510">
        <v>379.66666666666663</v>
      </c>
      <c r="F136" s="510">
        <v>375.63333333333333</v>
      </c>
      <c r="G136" s="510">
        <v>371.01666666666665</v>
      </c>
      <c r="H136" s="510">
        <v>388.31666666666661</v>
      </c>
      <c r="I136" s="510">
        <v>392.93333333333328</v>
      </c>
      <c r="J136" s="510">
        <v>396.96666666666658</v>
      </c>
      <c r="K136" s="509">
        <v>388.9</v>
      </c>
      <c r="L136" s="509">
        <v>380.25</v>
      </c>
      <c r="M136" s="509">
        <v>57.399180000000001</v>
      </c>
      <c r="N136" s="1"/>
      <c r="O136" s="1"/>
    </row>
    <row r="137" spans="1:15" ht="12.75" customHeight="1">
      <c r="A137" s="31">
        <v>127</v>
      </c>
      <c r="B137" s="508" t="s">
        <v>245</v>
      </c>
      <c r="C137" s="509">
        <v>4647.8999999999996</v>
      </c>
      <c r="D137" s="510">
        <v>4663.5166666666664</v>
      </c>
      <c r="E137" s="510">
        <v>4615.7833333333328</v>
      </c>
      <c r="F137" s="510">
        <v>4583.6666666666661</v>
      </c>
      <c r="G137" s="510">
        <v>4535.9333333333325</v>
      </c>
      <c r="H137" s="510">
        <v>4695.6333333333332</v>
      </c>
      <c r="I137" s="510">
        <v>4743.3666666666668</v>
      </c>
      <c r="J137" s="510">
        <v>4775.4833333333336</v>
      </c>
      <c r="K137" s="509">
        <v>4711.25</v>
      </c>
      <c r="L137" s="509">
        <v>4631.3999999999996</v>
      </c>
      <c r="M137" s="509">
        <v>2.0421100000000001</v>
      </c>
      <c r="N137" s="1"/>
      <c r="O137" s="1"/>
    </row>
    <row r="138" spans="1:15" ht="12.75" customHeight="1">
      <c r="A138" s="31">
        <v>128</v>
      </c>
      <c r="B138" s="508" t="s">
        <v>99</v>
      </c>
      <c r="C138" s="509">
        <v>4694.8</v>
      </c>
      <c r="D138" s="510">
        <v>4683.3</v>
      </c>
      <c r="E138" s="510">
        <v>4666.6000000000004</v>
      </c>
      <c r="F138" s="510">
        <v>4638.4000000000005</v>
      </c>
      <c r="G138" s="510">
        <v>4621.7000000000007</v>
      </c>
      <c r="H138" s="510">
        <v>4711.5</v>
      </c>
      <c r="I138" s="510">
        <v>4728.1999999999989</v>
      </c>
      <c r="J138" s="510">
        <v>4756.3999999999996</v>
      </c>
      <c r="K138" s="509">
        <v>4700</v>
      </c>
      <c r="L138" s="509">
        <v>4655.1000000000004</v>
      </c>
      <c r="M138" s="509">
        <v>1.6624000000000001</v>
      </c>
      <c r="N138" s="1"/>
      <c r="O138" s="1"/>
    </row>
    <row r="139" spans="1:15" ht="12.75" customHeight="1">
      <c r="A139" s="31">
        <v>129</v>
      </c>
      <c r="B139" s="508" t="s">
        <v>565</v>
      </c>
      <c r="C139" s="509">
        <v>2291.4499999999998</v>
      </c>
      <c r="D139" s="510">
        <v>2298.5333333333333</v>
      </c>
      <c r="E139" s="510">
        <v>2272.9166666666665</v>
      </c>
      <c r="F139" s="510">
        <v>2254.3833333333332</v>
      </c>
      <c r="G139" s="510">
        <v>2228.7666666666664</v>
      </c>
      <c r="H139" s="510">
        <v>2317.0666666666666</v>
      </c>
      <c r="I139" s="510">
        <v>2342.6833333333334</v>
      </c>
      <c r="J139" s="510">
        <v>2361.2166666666667</v>
      </c>
      <c r="K139" s="509">
        <v>2324.15</v>
      </c>
      <c r="L139" s="509">
        <v>2280</v>
      </c>
      <c r="M139" s="509">
        <v>0.17960999999999999</v>
      </c>
      <c r="N139" s="1"/>
      <c r="O139" s="1"/>
    </row>
    <row r="140" spans="1:15" ht="12.75" customHeight="1">
      <c r="A140" s="31">
        <v>130</v>
      </c>
      <c r="B140" s="508" t="s">
        <v>355</v>
      </c>
      <c r="C140" s="509">
        <v>68.45</v>
      </c>
      <c r="D140" s="510">
        <v>68.38333333333334</v>
      </c>
      <c r="E140" s="510">
        <v>67.966666666666683</v>
      </c>
      <c r="F140" s="510">
        <v>67.483333333333348</v>
      </c>
      <c r="G140" s="510">
        <v>67.066666666666691</v>
      </c>
      <c r="H140" s="510">
        <v>68.866666666666674</v>
      </c>
      <c r="I140" s="510">
        <v>69.283333333333331</v>
      </c>
      <c r="J140" s="510">
        <v>69.766666666666666</v>
      </c>
      <c r="K140" s="509">
        <v>68.8</v>
      </c>
      <c r="L140" s="509">
        <v>67.900000000000006</v>
      </c>
      <c r="M140" s="509">
        <v>6.9254800000000003</v>
      </c>
      <c r="N140" s="1"/>
      <c r="O140" s="1"/>
    </row>
    <row r="141" spans="1:15" ht="12.75" customHeight="1">
      <c r="A141" s="31">
        <v>131</v>
      </c>
      <c r="B141" s="508" t="s">
        <v>100</v>
      </c>
      <c r="C141" s="509">
        <v>2480.25</v>
      </c>
      <c r="D141" s="510">
        <v>2484.8166666666666</v>
      </c>
      <c r="E141" s="510">
        <v>2465.6833333333334</v>
      </c>
      <c r="F141" s="510">
        <v>2451.1166666666668</v>
      </c>
      <c r="G141" s="510">
        <v>2431.9833333333336</v>
      </c>
      <c r="H141" s="510">
        <v>2499.3833333333332</v>
      </c>
      <c r="I141" s="510">
        <v>2518.5166666666664</v>
      </c>
      <c r="J141" s="510">
        <v>2533.083333333333</v>
      </c>
      <c r="K141" s="509">
        <v>2503.9499999999998</v>
      </c>
      <c r="L141" s="509">
        <v>2470.25</v>
      </c>
      <c r="M141" s="509">
        <v>3.2649599999999999</v>
      </c>
      <c r="N141" s="1"/>
      <c r="O141" s="1"/>
    </row>
    <row r="142" spans="1:15" ht="12.75" customHeight="1">
      <c r="A142" s="31">
        <v>132</v>
      </c>
      <c r="B142" s="508" t="s">
        <v>352</v>
      </c>
      <c r="C142" s="509">
        <v>443.9</v>
      </c>
      <c r="D142" s="510">
        <v>446.43333333333334</v>
      </c>
      <c r="E142" s="510">
        <v>439.4666666666667</v>
      </c>
      <c r="F142" s="510">
        <v>435.03333333333336</v>
      </c>
      <c r="G142" s="510">
        <v>428.06666666666672</v>
      </c>
      <c r="H142" s="510">
        <v>450.86666666666667</v>
      </c>
      <c r="I142" s="510">
        <v>457.83333333333326</v>
      </c>
      <c r="J142" s="510">
        <v>462.26666666666665</v>
      </c>
      <c r="K142" s="509">
        <v>453.4</v>
      </c>
      <c r="L142" s="509">
        <v>442</v>
      </c>
      <c r="M142" s="509">
        <v>0.86767000000000005</v>
      </c>
      <c r="N142" s="1"/>
      <c r="O142" s="1"/>
    </row>
    <row r="143" spans="1:15" ht="12.75" customHeight="1">
      <c r="A143" s="31">
        <v>133</v>
      </c>
      <c r="B143" s="508" t="s">
        <v>353</v>
      </c>
      <c r="C143" s="509">
        <v>124.85</v>
      </c>
      <c r="D143" s="510">
        <v>124.58333333333333</v>
      </c>
      <c r="E143" s="510">
        <v>123.26666666666665</v>
      </c>
      <c r="F143" s="510">
        <v>121.68333333333332</v>
      </c>
      <c r="G143" s="510">
        <v>120.36666666666665</v>
      </c>
      <c r="H143" s="510">
        <v>126.16666666666666</v>
      </c>
      <c r="I143" s="510">
        <v>127.48333333333335</v>
      </c>
      <c r="J143" s="510">
        <v>129.06666666666666</v>
      </c>
      <c r="K143" s="509">
        <v>125.9</v>
      </c>
      <c r="L143" s="509">
        <v>123</v>
      </c>
      <c r="M143" s="509">
        <v>4.1175699999999997</v>
      </c>
      <c r="N143" s="1"/>
      <c r="O143" s="1"/>
    </row>
    <row r="144" spans="1:15" ht="12.75" customHeight="1">
      <c r="A144" s="31">
        <v>134</v>
      </c>
      <c r="B144" s="508" t="s">
        <v>356</v>
      </c>
      <c r="C144" s="509">
        <v>297.25</v>
      </c>
      <c r="D144" s="510">
        <v>297.48333333333329</v>
      </c>
      <c r="E144" s="510">
        <v>287.16666666666657</v>
      </c>
      <c r="F144" s="510">
        <v>277.08333333333326</v>
      </c>
      <c r="G144" s="510">
        <v>266.76666666666654</v>
      </c>
      <c r="H144" s="510">
        <v>307.56666666666661</v>
      </c>
      <c r="I144" s="510">
        <v>317.88333333333333</v>
      </c>
      <c r="J144" s="510">
        <v>327.96666666666664</v>
      </c>
      <c r="K144" s="509">
        <v>307.8</v>
      </c>
      <c r="L144" s="509">
        <v>287.39999999999998</v>
      </c>
      <c r="M144" s="509">
        <v>8.2667800000000007</v>
      </c>
      <c r="N144" s="1"/>
      <c r="O144" s="1"/>
    </row>
    <row r="145" spans="1:15" ht="12.75" customHeight="1">
      <c r="A145" s="31">
        <v>135</v>
      </c>
      <c r="B145" s="508" t="s">
        <v>255</v>
      </c>
      <c r="C145" s="509">
        <v>528.85</v>
      </c>
      <c r="D145" s="510">
        <v>529.85</v>
      </c>
      <c r="E145" s="510">
        <v>523.05000000000007</v>
      </c>
      <c r="F145" s="510">
        <v>517.25</v>
      </c>
      <c r="G145" s="510">
        <v>510.45000000000005</v>
      </c>
      <c r="H145" s="510">
        <v>535.65000000000009</v>
      </c>
      <c r="I145" s="510">
        <v>542.45000000000005</v>
      </c>
      <c r="J145" s="510">
        <v>548.25000000000011</v>
      </c>
      <c r="K145" s="509">
        <v>536.65</v>
      </c>
      <c r="L145" s="509">
        <v>524.04999999999995</v>
      </c>
      <c r="M145" s="509">
        <v>8.32334</v>
      </c>
      <c r="N145" s="1"/>
      <c r="O145" s="1"/>
    </row>
    <row r="146" spans="1:15" ht="12.75" customHeight="1">
      <c r="A146" s="31">
        <v>136</v>
      </c>
      <c r="B146" s="508" t="s">
        <v>256</v>
      </c>
      <c r="C146" s="509">
        <v>1624.5</v>
      </c>
      <c r="D146" s="510">
        <v>1627.6666666666667</v>
      </c>
      <c r="E146" s="510">
        <v>1612.8333333333335</v>
      </c>
      <c r="F146" s="510">
        <v>1601.1666666666667</v>
      </c>
      <c r="G146" s="510">
        <v>1586.3333333333335</v>
      </c>
      <c r="H146" s="510">
        <v>1639.3333333333335</v>
      </c>
      <c r="I146" s="510">
        <v>1654.166666666667</v>
      </c>
      <c r="J146" s="510">
        <v>1665.8333333333335</v>
      </c>
      <c r="K146" s="509">
        <v>1642.5</v>
      </c>
      <c r="L146" s="509">
        <v>1616</v>
      </c>
      <c r="M146" s="509">
        <v>0.23243</v>
      </c>
      <c r="N146" s="1"/>
      <c r="O146" s="1"/>
    </row>
    <row r="147" spans="1:15" ht="12.75" customHeight="1">
      <c r="A147" s="31">
        <v>137</v>
      </c>
      <c r="B147" s="508" t="s">
        <v>357</v>
      </c>
      <c r="C147" s="509">
        <v>68.849999999999994</v>
      </c>
      <c r="D147" s="510">
        <v>68.86666666666666</v>
      </c>
      <c r="E147" s="510">
        <v>68.48333333333332</v>
      </c>
      <c r="F147" s="510">
        <v>68.11666666666666</v>
      </c>
      <c r="G147" s="510">
        <v>67.73333333333332</v>
      </c>
      <c r="H147" s="510">
        <v>69.23333333333332</v>
      </c>
      <c r="I147" s="510">
        <v>69.616666666666674</v>
      </c>
      <c r="J147" s="510">
        <v>69.98333333333332</v>
      </c>
      <c r="K147" s="509">
        <v>69.25</v>
      </c>
      <c r="L147" s="509">
        <v>68.5</v>
      </c>
      <c r="M147" s="509">
        <v>6.7206799999999998</v>
      </c>
      <c r="N147" s="1"/>
      <c r="O147" s="1"/>
    </row>
    <row r="148" spans="1:15" ht="12.75" customHeight="1">
      <c r="A148" s="31">
        <v>138</v>
      </c>
      <c r="B148" s="508" t="s">
        <v>354</v>
      </c>
      <c r="C148" s="509">
        <v>202.75</v>
      </c>
      <c r="D148" s="510">
        <v>203.08333333333334</v>
      </c>
      <c r="E148" s="510">
        <v>201.01666666666668</v>
      </c>
      <c r="F148" s="510">
        <v>199.28333333333333</v>
      </c>
      <c r="G148" s="510">
        <v>197.21666666666667</v>
      </c>
      <c r="H148" s="510">
        <v>204.81666666666669</v>
      </c>
      <c r="I148" s="510">
        <v>206.88333333333335</v>
      </c>
      <c r="J148" s="510">
        <v>208.6166666666667</v>
      </c>
      <c r="K148" s="509">
        <v>205.15</v>
      </c>
      <c r="L148" s="509">
        <v>201.35</v>
      </c>
      <c r="M148" s="509">
        <v>1.1184799999999999</v>
      </c>
      <c r="N148" s="1"/>
      <c r="O148" s="1"/>
    </row>
    <row r="149" spans="1:15" ht="12.75" customHeight="1">
      <c r="A149" s="31">
        <v>139</v>
      </c>
      <c r="B149" s="508" t="s">
        <v>358</v>
      </c>
      <c r="C149" s="509">
        <v>113.8</v>
      </c>
      <c r="D149" s="510">
        <v>115.26666666666667</v>
      </c>
      <c r="E149" s="510">
        <v>112.03333333333333</v>
      </c>
      <c r="F149" s="510">
        <v>110.26666666666667</v>
      </c>
      <c r="G149" s="510">
        <v>107.03333333333333</v>
      </c>
      <c r="H149" s="510">
        <v>117.03333333333333</v>
      </c>
      <c r="I149" s="510">
        <v>120.26666666666665</v>
      </c>
      <c r="J149" s="510">
        <v>122.03333333333333</v>
      </c>
      <c r="K149" s="509">
        <v>118.5</v>
      </c>
      <c r="L149" s="509">
        <v>113.5</v>
      </c>
      <c r="M149" s="509">
        <v>11.097340000000001</v>
      </c>
      <c r="N149" s="1"/>
      <c r="O149" s="1"/>
    </row>
    <row r="150" spans="1:15" ht="12.75" customHeight="1">
      <c r="A150" s="31">
        <v>140</v>
      </c>
      <c r="B150" s="508" t="s">
        <v>844</v>
      </c>
      <c r="C150" s="509">
        <v>60</v>
      </c>
      <c r="D150" s="510">
        <v>60.766666666666673</v>
      </c>
      <c r="E150" s="510">
        <v>58.833333333333343</v>
      </c>
      <c r="F150" s="510">
        <v>57.666666666666671</v>
      </c>
      <c r="G150" s="510">
        <v>55.733333333333341</v>
      </c>
      <c r="H150" s="510">
        <v>61.933333333333344</v>
      </c>
      <c r="I150" s="510">
        <v>63.866666666666667</v>
      </c>
      <c r="J150" s="510">
        <v>65.033333333333346</v>
      </c>
      <c r="K150" s="509">
        <v>62.7</v>
      </c>
      <c r="L150" s="509">
        <v>59.6</v>
      </c>
      <c r="M150" s="509">
        <v>3.7991899999999998</v>
      </c>
      <c r="N150" s="1"/>
      <c r="O150" s="1"/>
    </row>
    <row r="151" spans="1:15" ht="12.75" customHeight="1">
      <c r="A151" s="31">
        <v>141</v>
      </c>
      <c r="B151" s="508" t="s">
        <v>359</v>
      </c>
      <c r="C151" s="509">
        <v>686.2</v>
      </c>
      <c r="D151" s="510">
        <v>690.08333333333337</v>
      </c>
      <c r="E151" s="510">
        <v>679.26666666666677</v>
      </c>
      <c r="F151" s="510">
        <v>672.33333333333337</v>
      </c>
      <c r="G151" s="510">
        <v>661.51666666666677</v>
      </c>
      <c r="H151" s="510">
        <v>697.01666666666677</v>
      </c>
      <c r="I151" s="510">
        <v>707.83333333333337</v>
      </c>
      <c r="J151" s="510">
        <v>714.76666666666677</v>
      </c>
      <c r="K151" s="509">
        <v>700.9</v>
      </c>
      <c r="L151" s="509">
        <v>683.15</v>
      </c>
      <c r="M151" s="509">
        <v>0.70818000000000003</v>
      </c>
      <c r="N151" s="1"/>
      <c r="O151" s="1"/>
    </row>
    <row r="152" spans="1:15" ht="12.75" customHeight="1">
      <c r="A152" s="31">
        <v>142</v>
      </c>
      <c r="B152" s="508" t="s">
        <v>101</v>
      </c>
      <c r="C152" s="509">
        <v>1855.9</v>
      </c>
      <c r="D152" s="510">
        <v>1853.3500000000001</v>
      </c>
      <c r="E152" s="510">
        <v>1844.7000000000003</v>
      </c>
      <c r="F152" s="510">
        <v>1833.5000000000002</v>
      </c>
      <c r="G152" s="510">
        <v>1824.8500000000004</v>
      </c>
      <c r="H152" s="510">
        <v>1864.5500000000002</v>
      </c>
      <c r="I152" s="510">
        <v>1873.2000000000003</v>
      </c>
      <c r="J152" s="510">
        <v>1884.4</v>
      </c>
      <c r="K152" s="509">
        <v>1862</v>
      </c>
      <c r="L152" s="509">
        <v>1842.15</v>
      </c>
      <c r="M152" s="509">
        <v>4.20242</v>
      </c>
      <c r="N152" s="1"/>
      <c r="O152" s="1"/>
    </row>
    <row r="153" spans="1:15" ht="12.75" customHeight="1">
      <c r="A153" s="31">
        <v>143</v>
      </c>
      <c r="B153" s="508" t="s">
        <v>102</v>
      </c>
      <c r="C153" s="509">
        <v>164.45</v>
      </c>
      <c r="D153" s="510">
        <v>163.04999999999998</v>
      </c>
      <c r="E153" s="510">
        <v>160.99999999999997</v>
      </c>
      <c r="F153" s="510">
        <v>157.54999999999998</v>
      </c>
      <c r="G153" s="510">
        <v>155.49999999999997</v>
      </c>
      <c r="H153" s="510">
        <v>166.49999999999997</v>
      </c>
      <c r="I153" s="510">
        <v>168.54999999999998</v>
      </c>
      <c r="J153" s="510">
        <v>171.99999999999997</v>
      </c>
      <c r="K153" s="509">
        <v>165.1</v>
      </c>
      <c r="L153" s="509">
        <v>159.6</v>
      </c>
      <c r="M153" s="509">
        <v>33.547460000000001</v>
      </c>
      <c r="N153" s="1"/>
      <c r="O153" s="1"/>
    </row>
    <row r="154" spans="1:15" ht="12.75" customHeight="1">
      <c r="A154" s="31">
        <v>144</v>
      </c>
      <c r="B154" s="508" t="s">
        <v>845</v>
      </c>
      <c r="C154" s="509">
        <v>118.1</v>
      </c>
      <c r="D154" s="510">
        <v>116.8</v>
      </c>
      <c r="E154" s="510">
        <v>113.19999999999999</v>
      </c>
      <c r="F154" s="510">
        <v>108.3</v>
      </c>
      <c r="G154" s="510">
        <v>104.69999999999999</v>
      </c>
      <c r="H154" s="510">
        <v>121.69999999999999</v>
      </c>
      <c r="I154" s="510">
        <v>125.29999999999998</v>
      </c>
      <c r="J154" s="510">
        <v>130.19999999999999</v>
      </c>
      <c r="K154" s="509">
        <v>120.4</v>
      </c>
      <c r="L154" s="509">
        <v>111.9</v>
      </c>
      <c r="M154" s="509">
        <v>1.98563</v>
      </c>
      <c r="N154" s="1"/>
      <c r="O154" s="1"/>
    </row>
    <row r="155" spans="1:15" ht="12.75" customHeight="1">
      <c r="A155" s="31">
        <v>145</v>
      </c>
      <c r="B155" s="508" t="s">
        <v>360</v>
      </c>
      <c r="C155" s="509">
        <v>288.35000000000002</v>
      </c>
      <c r="D155" s="510">
        <v>290.95</v>
      </c>
      <c r="E155" s="510">
        <v>283.39999999999998</v>
      </c>
      <c r="F155" s="510">
        <v>278.45</v>
      </c>
      <c r="G155" s="510">
        <v>270.89999999999998</v>
      </c>
      <c r="H155" s="510">
        <v>295.89999999999998</v>
      </c>
      <c r="I155" s="510">
        <v>303.45000000000005</v>
      </c>
      <c r="J155" s="510">
        <v>308.39999999999998</v>
      </c>
      <c r="K155" s="509">
        <v>298.5</v>
      </c>
      <c r="L155" s="509">
        <v>286</v>
      </c>
      <c r="M155" s="509">
        <v>3.4834999999999998</v>
      </c>
      <c r="N155" s="1"/>
      <c r="O155" s="1"/>
    </row>
    <row r="156" spans="1:15" ht="12.75" customHeight="1">
      <c r="A156" s="31">
        <v>146</v>
      </c>
      <c r="B156" s="508" t="s">
        <v>103</v>
      </c>
      <c r="C156" s="509">
        <v>82.15</v>
      </c>
      <c r="D156" s="510">
        <v>82.283333333333331</v>
      </c>
      <c r="E156" s="510">
        <v>81.466666666666669</v>
      </c>
      <c r="F156" s="510">
        <v>80.783333333333331</v>
      </c>
      <c r="G156" s="510">
        <v>79.966666666666669</v>
      </c>
      <c r="H156" s="510">
        <v>82.966666666666669</v>
      </c>
      <c r="I156" s="510">
        <v>83.783333333333331</v>
      </c>
      <c r="J156" s="510">
        <v>84.466666666666669</v>
      </c>
      <c r="K156" s="509">
        <v>83.1</v>
      </c>
      <c r="L156" s="509">
        <v>81.599999999999994</v>
      </c>
      <c r="M156" s="509">
        <v>121.68814999999999</v>
      </c>
      <c r="N156" s="1"/>
      <c r="O156" s="1"/>
    </row>
    <row r="157" spans="1:15" ht="12.75" customHeight="1">
      <c r="A157" s="31">
        <v>147</v>
      </c>
      <c r="B157" s="508" t="s">
        <v>362</v>
      </c>
      <c r="C157" s="509">
        <v>534.6</v>
      </c>
      <c r="D157" s="510">
        <v>535.4</v>
      </c>
      <c r="E157" s="510">
        <v>529.29999999999995</v>
      </c>
      <c r="F157" s="510">
        <v>524</v>
      </c>
      <c r="G157" s="510">
        <v>517.9</v>
      </c>
      <c r="H157" s="510">
        <v>540.69999999999993</v>
      </c>
      <c r="I157" s="510">
        <v>546.80000000000007</v>
      </c>
      <c r="J157" s="510">
        <v>552.09999999999991</v>
      </c>
      <c r="K157" s="509">
        <v>541.5</v>
      </c>
      <c r="L157" s="509">
        <v>530.1</v>
      </c>
      <c r="M157" s="509">
        <v>0.91164000000000001</v>
      </c>
      <c r="N157" s="1"/>
      <c r="O157" s="1"/>
    </row>
    <row r="158" spans="1:15" ht="12.75" customHeight="1">
      <c r="A158" s="31">
        <v>148</v>
      </c>
      <c r="B158" s="508" t="s">
        <v>361</v>
      </c>
      <c r="C158" s="509">
        <v>3752.3</v>
      </c>
      <c r="D158" s="510">
        <v>3765.7666666666664</v>
      </c>
      <c r="E158" s="510">
        <v>3711.5333333333328</v>
      </c>
      <c r="F158" s="510">
        <v>3670.7666666666664</v>
      </c>
      <c r="G158" s="510">
        <v>3616.5333333333328</v>
      </c>
      <c r="H158" s="510">
        <v>3806.5333333333328</v>
      </c>
      <c r="I158" s="510">
        <v>3860.7666666666664</v>
      </c>
      <c r="J158" s="510">
        <v>3901.5333333333328</v>
      </c>
      <c r="K158" s="509">
        <v>3820</v>
      </c>
      <c r="L158" s="509">
        <v>3725</v>
      </c>
      <c r="M158" s="509">
        <v>0.11558</v>
      </c>
      <c r="N158" s="1"/>
      <c r="O158" s="1"/>
    </row>
    <row r="159" spans="1:15" ht="12.75" customHeight="1">
      <c r="A159" s="31">
        <v>149</v>
      </c>
      <c r="B159" s="508" t="s">
        <v>363</v>
      </c>
      <c r="C159" s="509">
        <v>206</v>
      </c>
      <c r="D159" s="510">
        <v>207.01666666666665</v>
      </c>
      <c r="E159" s="510">
        <v>204.0333333333333</v>
      </c>
      <c r="F159" s="510">
        <v>202.06666666666666</v>
      </c>
      <c r="G159" s="510">
        <v>199.08333333333331</v>
      </c>
      <c r="H159" s="510">
        <v>208.98333333333329</v>
      </c>
      <c r="I159" s="510">
        <v>211.96666666666664</v>
      </c>
      <c r="J159" s="510">
        <v>213.93333333333328</v>
      </c>
      <c r="K159" s="509">
        <v>210</v>
      </c>
      <c r="L159" s="509">
        <v>205.05</v>
      </c>
      <c r="M159" s="509">
        <v>1.9406300000000001</v>
      </c>
      <c r="N159" s="1"/>
      <c r="O159" s="1"/>
    </row>
    <row r="160" spans="1:15" ht="12.75" customHeight="1">
      <c r="A160" s="31">
        <v>150</v>
      </c>
      <c r="B160" s="508" t="s">
        <v>380</v>
      </c>
      <c r="C160" s="509">
        <v>2274.1999999999998</v>
      </c>
      <c r="D160" s="510">
        <v>2285.0333333333333</v>
      </c>
      <c r="E160" s="510">
        <v>2250.1666666666665</v>
      </c>
      <c r="F160" s="510">
        <v>2226.1333333333332</v>
      </c>
      <c r="G160" s="510">
        <v>2191.2666666666664</v>
      </c>
      <c r="H160" s="510">
        <v>2309.0666666666666</v>
      </c>
      <c r="I160" s="510">
        <v>2343.9333333333334</v>
      </c>
      <c r="J160" s="510">
        <v>2367.9666666666667</v>
      </c>
      <c r="K160" s="509">
        <v>2319.9</v>
      </c>
      <c r="L160" s="509">
        <v>2261</v>
      </c>
      <c r="M160" s="509">
        <v>2.1959499999999998</v>
      </c>
      <c r="N160" s="1"/>
      <c r="O160" s="1"/>
    </row>
    <row r="161" spans="1:15" ht="12.75" customHeight="1">
      <c r="A161" s="31">
        <v>151</v>
      </c>
      <c r="B161" s="508" t="s">
        <v>257</v>
      </c>
      <c r="C161" s="509">
        <v>277.39999999999998</v>
      </c>
      <c r="D161" s="510">
        <v>277.46666666666664</v>
      </c>
      <c r="E161" s="510">
        <v>274.93333333333328</v>
      </c>
      <c r="F161" s="510">
        <v>272.46666666666664</v>
      </c>
      <c r="G161" s="510">
        <v>269.93333333333328</v>
      </c>
      <c r="H161" s="510">
        <v>279.93333333333328</v>
      </c>
      <c r="I161" s="510">
        <v>282.4666666666667</v>
      </c>
      <c r="J161" s="510">
        <v>284.93333333333328</v>
      </c>
      <c r="K161" s="509">
        <v>280</v>
      </c>
      <c r="L161" s="509">
        <v>275</v>
      </c>
      <c r="M161" s="509">
        <v>5.5974300000000001</v>
      </c>
      <c r="N161" s="1"/>
      <c r="O161" s="1"/>
    </row>
    <row r="162" spans="1:15" ht="12.75" customHeight="1">
      <c r="A162" s="31">
        <v>152</v>
      </c>
      <c r="B162" s="508" t="s">
        <v>366</v>
      </c>
      <c r="C162" s="509">
        <v>51.85</v>
      </c>
      <c r="D162" s="510">
        <v>52.75</v>
      </c>
      <c r="E162" s="510">
        <v>50.5</v>
      </c>
      <c r="F162" s="510">
        <v>49.15</v>
      </c>
      <c r="G162" s="510">
        <v>46.9</v>
      </c>
      <c r="H162" s="510">
        <v>54.1</v>
      </c>
      <c r="I162" s="510">
        <v>56.35</v>
      </c>
      <c r="J162" s="510">
        <v>57.7</v>
      </c>
      <c r="K162" s="509">
        <v>55</v>
      </c>
      <c r="L162" s="509">
        <v>51.4</v>
      </c>
      <c r="M162" s="509">
        <v>40.230609999999999</v>
      </c>
      <c r="N162" s="1"/>
      <c r="O162" s="1"/>
    </row>
    <row r="163" spans="1:15" ht="12.75" customHeight="1">
      <c r="A163" s="31">
        <v>153</v>
      </c>
      <c r="B163" s="508" t="s">
        <v>364</v>
      </c>
      <c r="C163" s="509">
        <v>175.05</v>
      </c>
      <c r="D163" s="510">
        <v>170.86666666666665</v>
      </c>
      <c r="E163" s="510">
        <v>165.6333333333333</v>
      </c>
      <c r="F163" s="510">
        <v>156.21666666666664</v>
      </c>
      <c r="G163" s="510">
        <v>150.98333333333329</v>
      </c>
      <c r="H163" s="510">
        <v>180.2833333333333</v>
      </c>
      <c r="I163" s="510">
        <v>185.51666666666665</v>
      </c>
      <c r="J163" s="510">
        <v>194.93333333333331</v>
      </c>
      <c r="K163" s="509">
        <v>176.1</v>
      </c>
      <c r="L163" s="509">
        <v>161.44999999999999</v>
      </c>
      <c r="M163" s="509">
        <v>115.63661</v>
      </c>
      <c r="N163" s="1"/>
      <c r="O163" s="1"/>
    </row>
    <row r="164" spans="1:15" ht="12.75" customHeight="1">
      <c r="A164" s="31">
        <v>154</v>
      </c>
      <c r="B164" s="508" t="s">
        <v>379</v>
      </c>
      <c r="C164" s="509">
        <v>161.19999999999999</v>
      </c>
      <c r="D164" s="510">
        <v>161.56666666666666</v>
      </c>
      <c r="E164" s="510">
        <v>160.13333333333333</v>
      </c>
      <c r="F164" s="510">
        <v>159.06666666666666</v>
      </c>
      <c r="G164" s="510">
        <v>157.63333333333333</v>
      </c>
      <c r="H164" s="510">
        <v>162.63333333333333</v>
      </c>
      <c r="I164" s="510">
        <v>164.06666666666666</v>
      </c>
      <c r="J164" s="510">
        <v>165.13333333333333</v>
      </c>
      <c r="K164" s="509">
        <v>163</v>
      </c>
      <c r="L164" s="509">
        <v>160.5</v>
      </c>
      <c r="M164" s="509">
        <v>0.88932999999999995</v>
      </c>
      <c r="N164" s="1"/>
      <c r="O164" s="1"/>
    </row>
    <row r="165" spans="1:15" ht="12.75" customHeight="1">
      <c r="A165" s="31">
        <v>155</v>
      </c>
      <c r="B165" s="508" t="s">
        <v>104</v>
      </c>
      <c r="C165" s="509">
        <v>132.85</v>
      </c>
      <c r="D165" s="510">
        <v>132.29999999999998</v>
      </c>
      <c r="E165" s="510">
        <v>131.19999999999996</v>
      </c>
      <c r="F165" s="510">
        <v>129.54999999999998</v>
      </c>
      <c r="G165" s="510">
        <v>128.44999999999996</v>
      </c>
      <c r="H165" s="510">
        <v>133.94999999999996</v>
      </c>
      <c r="I165" s="510">
        <v>135.04999999999998</v>
      </c>
      <c r="J165" s="510">
        <v>136.69999999999996</v>
      </c>
      <c r="K165" s="509">
        <v>133.4</v>
      </c>
      <c r="L165" s="509">
        <v>130.65</v>
      </c>
      <c r="M165" s="509">
        <v>98.242959999999997</v>
      </c>
      <c r="N165" s="1"/>
      <c r="O165" s="1"/>
    </row>
    <row r="166" spans="1:15" ht="12.75" customHeight="1">
      <c r="A166" s="31">
        <v>156</v>
      </c>
      <c r="B166" s="508" t="s">
        <v>368</v>
      </c>
      <c r="C166" s="509">
        <v>3055.85</v>
      </c>
      <c r="D166" s="510">
        <v>3040.8166666666671</v>
      </c>
      <c r="E166" s="510">
        <v>3008.0833333333339</v>
      </c>
      <c r="F166" s="510">
        <v>2960.3166666666671</v>
      </c>
      <c r="G166" s="510">
        <v>2927.5833333333339</v>
      </c>
      <c r="H166" s="510">
        <v>3088.5833333333339</v>
      </c>
      <c r="I166" s="510">
        <v>3121.3166666666666</v>
      </c>
      <c r="J166" s="510">
        <v>3169.0833333333339</v>
      </c>
      <c r="K166" s="509">
        <v>3073.55</v>
      </c>
      <c r="L166" s="509">
        <v>2993.05</v>
      </c>
      <c r="M166" s="509">
        <v>0.11558</v>
      </c>
      <c r="N166" s="1"/>
      <c r="O166" s="1"/>
    </row>
    <row r="167" spans="1:15" ht="12.75" customHeight="1">
      <c r="A167" s="31">
        <v>157</v>
      </c>
      <c r="B167" s="508" t="s">
        <v>369</v>
      </c>
      <c r="C167" s="509">
        <v>3252.15</v>
      </c>
      <c r="D167" s="510">
        <v>3255.4</v>
      </c>
      <c r="E167" s="510">
        <v>3236.75</v>
      </c>
      <c r="F167" s="510">
        <v>3221.35</v>
      </c>
      <c r="G167" s="510">
        <v>3202.7</v>
      </c>
      <c r="H167" s="510">
        <v>3270.8</v>
      </c>
      <c r="I167" s="510">
        <v>3289.4500000000007</v>
      </c>
      <c r="J167" s="510">
        <v>3304.8500000000004</v>
      </c>
      <c r="K167" s="509">
        <v>3274.05</v>
      </c>
      <c r="L167" s="509">
        <v>3240</v>
      </c>
      <c r="M167" s="509">
        <v>3.3599999999999998E-2</v>
      </c>
      <c r="N167" s="1"/>
      <c r="O167" s="1"/>
    </row>
    <row r="168" spans="1:15" ht="12.75" customHeight="1">
      <c r="A168" s="31">
        <v>158</v>
      </c>
      <c r="B168" s="508" t="s">
        <v>375</v>
      </c>
      <c r="C168" s="509">
        <v>294.89999999999998</v>
      </c>
      <c r="D168" s="510">
        <v>293.96666666666664</v>
      </c>
      <c r="E168" s="510">
        <v>287.98333333333329</v>
      </c>
      <c r="F168" s="510">
        <v>281.06666666666666</v>
      </c>
      <c r="G168" s="510">
        <v>275.08333333333331</v>
      </c>
      <c r="H168" s="510">
        <v>300.88333333333327</v>
      </c>
      <c r="I168" s="510">
        <v>306.86666666666662</v>
      </c>
      <c r="J168" s="510">
        <v>313.78333333333325</v>
      </c>
      <c r="K168" s="509">
        <v>299.95</v>
      </c>
      <c r="L168" s="509">
        <v>287.05</v>
      </c>
      <c r="M168" s="509">
        <v>40.376080000000002</v>
      </c>
      <c r="N168" s="1"/>
      <c r="O168" s="1"/>
    </row>
    <row r="169" spans="1:15" ht="12.75" customHeight="1">
      <c r="A169" s="31">
        <v>159</v>
      </c>
      <c r="B169" s="508" t="s">
        <v>370</v>
      </c>
      <c r="C169" s="509">
        <v>134.9</v>
      </c>
      <c r="D169" s="510">
        <v>134.96666666666667</v>
      </c>
      <c r="E169" s="510">
        <v>133.28333333333333</v>
      </c>
      <c r="F169" s="510">
        <v>131.66666666666666</v>
      </c>
      <c r="G169" s="510">
        <v>129.98333333333332</v>
      </c>
      <c r="H169" s="510">
        <v>136.58333333333334</v>
      </c>
      <c r="I169" s="510">
        <v>138.26666666666668</v>
      </c>
      <c r="J169" s="510">
        <v>139.88333333333335</v>
      </c>
      <c r="K169" s="509">
        <v>136.65</v>
      </c>
      <c r="L169" s="509">
        <v>133.35</v>
      </c>
      <c r="M169" s="509">
        <v>4.29392</v>
      </c>
      <c r="N169" s="1"/>
      <c r="O169" s="1"/>
    </row>
    <row r="170" spans="1:15" ht="12.75" customHeight="1">
      <c r="A170" s="31">
        <v>160</v>
      </c>
      <c r="B170" s="508" t="s">
        <v>371</v>
      </c>
      <c r="C170" s="509">
        <v>5401.25</v>
      </c>
      <c r="D170" s="510">
        <v>5386.916666666667</v>
      </c>
      <c r="E170" s="510">
        <v>5348.3833333333341</v>
      </c>
      <c r="F170" s="510">
        <v>5295.5166666666673</v>
      </c>
      <c r="G170" s="510">
        <v>5256.9833333333345</v>
      </c>
      <c r="H170" s="510">
        <v>5439.7833333333338</v>
      </c>
      <c r="I170" s="510">
        <v>5478.3166666666666</v>
      </c>
      <c r="J170" s="510">
        <v>5531.1833333333334</v>
      </c>
      <c r="K170" s="509">
        <v>5425.45</v>
      </c>
      <c r="L170" s="509">
        <v>5334.05</v>
      </c>
      <c r="M170" s="509">
        <v>2.758E-2</v>
      </c>
      <c r="N170" s="1"/>
      <c r="O170" s="1"/>
    </row>
    <row r="171" spans="1:15" ht="12.75" customHeight="1">
      <c r="A171" s="31">
        <v>161</v>
      </c>
      <c r="B171" s="508" t="s">
        <v>258</v>
      </c>
      <c r="C171" s="509">
        <v>3864.6</v>
      </c>
      <c r="D171" s="510">
        <v>3853.5333333333333</v>
      </c>
      <c r="E171" s="510">
        <v>3788.0666666666666</v>
      </c>
      <c r="F171" s="510">
        <v>3711.5333333333333</v>
      </c>
      <c r="G171" s="510">
        <v>3646.0666666666666</v>
      </c>
      <c r="H171" s="510">
        <v>3930.0666666666666</v>
      </c>
      <c r="I171" s="510">
        <v>3995.5333333333328</v>
      </c>
      <c r="J171" s="510">
        <v>4072.0666666666666</v>
      </c>
      <c r="K171" s="509">
        <v>3919</v>
      </c>
      <c r="L171" s="509">
        <v>3777</v>
      </c>
      <c r="M171" s="509">
        <v>6.4018899999999999</v>
      </c>
      <c r="N171" s="1"/>
      <c r="O171" s="1"/>
    </row>
    <row r="172" spans="1:15" ht="12.75" customHeight="1">
      <c r="A172" s="31">
        <v>162</v>
      </c>
      <c r="B172" s="508" t="s">
        <v>372</v>
      </c>
      <c r="C172" s="509">
        <v>1744.9</v>
      </c>
      <c r="D172" s="510">
        <v>1752.1000000000001</v>
      </c>
      <c r="E172" s="510">
        <v>1728.9500000000003</v>
      </c>
      <c r="F172" s="510">
        <v>1713.0000000000002</v>
      </c>
      <c r="G172" s="510">
        <v>1689.8500000000004</v>
      </c>
      <c r="H172" s="510">
        <v>1768.0500000000002</v>
      </c>
      <c r="I172" s="510">
        <v>1791.2000000000003</v>
      </c>
      <c r="J172" s="510">
        <v>1807.15</v>
      </c>
      <c r="K172" s="509">
        <v>1775.25</v>
      </c>
      <c r="L172" s="509">
        <v>1736.15</v>
      </c>
      <c r="M172" s="509">
        <v>0.31722</v>
      </c>
      <c r="N172" s="1"/>
      <c r="O172" s="1"/>
    </row>
    <row r="173" spans="1:15" ht="12.75" customHeight="1">
      <c r="A173" s="31">
        <v>163</v>
      </c>
      <c r="B173" s="508" t="s">
        <v>105</v>
      </c>
      <c r="C173" s="509">
        <v>504.45</v>
      </c>
      <c r="D173" s="510">
        <v>502.4666666666667</v>
      </c>
      <c r="E173" s="510">
        <v>498.93333333333339</v>
      </c>
      <c r="F173" s="510">
        <v>493.41666666666669</v>
      </c>
      <c r="G173" s="510">
        <v>489.88333333333338</v>
      </c>
      <c r="H173" s="510">
        <v>507.98333333333341</v>
      </c>
      <c r="I173" s="510">
        <v>511.51666666666671</v>
      </c>
      <c r="J173" s="510">
        <v>517.03333333333342</v>
      </c>
      <c r="K173" s="509">
        <v>506</v>
      </c>
      <c r="L173" s="509">
        <v>496.95</v>
      </c>
      <c r="M173" s="509">
        <v>10.24142</v>
      </c>
      <c r="N173" s="1"/>
      <c r="O173" s="1"/>
    </row>
    <row r="174" spans="1:15" ht="12.75" customHeight="1">
      <c r="A174" s="31">
        <v>164</v>
      </c>
      <c r="B174" s="508" t="s">
        <v>367</v>
      </c>
      <c r="C174" s="509">
        <v>4730.7</v>
      </c>
      <c r="D174" s="510">
        <v>4708.2333333333336</v>
      </c>
      <c r="E174" s="510">
        <v>4672.4666666666672</v>
      </c>
      <c r="F174" s="510">
        <v>4614.2333333333336</v>
      </c>
      <c r="G174" s="510">
        <v>4578.4666666666672</v>
      </c>
      <c r="H174" s="510">
        <v>4766.4666666666672</v>
      </c>
      <c r="I174" s="510">
        <v>4802.2333333333336</v>
      </c>
      <c r="J174" s="510">
        <v>4860.4666666666672</v>
      </c>
      <c r="K174" s="509">
        <v>4744</v>
      </c>
      <c r="L174" s="509">
        <v>4650</v>
      </c>
      <c r="M174" s="509">
        <v>0.26772000000000001</v>
      </c>
      <c r="N174" s="1"/>
      <c r="O174" s="1"/>
    </row>
    <row r="175" spans="1:15" ht="12.75" customHeight="1">
      <c r="A175" s="31">
        <v>165</v>
      </c>
      <c r="B175" s="508" t="s">
        <v>107</v>
      </c>
      <c r="C175" s="509">
        <v>42.6</v>
      </c>
      <c r="D175" s="510">
        <v>42.966666666666669</v>
      </c>
      <c r="E175" s="510">
        <v>42.033333333333339</v>
      </c>
      <c r="F175" s="510">
        <v>41.466666666666669</v>
      </c>
      <c r="G175" s="510">
        <v>40.533333333333339</v>
      </c>
      <c r="H175" s="510">
        <v>43.533333333333339</v>
      </c>
      <c r="I175" s="510">
        <v>44.466666666666676</v>
      </c>
      <c r="J175" s="510">
        <v>45.033333333333339</v>
      </c>
      <c r="K175" s="509">
        <v>43.9</v>
      </c>
      <c r="L175" s="509">
        <v>42.4</v>
      </c>
      <c r="M175" s="509">
        <v>348.67680999999999</v>
      </c>
      <c r="N175" s="1"/>
      <c r="O175" s="1"/>
    </row>
    <row r="176" spans="1:15" ht="12.75" customHeight="1">
      <c r="A176" s="31">
        <v>166</v>
      </c>
      <c r="B176" s="508" t="s">
        <v>381</v>
      </c>
      <c r="C176" s="509">
        <v>420.5</v>
      </c>
      <c r="D176" s="510">
        <v>422.25</v>
      </c>
      <c r="E176" s="510">
        <v>416</v>
      </c>
      <c r="F176" s="510">
        <v>411.5</v>
      </c>
      <c r="G176" s="510">
        <v>405.25</v>
      </c>
      <c r="H176" s="510">
        <v>426.75</v>
      </c>
      <c r="I176" s="510">
        <v>433</v>
      </c>
      <c r="J176" s="510">
        <v>437.5</v>
      </c>
      <c r="K176" s="509">
        <v>428.5</v>
      </c>
      <c r="L176" s="509">
        <v>417.75</v>
      </c>
      <c r="M176" s="509">
        <v>4.6254499999999998</v>
      </c>
      <c r="N176" s="1"/>
      <c r="O176" s="1"/>
    </row>
    <row r="177" spans="1:15" ht="12.75" customHeight="1">
      <c r="A177" s="31">
        <v>167</v>
      </c>
      <c r="B177" s="508" t="s">
        <v>373</v>
      </c>
      <c r="C177" s="509">
        <v>1149.8</v>
      </c>
      <c r="D177" s="510">
        <v>1152.45</v>
      </c>
      <c r="E177" s="510">
        <v>1133.45</v>
      </c>
      <c r="F177" s="510">
        <v>1117.0999999999999</v>
      </c>
      <c r="G177" s="510">
        <v>1098.0999999999999</v>
      </c>
      <c r="H177" s="510">
        <v>1168.8000000000002</v>
      </c>
      <c r="I177" s="510">
        <v>1187.8000000000002</v>
      </c>
      <c r="J177" s="510">
        <v>1204.1500000000003</v>
      </c>
      <c r="K177" s="509">
        <v>1171.45</v>
      </c>
      <c r="L177" s="509">
        <v>1136.0999999999999</v>
      </c>
      <c r="M177" s="509">
        <v>0.19395000000000001</v>
      </c>
      <c r="N177" s="1"/>
      <c r="O177" s="1"/>
    </row>
    <row r="178" spans="1:15" ht="12.75" customHeight="1">
      <c r="A178" s="31">
        <v>168</v>
      </c>
      <c r="B178" s="508" t="s">
        <v>259</v>
      </c>
      <c r="C178" s="509">
        <v>532.4</v>
      </c>
      <c r="D178" s="510">
        <v>534.93333333333339</v>
      </c>
      <c r="E178" s="510">
        <v>525.86666666666679</v>
      </c>
      <c r="F178" s="510">
        <v>519.33333333333337</v>
      </c>
      <c r="G178" s="510">
        <v>510.26666666666677</v>
      </c>
      <c r="H178" s="510">
        <v>541.46666666666681</v>
      </c>
      <c r="I178" s="510">
        <v>550.53333333333342</v>
      </c>
      <c r="J178" s="510">
        <v>557.06666666666683</v>
      </c>
      <c r="K178" s="509">
        <v>544</v>
      </c>
      <c r="L178" s="509">
        <v>528.4</v>
      </c>
      <c r="M178" s="509">
        <v>1.6482000000000001</v>
      </c>
      <c r="N178" s="1"/>
      <c r="O178" s="1"/>
    </row>
    <row r="179" spans="1:15" ht="12.75" customHeight="1">
      <c r="A179" s="31">
        <v>169</v>
      </c>
      <c r="B179" s="508" t="s">
        <v>108</v>
      </c>
      <c r="C179" s="509">
        <v>964.8</v>
      </c>
      <c r="D179" s="510">
        <v>960.58333333333337</v>
      </c>
      <c r="E179" s="510">
        <v>953.41666666666674</v>
      </c>
      <c r="F179" s="510">
        <v>942.03333333333342</v>
      </c>
      <c r="G179" s="510">
        <v>934.86666666666679</v>
      </c>
      <c r="H179" s="510">
        <v>971.9666666666667</v>
      </c>
      <c r="I179" s="510">
        <v>979.13333333333344</v>
      </c>
      <c r="J179" s="510">
        <v>990.51666666666665</v>
      </c>
      <c r="K179" s="509">
        <v>967.75</v>
      </c>
      <c r="L179" s="509">
        <v>949.2</v>
      </c>
      <c r="M179" s="509">
        <v>7.7011500000000002</v>
      </c>
      <c r="N179" s="1"/>
      <c r="O179" s="1"/>
    </row>
    <row r="180" spans="1:15" ht="12.75" customHeight="1">
      <c r="A180" s="31">
        <v>170</v>
      </c>
      <c r="B180" s="508" t="s">
        <v>260</v>
      </c>
      <c r="C180" s="509">
        <v>620.85</v>
      </c>
      <c r="D180" s="510">
        <v>621.33333333333337</v>
      </c>
      <c r="E180" s="510">
        <v>614.7166666666667</v>
      </c>
      <c r="F180" s="510">
        <v>608.58333333333337</v>
      </c>
      <c r="G180" s="510">
        <v>601.9666666666667</v>
      </c>
      <c r="H180" s="510">
        <v>627.4666666666667</v>
      </c>
      <c r="I180" s="510">
        <v>634.08333333333326</v>
      </c>
      <c r="J180" s="510">
        <v>640.2166666666667</v>
      </c>
      <c r="K180" s="509">
        <v>627.95000000000005</v>
      </c>
      <c r="L180" s="509">
        <v>615.20000000000005</v>
      </c>
      <c r="M180" s="509">
        <v>0.97465000000000002</v>
      </c>
      <c r="N180" s="1"/>
      <c r="O180" s="1"/>
    </row>
    <row r="181" spans="1:15" ht="12.75" customHeight="1">
      <c r="A181" s="31">
        <v>171</v>
      </c>
      <c r="B181" s="508" t="s">
        <v>109</v>
      </c>
      <c r="C181" s="509">
        <v>1875.9</v>
      </c>
      <c r="D181" s="510">
        <v>1876.2833333333335</v>
      </c>
      <c r="E181" s="510">
        <v>1859.616666666667</v>
      </c>
      <c r="F181" s="510">
        <v>1843.3333333333335</v>
      </c>
      <c r="G181" s="510">
        <v>1826.666666666667</v>
      </c>
      <c r="H181" s="510">
        <v>1892.5666666666671</v>
      </c>
      <c r="I181" s="510">
        <v>1909.2333333333336</v>
      </c>
      <c r="J181" s="510">
        <v>1925.5166666666671</v>
      </c>
      <c r="K181" s="509">
        <v>1892.95</v>
      </c>
      <c r="L181" s="509">
        <v>1860</v>
      </c>
      <c r="M181" s="509">
        <v>6.4145200000000004</v>
      </c>
      <c r="N181" s="1"/>
      <c r="O181" s="1"/>
    </row>
    <row r="182" spans="1:15" ht="12.75" customHeight="1">
      <c r="A182" s="31">
        <v>172</v>
      </c>
      <c r="B182" s="508" t="s">
        <v>382</v>
      </c>
      <c r="C182" s="509">
        <v>95.8</v>
      </c>
      <c r="D182" s="510">
        <v>96.133333333333326</v>
      </c>
      <c r="E182" s="510">
        <v>94.766666666666652</v>
      </c>
      <c r="F182" s="510">
        <v>93.73333333333332</v>
      </c>
      <c r="G182" s="510">
        <v>92.366666666666646</v>
      </c>
      <c r="H182" s="510">
        <v>97.166666666666657</v>
      </c>
      <c r="I182" s="510">
        <v>98.533333333333331</v>
      </c>
      <c r="J182" s="510">
        <v>99.566666666666663</v>
      </c>
      <c r="K182" s="509">
        <v>97.5</v>
      </c>
      <c r="L182" s="509">
        <v>95.1</v>
      </c>
      <c r="M182" s="509">
        <v>2.8452799999999998</v>
      </c>
      <c r="N182" s="1"/>
      <c r="O182" s="1"/>
    </row>
    <row r="183" spans="1:15" ht="12.75" customHeight="1">
      <c r="A183" s="31">
        <v>173</v>
      </c>
      <c r="B183" s="508" t="s">
        <v>110</v>
      </c>
      <c r="C183" s="509">
        <v>333.85</v>
      </c>
      <c r="D183" s="510">
        <v>329.28333333333336</v>
      </c>
      <c r="E183" s="510">
        <v>322.76666666666671</v>
      </c>
      <c r="F183" s="510">
        <v>311.68333333333334</v>
      </c>
      <c r="G183" s="510">
        <v>305.16666666666669</v>
      </c>
      <c r="H183" s="510">
        <v>340.36666666666673</v>
      </c>
      <c r="I183" s="510">
        <v>346.88333333333338</v>
      </c>
      <c r="J183" s="510">
        <v>357.96666666666675</v>
      </c>
      <c r="K183" s="509">
        <v>335.8</v>
      </c>
      <c r="L183" s="509">
        <v>318.2</v>
      </c>
      <c r="M183" s="509">
        <v>23.55387</v>
      </c>
      <c r="N183" s="1"/>
      <c r="O183" s="1"/>
    </row>
    <row r="184" spans="1:15" ht="12.75" customHeight="1">
      <c r="A184" s="31">
        <v>174</v>
      </c>
      <c r="B184" s="508" t="s">
        <v>374</v>
      </c>
      <c r="C184" s="509">
        <v>409.25</v>
      </c>
      <c r="D184" s="510">
        <v>411.4666666666667</v>
      </c>
      <c r="E184" s="510">
        <v>405.93333333333339</v>
      </c>
      <c r="F184" s="510">
        <v>402.61666666666667</v>
      </c>
      <c r="G184" s="510">
        <v>397.08333333333337</v>
      </c>
      <c r="H184" s="510">
        <v>414.78333333333342</v>
      </c>
      <c r="I184" s="510">
        <v>420.31666666666672</v>
      </c>
      <c r="J184" s="510">
        <v>423.63333333333344</v>
      </c>
      <c r="K184" s="509">
        <v>417</v>
      </c>
      <c r="L184" s="509">
        <v>408.15</v>
      </c>
      <c r="M184" s="509">
        <v>4.1622300000000001</v>
      </c>
      <c r="N184" s="1"/>
      <c r="O184" s="1"/>
    </row>
    <row r="185" spans="1:15" ht="12.75" customHeight="1">
      <c r="A185" s="31">
        <v>175</v>
      </c>
      <c r="B185" s="508" t="s">
        <v>111</v>
      </c>
      <c r="C185" s="509">
        <v>1659.6</v>
      </c>
      <c r="D185" s="510">
        <v>1655.2166666666665</v>
      </c>
      <c r="E185" s="510">
        <v>1640.5333333333328</v>
      </c>
      <c r="F185" s="510">
        <v>1621.4666666666665</v>
      </c>
      <c r="G185" s="510">
        <v>1606.7833333333328</v>
      </c>
      <c r="H185" s="510">
        <v>1674.2833333333328</v>
      </c>
      <c r="I185" s="510">
        <v>1688.9666666666667</v>
      </c>
      <c r="J185" s="510">
        <v>1708.0333333333328</v>
      </c>
      <c r="K185" s="509">
        <v>1669.9</v>
      </c>
      <c r="L185" s="509">
        <v>1636.15</v>
      </c>
      <c r="M185" s="509">
        <v>11.06826</v>
      </c>
      <c r="N185" s="1"/>
      <c r="O185" s="1"/>
    </row>
    <row r="186" spans="1:15" ht="12.75" customHeight="1">
      <c r="A186" s="31">
        <v>176</v>
      </c>
      <c r="B186" s="508" t="s">
        <v>376</v>
      </c>
      <c r="C186" s="509">
        <v>139.4</v>
      </c>
      <c r="D186" s="510">
        <v>139.65</v>
      </c>
      <c r="E186" s="510">
        <v>137.5</v>
      </c>
      <c r="F186" s="510">
        <v>135.6</v>
      </c>
      <c r="G186" s="510">
        <v>133.44999999999999</v>
      </c>
      <c r="H186" s="510">
        <v>141.55000000000001</v>
      </c>
      <c r="I186" s="510">
        <v>143.70000000000005</v>
      </c>
      <c r="J186" s="510">
        <v>145.60000000000002</v>
      </c>
      <c r="K186" s="509">
        <v>141.80000000000001</v>
      </c>
      <c r="L186" s="509">
        <v>137.75</v>
      </c>
      <c r="M186" s="509">
        <v>11.24042</v>
      </c>
      <c r="N186" s="1"/>
      <c r="O186" s="1"/>
    </row>
    <row r="187" spans="1:15" ht="12.75" customHeight="1">
      <c r="A187" s="31">
        <v>177</v>
      </c>
      <c r="B187" s="508" t="s">
        <v>377</v>
      </c>
      <c r="C187" s="509">
        <v>1779</v>
      </c>
      <c r="D187" s="510">
        <v>1797.6499999999999</v>
      </c>
      <c r="E187" s="510">
        <v>1746.6499999999996</v>
      </c>
      <c r="F187" s="510">
        <v>1714.2999999999997</v>
      </c>
      <c r="G187" s="510">
        <v>1663.2999999999995</v>
      </c>
      <c r="H187" s="510">
        <v>1829.9999999999998</v>
      </c>
      <c r="I187" s="510">
        <v>1881.0000000000002</v>
      </c>
      <c r="J187" s="510">
        <v>1913.35</v>
      </c>
      <c r="K187" s="509">
        <v>1848.65</v>
      </c>
      <c r="L187" s="509">
        <v>1765.3</v>
      </c>
      <c r="M187" s="509">
        <v>0.67583000000000004</v>
      </c>
      <c r="N187" s="1"/>
      <c r="O187" s="1"/>
    </row>
    <row r="188" spans="1:15" ht="12.75" customHeight="1">
      <c r="A188" s="31">
        <v>178</v>
      </c>
      <c r="B188" s="508" t="s">
        <v>383</v>
      </c>
      <c r="C188" s="509">
        <v>120.7</v>
      </c>
      <c r="D188" s="510">
        <v>120.95</v>
      </c>
      <c r="E188" s="510">
        <v>118.10000000000001</v>
      </c>
      <c r="F188" s="510">
        <v>115.5</v>
      </c>
      <c r="G188" s="510">
        <v>112.65</v>
      </c>
      <c r="H188" s="510">
        <v>123.55000000000001</v>
      </c>
      <c r="I188" s="510">
        <v>126.4</v>
      </c>
      <c r="J188" s="510">
        <v>129</v>
      </c>
      <c r="K188" s="509">
        <v>123.8</v>
      </c>
      <c r="L188" s="509">
        <v>118.35</v>
      </c>
      <c r="M188" s="509">
        <v>9.6527399999999997</v>
      </c>
      <c r="N188" s="1"/>
      <c r="O188" s="1"/>
    </row>
    <row r="189" spans="1:15" ht="12.75" customHeight="1">
      <c r="A189" s="31">
        <v>179</v>
      </c>
      <c r="B189" s="508" t="s">
        <v>261</v>
      </c>
      <c r="C189" s="509">
        <v>297.10000000000002</v>
      </c>
      <c r="D189" s="510">
        <v>298.15000000000003</v>
      </c>
      <c r="E189" s="510">
        <v>293.80000000000007</v>
      </c>
      <c r="F189" s="510">
        <v>290.50000000000006</v>
      </c>
      <c r="G189" s="510">
        <v>286.15000000000009</v>
      </c>
      <c r="H189" s="510">
        <v>301.45000000000005</v>
      </c>
      <c r="I189" s="510">
        <v>305.80000000000007</v>
      </c>
      <c r="J189" s="510">
        <v>309.10000000000002</v>
      </c>
      <c r="K189" s="509">
        <v>302.5</v>
      </c>
      <c r="L189" s="509">
        <v>294.85000000000002</v>
      </c>
      <c r="M189" s="509">
        <v>6.5284500000000003</v>
      </c>
      <c r="N189" s="1"/>
      <c r="O189" s="1"/>
    </row>
    <row r="190" spans="1:15" ht="12.75" customHeight="1">
      <c r="A190" s="31">
        <v>180</v>
      </c>
      <c r="B190" s="508" t="s">
        <v>378</v>
      </c>
      <c r="C190" s="509">
        <v>635.75</v>
      </c>
      <c r="D190" s="510">
        <v>637.9</v>
      </c>
      <c r="E190" s="510">
        <v>630.84999999999991</v>
      </c>
      <c r="F190" s="510">
        <v>625.94999999999993</v>
      </c>
      <c r="G190" s="510">
        <v>618.89999999999986</v>
      </c>
      <c r="H190" s="510">
        <v>642.79999999999995</v>
      </c>
      <c r="I190" s="510">
        <v>649.84999999999991</v>
      </c>
      <c r="J190" s="510">
        <v>654.75</v>
      </c>
      <c r="K190" s="509">
        <v>644.95000000000005</v>
      </c>
      <c r="L190" s="509">
        <v>633</v>
      </c>
      <c r="M190" s="509">
        <v>0.80922000000000005</v>
      </c>
      <c r="N190" s="1"/>
      <c r="O190" s="1"/>
    </row>
    <row r="191" spans="1:15" ht="12.75" customHeight="1">
      <c r="A191" s="31">
        <v>181</v>
      </c>
      <c r="B191" s="508" t="s">
        <v>112</v>
      </c>
      <c r="C191" s="509">
        <v>634.1</v>
      </c>
      <c r="D191" s="510">
        <v>633.21666666666658</v>
      </c>
      <c r="E191" s="510">
        <v>628.68333333333317</v>
      </c>
      <c r="F191" s="510">
        <v>623.26666666666654</v>
      </c>
      <c r="G191" s="510">
        <v>618.73333333333312</v>
      </c>
      <c r="H191" s="510">
        <v>638.63333333333321</v>
      </c>
      <c r="I191" s="510">
        <v>643.16666666666674</v>
      </c>
      <c r="J191" s="510">
        <v>648.58333333333326</v>
      </c>
      <c r="K191" s="509">
        <v>637.75</v>
      </c>
      <c r="L191" s="509">
        <v>627.79999999999995</v>
      </c>
      <c r="M191" s="509">
        <v>6.3105399999999996</v>
      </c>
      <c r="N191" s="1"/>
      <c r="O191" s="1"/>
    </row>
    <row r="192" spans="1:15" ht="12.75" customHeight="1">
      <c r="A192" s="31">
        <v>182</v>
      </c>
      <c r="B192" s="508" t="s">
        <v>262</v>
      </c>
      <c r="C192" s="509">
        <v>1242.5</v>
      </c>
      <c r="D192" s="510">
        <v>1244.1166666666666</v>
      </c>
      <c r="E192" s="510">
        <v>1233.4833333333331</v>
      </c>
      <c r="F192" s="510">
        <v>1224.4666666666665</v>
      </c>
      <c r="G192" s="510">
        <v>1213.833333333333</v>
      </c>
      <c r="H192" s="510">
        <v>1253.1333333333332</v>
      </c>
      <c r="I192" s="510">
        <v>1263.7666666666669</v>
      </c>
      <c r="J192" s="510">
        <v>1272.7833333333333</v>
      </c>
      <c r="K192" s="509">
        <v>1254.75</v>
      </c>
      <c r="L192" s="509">
        <v>1235.0999999999999</v>
      </c>
      <c r="M192" s="509">
        <v>1.71645</v>
      </c>
      <c r="N192" s="1"/>
      <c r="O192" s="1"/>
    </row>
    <row r="193" spans="1:15" ht="12.75" customHeight="1">
      <c r="A193" s="31">
        <v>183</v>
      </c>
      <c r="B193" s="508" t="s">
        <v>387</v>
      </c>
      <c r="C193" s="509">
        <v>1263.1500000000001</v>
      </c>
      <c r="D193" s="510">
        <v>1255.7166666666667</v>
      </c>
      <c r="E193" s="510">
        <v>1232.4333333333334</v>
      </c>
      <c r="F193" s="510">
        <v>1201.7166666666667</v>
      </c>
      <c r="G193" s="510">
        <v>1178.4333333333334</v>
      </c>
      <c r="H193" s="510">
        <v>1286.4333333333334</v>
      </c>
      <c r="I193" s="510">
        <v>1309.7166666666667</v>
      </c>
      <c r="J193" s="510">
        <v>1340.4333333333334</v>
      </c>
      <c r="K193" s="509">
        <v>1279</v>
      </c>
      <c r="L193" s="509">
        <v>1225</v>
      </c>
      <c r="M193" s="509">
        <v>1.0206</v>
      </c>
      <c r="N193" s="1"/>
      <c r="O193" s="1"/>
    </row>
    <row r="194" spans="1:15" ht="12.75" customHeight="1">
      <c r="A194" s="31">
        <v>184</v>
      </c>
      <c r="B194" s="508" t="s">
        <v>846</v>
      </c>
      <c r="C194" s="509">
        <v>21.15</v>
      </c>
      <c r="D194" s="510">
        <v>21.183333333333334</v>
      </c>
      <c r="E194" s="510">
        <v>20.916666666666668</v>
      </c>
      <c r="F194" s="510">
        <v>20.683333333333334</v>
      </c>
      <c r="G194" s="510">
        <v>20.416666666666668</v>
      </c>
      <c r="H194" s="510">
        <v>21.416666666666668</v>
      </c>
      <c r="I194" s="510">
        <v>21.683333333333334</v>
      </c>
      <c r="J194" s="510">
        <v>21.916666666666668</v>
      </c>
      <c r="K194" s="509">
        <v>21.45</v>
      </c>
      <c r="L194" s="509">
        <v>20.95</v>
      </c>
      <c r="M194" s="509">
        <v>16.693619999999999</v>
      </c>
      <c r="N194" s="1"/>
      <c r="O194" s="1"/>
    </row>
    <row r="195" spans="1:15" ht="12.75" customHeight="1">
      <c r="A195" s="31">
        <v>185</v>
      </c>
      <c r="B195" s="508" t="s">
        <v>388</v>
      </c>
      <c r="C195" s="509">
        <v>1294.3</v>
      </c>
      <c r="D195" s="510">
        <v>1292.05</v>
      </c>
      <c r="E195" s="510">
        <v>1278.6499999999999</v>
      </c>
      <c r="F195" s="510">
        <v>1263</v>
      </c>
      <c r="G195" s="510">
        <v>1249.5999999999999</v>
      </c>
      <c r="H195" s="510">
        <v>1307.6999999999998</v>
      </c>
      <c r="I195" s="510">
        <v>1321.1</v>
      </c>
      <c r="J195" s="510">
        <v>1336.7499999999998</v>
      </c>
      <c r="K195" s="509">
        <v>1305.45</v>
      </c>
      <c r="L195" s="509">
        <v>1276.4000000000001</v>
      </c>
      <c r="M195" s="509">
        <v>0.17215</v>
      </c>
      <c r="N195" s="1"/>
      <c r="O195" s="1"/>
    </row>
    <row r="196" spans="1:15" ht="12.75" customHeight="1">
      <c r="A196" s="31">
        <v>186</v>
      </c>
      <c r="B196" s="508" t="s">
        <v>113</v>
      </c>
      <c r="C196" s="509">
        <v>1372.8</v>
      </c>
      <c r="D196" s="510">
        <v>1376.8833333333332</v>
      </c>
      <c r="E196" s="510">
        <v>1359.7666666666664</v>
      </c>
      <c r="F196" s="510">
        <v>1346.7333333333331</v>
      </c>
      <c r="G196" s="510">
        <v>1329.6166666666663</v>
      </c>
      <c r="H196" s="510">
        <v>1389.9166666666665</v>
      </c>
      <c r="I196" s="510">
        <v>1407.0333333333333</v>
      </c>
      <c r="J196" s="510">
        <v>1420.0666666666666</v>
      </c>
      <c r="K196" s="509">
        <v>1394</v>
      </c>
      <c r="L196" s="509">
        <v>1363.85</v>
      </c>
      <c r="M196" s="509">
        <v>12.60219</v>
      </c>
      <c r="N196" s="1"/>
      <c r="O196" s="1"/>
    </row>
    <row r="197" spans="1:15" ht="12.75" customHeight="1">
      <c r="A197" s="31">
        <v>187</v>
      </c>
      <c r="B197" s="508" t="s">
        <v>114</v>
      </c>
      <c r="C197" s="509">
        <v>1227.45</v>
      </c>
      <c r="D197" s="510">
        <v>1224.5833333333333</v>
      </c>
      <c r="E197" s="510">
        <v>1218.4666666666665</v>
      </c>
      <c r="F197" s="510">
        <v>1209.4833333333331</v>
      </c>
      <c r="G197" s="510">
        <v>1203.3666666666663</v>
      </c>
      <c r="H197" s="510">
        <v>1233.5666666666666</v>
      </c>
      <c r="I197" s="510">
        <v>1239.6833333333334</v>
      </c>
      <c r="J197" s="510">
        <v>1248.6666666666667</v>
      </c>
      <c r="K197" s="509">
        <v>1230.7</v>
      </c>
      <c r="L197" s="509">
        <v>1215.5999999999999</v>
      </c>
      <c r="M197" s="509">
        <v>28.142810000000001</v>
      </c>
      <c r="N197" s="1"/>
      <c r="O197" s="1"/>
    </row>
    <row r="198" spans="1:15" ht="12.75" customHeight="1">
      <c r="A198" s="31">
        <v>188</v>
      </c>
      <c r="B198" s="508" t="s">
        <v>115</v>
      </c>
      <c r="C198" s="509">
        <v>2571.15</v>
      </c>
      <c r="D198" s="510">
        <v>2565.5</v>
      </c>
      <c r="E198" s="510">
        <v>2549</v>
      </c>
      <c r="F198" s="510">
        <v>2526.85</v>
      </c>
      <c r="G198" s="510">
        <v>2510.35</v>
      </c>
      <c r="H198" s="510">
        <v>2587.65</v>
      </c>
      <c r="I198" s="510">
        <v>2604.15</v>
      </c>
      <c r="J198" s="510">
        <v>2626.3</v>
      </c>
      <c r="K198" s="509">
        <v>2582</v>
      </c>
      <c r="L198" s="509">
        <v>2543.35</v>
      </c>
      <c r="M198" s="509">
        <v>17.770679999999999</v>
      </c>
      <c r="N198" s="1"/>
      <c r="O198" s="1"/>
    </row>
    <row r="199" spans="1:15" ht="12.75" customHeight="1">
      <c r="A199" s="31">
        <v>189</v>
      </c>
      <c r="B199" s="508" t="s">
        <v>116</v>
      </c>
      <c r="C199" s="509">
        <v>2378.3000000000002</v>
      </c>
      <c r="D199" s="510">
        <v>2369.2833333333333</v>
      </c>
      <c r="E199" s="510">
        <v>2354.1166666666668</v>
      </c>
      <c r="F199" s="510">
        <v>2329.9333333333334</v>
      </c>
      <c r="G199" s="510">
        <v>2314.7666666666669</v>
      </c>
      <c r="H199" s="510">
        <v>2393.4666666666667</v>
      </c>
      <c r="I199" s="510">
        <v>2408.6333333333337</v>
      </c>
      <c r="J199" s="510">
        <v>2432.8166666666666</v>
      </c>
      <c r="K199" s="509">
        <v>2384.4499999999998</v>
      </c>
      <c r="L199" s="509">
        <v>2345.1</v>
      </c>
      <c r="M199" s="509">
        <v>3.3897499999999998</v>
      </c>
      <c r="N199" s="1"/>
      <c r="O199" s="1"/>
    </row>
    <row r="200" spans="1:15" ht="12.75" customHeight="1">
      <c r="A200" s="31">
        <v>190</v>
      </c>
      <c r="B200" s="508" t="s">
        <v>117</v>
      </c>
      <c r="C200" s="509">
        <v>1444.1</v>
      </c>
      <c r="D200" s="510">
        <v>1446.25</v>
      </c>
      <c r="E200" s="510">
        <v>1434.7</v>
      </c>
      <c r="F200" s="510">
        <v>1425.3</v>
      </c>
      <c r="G200" s="510">
        <v>1413.75</v>
      </c>
      <c r="H200" s="510">
        <v>1455.65</v>
      </c>
      <c r="I200" s="510">
        <v>1467.2000000000003</v>
      </c>
      <c r="J200" s="510">
        <v>1476.6000000000001</v>
      </c>
      <c r="K200" s="509">
        <v>1457.8</v>
      </c>
      <c r="L200" s="509">
        <v>1436.85</v>
      </c>
      <c r="M200" s="509">
        <v>48.895829999999997</v>
      </c>
      <c r="N200" s="1"/>
      <c r="O200" s="1"/>
    </row>
    <row r="201" spans="1:15" ht="12.75" customHeight="1">
      <c r="A201" s="31">
        <v>191</v>
      </c>
      <c r="B201" s="508" t="s">
        <v>118</v>
      </c>
      <c r="C201" s="509">
        <v>640.5</v>
      </c>
      <c r="D201" s="510">
        <v>640.63333333333333</v>
      </c>
      <c r="E201" s="510">
        <v>636.66666666666663</v>
      </c>
      <c r="F201" s="510">
        <v>632.83333333333326</v>
      </c>
      <c r="G201" s="510">
        <v>628.86666666666656</v>
      </c>
      <c r="H201" s="510">
        <v>644.4666666666667</v>
      </c>
      <c r="I201" s="510">
        <v>648.43333333333339</v>
      </c>
      <c r="J201" s="510">
        <v>652.26666666666677</v>
      </c>
      <c r="K201" s="509">
        <v>644.6</v>
      </c>
      <c r="L201" s="509">
        <v>636.79999999999995</v>
      </c>
      <c r="M201" s="509">
        <v>21.505230000000001</v>
      </c>
      <c r="N201" s="1"/>
      <c r="O201" s="1"/>
    </row>
    <row r="202" spans="1:15" ht="12.75" customHeight="1">
      <c r="A202" s="31">
        <v>192</v>
      </c>
      <c r="B202" s="508" t="s">
        <v>385</v>
      </c>
      <c r="C202" s="509">
        <v>1608.65</v>
      </c>
      <c r="D202" s="510">
        <v>1605.55</v>
      </c>
      <c r="E202" s="510">
        <v>1578.1</v>
      </c>
      <c r="F202" s="510">
        <v>1547.55</v>
      </c>
      <c r="G202" s="510">
        <v>1520.1</v>
      </c>
      <c r="H202" s="510">
        <v>1636.1</v>
      </c>
      <c r="I202" s="510">
        <v>1663.5500000000002</v>
      </c>
      <c r="J202" s="510">
        <v>1694.1</v>
      </c>
      <c r="K202" s="509">
        <v>1633</v>
      </c>
      <c r="L202" s="509">
        <v>1575</v>
      </c>
      <c r="M202" s="509">
        <v>1.8761399999999999</v>
      </c>
      <c r="N202" s="1"/>
      <c r="O202" s="1"/>
    </row>
    <row r="203" spans="1:15" ht="12.75" customHeight="1">
      <c r="A203" s="31">
        <v>193</v>
      </c>
      <c r="B203" s="508" t="s">
        <v>389</v>
      </c>
      <c r="C203" s="509">
        <v>218.1</v>
      </c>
      <c r="D203" s="510">
        <v>217.70000000000002</v>
      </c>
      <c r="E203" s="510">
        <v>215.40000000000003</v>
      </c>
      <c r="F203" s="510">
        <v>212.70000000000002</v>
      </c>
      <c r="G203" s="510">
        <v>210.40000000000003</v>
      </c>
      <c r="H203" s="510">
        <v>220.40000000000003</v>
      </c>
      <c r="I203" s="510">
        <v>222.70000000000005</v>
      </c>
      <c r="J203" s="510">
        <v>225.40000000000003</v>
      </c>
      <c r="K203" s="509">
        <v>220</v>
      </c>
      <c r="L203" s="509">
        <v>215</v>
      </c>
      <c r="M203" s="509">
        <v>0.89705999999999997</v>
      </c>
      <c r="N203" s="1"/>
      <c r="O203" s="1"/>
    </row>
    <row r="204" spans="1:15" ht="12.75" customHeight="1">
      <c r="A204" s="31">
        <v>194</v>
      </c>
      <c r="B204" s="508" t="s">
        <v>390</v>
      </c>
      <c r="C204" s="509">
        <v>128.5</v>
      </c>
      <c r="D204" s="510">
        <v>128.9</v>
      </c>
      <c r="E204" s="510">
        <v>126.60000000000002</v>
      </c>
      <c r="F204" s="510">
        <v>124.70000000000002</v>
      </c>
      <c r="G204" s="510">
        <v>122.40000000000003</v>
      </c>
      <c r="H204" s="510">
        <v>130.80000000000001</v>
      </c>
      <c r="I204" s="510">
        <v>133.10000000000002</v>
      </c>
      <c r="J204" s="510">
        <v>135</v>
      </c>
      <c r="K204" s="509">
        <v>131.19999999999999</v>
      </c>
      <c r="L204" s="509">
        <v>127</v>
      </c>
      <c r="M204" s="509">
        <v>5.2272400000000001</v>
      </c>
      <c r="N204" s="1"/>
      <c r="O204" s="1"/>
    </row>
    <row r="205" spans="1:15" ht="12.75" customHeight="1">
      <c r="A205" s="31">
        <v>195</v>
      </c>
      <c r="B205" s="508" t="s">
        <v>119</v>
      </c>
      <c r="C205" s="509">
        <v>2392.6999999999998</v>
      </c>
      <c r="D205" s="510">
        <v>2382.7333333333331</v>
      </c>
      <c r="E205" s="510">
        <v>2362.4666666666662</v>
      </c>
      <c r="F205" s="510">
        <v>2332.2333333333331</v>
      </c>
      <c r="G205" s="510">
        <v>2311.9666666666662</v>
      </c>
      <c r="H205" s="510">
        <v>2412.9666666666662</v>
      </c>
      <c r="I205" s="510">
        <v>2433.2333333333336</v>
      </c>
      <c r="J205" s="510">
        <v>2463.4666666666662</v>
      </c>
      <c r="K205" s="509">
        <v>2403</v>
      </c>
      <c r="L205" s="509">
        <v>2352.5</v>
      </c>
      <c r="M205" s="509">
        <v>4.7286799999999998</v>
      </c>
      <c r="N205" s="1"/>
      <c r="O205" s="1"/>
    </row>
    <row r="206" spans="1:15" ht="12.75" customHeight="1">
      <c r="A206" s="31">
        <v>196</v>
      </c>
      <c r="B206" s="508" t="s">
        <v>386</v>
      </c>
      <c r="C206" s="509">
        <v>78.2</v>
      </c>
      <c r="D206" s="510">
        <v>78.233333333333334</v>
      </c>
      <c r="E206" s="510">
        <v>76.766666666666666</v>
      </c>
      <c r="F206" s="510">
        <v>75.333333333333329</v>
      </c>
      <c r="G206" s="510">
        <v>73.86666666666666</v>
      </c>
      <c r="H206" s="510">
        <v>79.666666666666671</v>
      </c>
      <c r="I206" s="510">
        <v>81.13333333333334</v>
      </c>
      <c r="J206" s="510">
        <v>82.566666666666677</v>
      </c>
      <c r="K206" s="509">
        <v>79.7</v>
      </c>
      <c r="L206" s="509">
        <v>76.8</v>
      </c>
      <c r="M206" s="509">
        <v>125.19731</v>
      </c>
      <c r="N206" s="1"/>
      <c r="O206" s="1"/>
    </row>
    <row r="207" spans="1:15" ht="12.75" customHeight="1">
      <c r="A207" s="31">
        <v>197</v>
      </c>
      <c r="B207" s="508" t="s">
        <v>847</v>
      </c>
      <c r="C207" s="509">
        <v>3368.55</v>
      </c>
      <c r="D207" s="510">
        <v>3349.5333333333333</v>
      </c>
      <c r="E207" s="510">
        <v>3319.0666666666666</v>
      </c>
      <c r="F207" s="510">
        <v>3269.5833333333335</v>
      </c>
      <c r="G207" s="510">
        <v>3239.1166666666668</v>
      </c>
      <c r="H207" s="510">
        <v>3399.0166666666664</v>
      </c>
      <c r="I207" s="510">
        <v>3429.4833333333327</v>
      </c>
      <c r="J207" s="510">
        <v>3478.9666666666662</v>
      </c>
      <c r="K207" s="509">
        <v>3380</v>
      </c>
      <c r="L207" s="509">
        <v>3300.05</v>
      </c>
      <c r="M207" s="509">
        <v>0.24096000000000001</v>
      </c>
      <c r="N207" s="1"/>
      <c r="O207" s="1"/>
    </row>
    <row r="208" spans="1:15" ht="12.75" customHeight="1">
      <c r="A208" s="31">
        <v>198</v>
      </c>
      <c r="B208" s="508" t="s">
        <v>832</v>
      </c>
      <c r="C208" s="509">
        <v>513.25</v>
      </c>
      <c r="D208" s="510">
        <v>514.61666666666667</v>
      </c>
      <c r="E208" s="510">
        <v>509.63333333333333</v>
      </c>
      <c r="F208" s="510">
        <v>506.01666666666665</v>
      </c>
      <c r="G208" s="510">
        <v>501.0333333333333</v>
      </c>
      <c r="H208" s="510">
        <v>518.23333333333335</v>
      </c>
      <c r="I208" s="510">
        <v>523.2166666666667</v>
      </c>
      <c r="J208" s="510">
        <v>526.83333333333337</v>
      </c>
      <c r="K208" s="509">
        <v>519.6</v>
      </c>
      <c r="L208" s="509">
        <v>511</v>
      </c>
      <c r="M208" s="509">
        <v>0.76702000000000004</v>
      </c>
      <c r="N208" s="1"/>
      <c r="O208" s="1"/>
    </row>
    <row r="209" spans="1:15" ht="12.75" customHeight="1">
      <c r="A209" s="31">
        <v>199</v>
      </c>
      <c r="B209" s="508" t="s">
        <v>121</v>
      </c>
      <c r="C209" s="509">
        <v>461.3</v>
      </c>
      <c r="D209" s="510">
        <v>463.01666666666665</v>
      </c>
      <c r="E209" s="510">
        <v>457.58333333333331</v>
      </c>
      <c r="F209" s="510">
        <v>453.86666666666667</v>
      </c>
      <c r="G209" s="510">
        <v>448.43333333333334</v>
      </c>
      <c r="H209" s="510">
        <v>466.73333333333329</v>
      </c>
      <c r="I209" s="510">
        <v>472.16666666666669</v>
      </c>
      <c r="J209" s="510">
        <v>475.88333333333327</v>
      </c>
      <c r="K209" s="509">
        <v>468.45</v>
      </c>
      <c r="L209" s="509">
        <v>459.3</v>
      </c>
      <c r="M209" s="509">
        <v>69.866650000000007</v>
      </c>
      <c r="N209" s="1"/>
      <c r="O209" s="1"/>
    </row>
    <row r="210" spans="1:15" ht="12.75" customHeight="1">
      <c r="A210" s="31">
        <v>200</v>
      </c>
      <c r="B210" s="508" t="s">
        <v>391</v>
      </c>
      <c r="C210" s="509">
        <v>119.8</v>
      </c>
      <c r="D210" s="510">
        <v>120.23333333333333</v>
      </c>
      <c r="E210" s="510">
        <v>118.61666666666667</v>
      </c>
      <c r="F210" s="510">
        <v>117.43333333333334</v>
      </c>
      <c r="G210" s="510">
        <v>115.81666666666668</v>
      </c>
      <c r="H210" s="510">
        <v>121.41666666666667</v>
      </c>
      <c r="I210" s="510">
        <v>123.03333333333332</v>
      </c>
      <c r="J210" s="510">
        <v>124.21666666666667</v>
      </c>
      <c r="K210" s="509">
        <v>121.85</v>
      </c>
      <c r="L210" s="509">
        <v>119.05</v>
      </c>
      <c r="M210" s="509">
        <v>24.75292</v>
      </c>
      <c r="N210" s="1"/>
      <c r="O210" s="1"/>
    </row>
    <row r="211" spans="1:15" ht="12.75" customHeight="1">
      <c r="A211" s="31">
        <v>201</v>
      </c>
      <c r="B211" s="508" t="s">
        <v>122</v>
      </c>
      <c r="C211" s="509">
        <v>294.8</v>
      </c>
      <c r="D211" s="510">
        <v>294.31666666666666</v>
      </c>
      <c r="E211" s="510">
        <v>291.0333333333333</v>
      </c>
      <c r="F211" s="510">
        <v>287.26666666666665</v>
      </c>
      <c r="G211" s="510">
        <v>283.98333333333329</v>
      </c>
      <c r="H211" s="510">
        <v>298.08333333333331</v>
      </c>
      <c r="I211" s="510">
        <v>301.36666666666673</v>
      </c>
      <c r="J211" s="510">
        <v>305.13333333333333</v>
      </c>
      <c r="K211" s="509">
        <v>297.60000000000002</v>
      </c>
      <c r="L211" s="509">
        <v>290.55</v>
      </c>
      <c r="M211" s="509">
        <v>38.042259999999999</v>
      </c>
      <c r="N211" s="1"/>
      <c r="O211" s="1"/>
    </row>
    <row r="212" spans="1:15" ht="12.75" customHeight="1">
      <c r="A212" s="31">
        <v>202</v>
      </c>
      <c r="B212" s="508" t="s">
        <v>123</v>
      </c>
      <c r="C212" s="509">
        <v>2300.65</v>
      </c>
      <c r="D212" s="510">
        <v>2293.4166666666665</v>
      </c>
      <c r="E212" s="510">
        <v>2281.833333333333</v>
      </c>
      <c r="F212" s="510">
        <v>2263.0166666666664</v>
      </c>
      <c r="G212" s="510">
        <v>2251.4333333333329</v>
      </c>
      <c r="H212" s="510">
        <v>2312.2333333333331</v>
      </c>
      <c r="I212" s="510">
        <v>2323.8166666666662</v>
      </c>
      <c r="J212" s="510">
        <v>2342.6333333333332</v>
      </c>
      <c r="K212" s="509">
        <v>2305</v>
      </c>
      <c r="L212" s="509">
        <v>2274.6</v>
      </c>
      <c r="M212" s="509">
        <v>14.23081</v>
      </c>
      <c r="N212" s="1"/>
      <c r="O212" s="1"/>
    </row>
    <row r="213" spans="1:15" ht="12.75" customHeight="1">
      <c r="A213" s="31">
        <v>203</v>
      </c>
      <c r="B213" s="508" t="s">
        <v>263</v>
      </c>
      <c r="C213" s="509">
        <v>315.05</v>
      </c>
      <c r="D213" s="510">
        <v>315.8</v>
      </c>
      <c r="E213" s="510">
        <v>312.25</v>
      </c>
      <c r="F213" s="510">
        <v>309.45</v>
      </c>
      <c r="G213" s="510">
        <v>305.89999999999998</v>
      </c>
      <c r="H213" s="510">
        <v>318.60000000000002</v>
      </c>
      <c r="I213" s="510">
        <v>322.15000000000009</v>
      </c>
      <c r="J213" s="510">
        <v>324.95000000000005</v>
      </c>
      <c r="K213" s="509">
        <v>319.35000000000002</v>
      </c>
      <c r="L213" s="509">
        <v>313</v>
      </c>
      <c r="M213" s="509">
        <v>6.4923599999999997</v>
      </c>
      <c r="N213" s="1"/>
      <c r="O213" s="1"/>
    </row>
    <row r="214" spans="1:15" ht="12.75" customHeight="1">
      <c r="A214" s="31">
        <v>204</v>
      </c>
      <c r="B214" s="508" t="s">
        <v>848</v>
      </c>
      <c r="C214" s="509">
        <v>833.25</v>
      </c>
      <c r="D214" s="510">
        <v>830.5</v>
      </c>
      <c r="E214" s="510">
        <v>821.75</v>
      </c>
      <c r="F214" s="510">
        <v>810.25</v>
      </c>
      <c r="G214" s="510">
        <v>801.5</v>
      </c>
      <c r="H214" s="510">
        <v>842</v>
      </c>
      <c r="I214" s="510">
        <v>850.75</v>
      </c>
      <c r="J214" s="510">
        <v>862.25</v>
      </c>
      <c r="K214" s="509">
        <v>839.25</v>
      </c>
      <c r="L214" s="509">
        <v>819</v>
      </c>
      <c r="M214" s="509">
        <v>0.74294000000000004</v>
      </c>
      <c r="N214" s="1"/>
      <c r="O214" s="1"/>
    </row>
    <row r="215" spans="1:15" ht="12.75" customHeight="1">
      <c r="A215" s="31">
        <v>205</v>
      </c>
      <c r="B215" s="508" t="s">
        <v>392</v>
      </c>
      <c r="C215" s="509">
        <v>40058.400000000001</v>
      </c>
      <c r="D215" s="510">
        <v>40136.216666666667</v>
      </c>
      <c r="E215" s="510">
        <v>39722.433333333334</v>
      </c>
      <c r="F215" s="510">
        <v>39386.466666666667</v>
      </c>
      <c r="G215" s="510">
        <v>38972.683333333334</v>
      </c>
      <c r="H215" s="510">
        <v>40472.183333333334</v>
      </c>
      <c r="I215" s="510">
        <v>40885.966666666674</v>
      </c>
      <c r="J215" s="510">
        <v>41221.933333333334</v>
      </c>
      <c r="K215" s="509">
        <v>40550</v>
      </c>
      <c r="L215" s="509">
        <v>39800.25</v>
      </c>
      <c r="M215" s="509">
        <v>2.0760000000000001E-2</v>
      </c>
      <c r="N215" s="1"/>
      <c r="O215" s="1"/>
    </row>
    <row r="216" spans="1:15" ht="12.75" customHeight="1">
      <c r="A216" s="31">
        <v>206</v>
      </c>
      <c r="B216" s="508" t="s">
        <v>393</v>
      </c>
      <c r="C216" s="509">
        <v>39.75</v>
      </c>
      <c r="D216" s="510">
        <v>39.633333333333333</v>
      </c>
      <c r="E216" s="510">
        <v>39.416666666666664</v>
      </c>
      <c r="F216" s="510">
        <v>39.083333333333329</v>
      </c>
      <c r="G216" s="510">
        <v>38.86666666666666</v>
      </c>
      <c r="H216" s="510">
        <v>39.966666666666669</v>
      </c>
      <c r="I216" s="510">
        <v>40.183333333333337</v>
      </c>
      <c r="J216" s="510">
        <v>40.516666666666673</v>
      </c>
      <c r="K216" s="509">
        <v>39.85</v>
      </c>
      <c r="L216" s="509">
        <v>39.299999999999997</v>
      </c>
      <c r="M216" s="509">
        <v>9.1312800000000003</v>
      </c>
      <c r="N216" s="1"/>
      <c r="O216" s="1"/>
    </row>
    <row r="217" spans="1:15" ht="12.75" customHeight="1">
      <c r="A217" s="31">
        <v>207</v>
      </c>
      <c r="B217" s="508" t="s">
        <v>405</v>
      </c>
      <c r="C217" s="509">
        <v>159.94999999999999</v>
      </c>
      <c r="D217" s="510">
        <v>161.28333333333333</v>
      </c>
      <c r="E217" s="510">
        <v>157.76666666666665</v>
      </c>
      <c r="F217" s="510">
        <v>155.58333333333331</v>
      </c>
      <c r="G217" s="510">
        <v>152.06666666666663</v>
      </c>
      <c r="H217" s="510">
        <v>163.46666666666667</v>
      </c>
      <c r="I217" s="510">
        <v>166.98333333333338</v>
      </c>
      <c r="J217" s="510">
        <v>169.16666666666669</v>
      </c>
      <c r="K217" s="509">
        <v>164.8</v>
      </c>
      <c r="L217" s="509">
        <v>159.1</v>
      </c>
      <c r="M217" s="509">
        <v>61.959710000000001</v>
      </c>
      <c r="N217" s="1"/>
      <c r="O217" s="1"/>
    </row>
    <row r="218" spans="1:15" ht="12.75" customHeight="1">
      <c r="A218" s="31">
        <v>208</v>
      </c>
      <c r="B218" s="508" t="s">
        <v>124</v>
      </c>
      <c r="C218" s="509">
        <v>224.1</v>
      </c>
      <c r="D218" s="510">
        <v>224.93333333333331</v>
      </c>
      <c r="E218" s="510">
        <v>222.41666666666663</v>
      </c>
      <c r="F218" s="510">
        <v>220.73333333333332</v>
      </c>
      <c r="G218" s="510">
        <v>218.21666666666664</v>
      </c>
      <c r="H218" s="510">
        <v>226.61666666666662</v>
      </c>
      <c r="I218" s="510">
        <v>229.13333333333333</v>
      </c>
      <c r="J218" s="510">
        <v>230.81666666666661</v>
      </c>
      <c r="K218" s="509">
        <v>227.45</v>
      </c>
      <c r="L218" s="509">
        <v>223.25</v>
      </c>
      <c r="M218" s="509">
        <v>101.44336</v>
      </c>
      <c r="N218" s="1"/>
      <c r="O218" s="1"/>
    </row>
    <row r="219" spans="1:15" ht="12.75" customHeight="1">
      <c r="A219" s="31">
        <v>209</v>
      </c>
      <c r="B219" s="508" t="s">
        <v>125</v>
      </c>
      <c r="C219" s="509">
        <v>731.3</v>
      </c>
      <c r="D219" s="510">
        <v>732.91666666666663</v>
      </c>
      <c r="E219" s="510">
        <v>726.33333333333326</v>
      </c>
      <c r="F219" s="510">
        <v>721.36666666666667</v>
      </c>
      <c r="G219" s="510">
        <v>714.7833333333333</v>
      </c>
      <c r="H219" s="510">
        <v>737.88333333333321</v>
      </c>
      <c r="I219" s="510">
        <v>744.46666666666647</v>
      </c>
      <c r="J219" s="510">
        <v>749.43333333333317</v>
      </c>
      <c r="K219" s="509">
        <v>739.5</v>
      </c>
      <c r="L219" s="509">
        <v>727.95</v>
      </c>
      <c r="M219" s="509">
        <v>99.940489999999997</v>
      </c>
      <c r="N219" s="1"/>
      <c r="O219" s="1"/>
    </row>
    <row r="220" spans="1:15" ht="12.75" customHeight="1">
      <c r="A220" s="31">
        <v>210</v>
      </c>
      <c r="B220" s="508" t="s">
        <v>126</v>
      </c>
      <c r="C220" s="509">
        <v>1353.85</v>
      </c>
      <c r="D220" s="510">
        <v>1354.55</v>
      </c>
      <c r="E220" s="510">
        <v>1343.1499999999999</v>
      </c>
      <c r="F220" s="510">
        <v>1332.4499999999998</v>
      </c>
      <c r="G220" s="510">
        <v>1321.0499999999997</v>
      </c>
      <c r="H220" s="510">
        <v>1365.25</v>
      </c>
      <c r="I220" s="510">
        <v>1376.65</v>
      </c>
      <c r="J220" s="510">
        <v>1387.3500000000001</v>
      </c>
      <c r="K220" s="509">
        <v>1365.95</v>
      </c>
      <c r="L220" s="509">
        <v>1343.85</v>
      </c>
      <c r="M220" s="509">
        <v>5.1056499999999998</v>
      </c>
      <c r="N220" s="1"/>
      <c r="O220" s="1"/>
    </row>
    <row r="221" spans="1:15" ht="12.75" customHeight="1">
      <c r="A221" s="31">
        <v>211</v>
      </c>
      <c r="B221" s="508" t="s">
        <v>127</v>
      </c>
      <c r="C221" s="509">
        <v>562.65</v>
      </c>
      <c r="D221" s="510">
        <v>562.51666666666677</v>
      </c>
      <c r="E221" s="510">
        <v>555.03333333333353</v>
      </c>
      <c r="F221" s="510">
        <v>547.41666666666674</v>
      </c>
      <c r="G221" s="510">
        <v>539.93333333333351</v>
      </c>
      <c r="H221" s="510">
        <v>570.13333333333355</v>
      </c>
      <c r="I221" s="510">
        <v>577.6166666666669</v>
      </c>
      <c r="J221" s="510">
        <v>585.23333333333358</v>
      </c>
      <c r="K221" s="509">
        <v>570</v>
      </c>
      <c r="L221" s="509">
        <v>554.9</v>
      </c>
      <c r="M221" s="509">
        <v>10.379099999999999</v>
      </c>
      <c r="N221" s="1"/>
      <c r="O221" s="1"/>
    </row>
    <row r="222" spans="1:15" ht="12.75" customHeight="1">
      <c r="A222" s="31">
        <v>212</v>
      </c>
      <c r="B222" s="508" t="s">
        <v>409</v>
      </c>
      <c r="C222" s="509">
        <v>234.25</v>
      </c>
      <c r="D222" s="510">
        <v>236.75</v>
      </c>
      <c r="E222" s="510">
        <v>228.5</v>
      </c>
      <c r="F222" s="510">
        <v>222.75</v>
      </c>
      <c r="G222" s="510">
        <v>214.5</v>
      </c>
      <c r="H222" s="510">
        <v>242.5</v>
      </c>
      <c r="I222" s="510">
        <v>250.75</v>
      </c>
      <c r="J222" s="510">
        <v>256.5</v>
      </c>
      <c r="K222" s="509">
        <v>245</v>
      </c>
      <c r="L222" s="509">
        <v>231</v>
      </c>
      <c r="M222" s="509">
        <v>3.4316800000000001</v>
      </c>
      <c r="N222" s="1"/>
      <c r="O222" s="1"/>
    </row>
    <row r="223" spans="1:15" ht="12.75" customHeight="1">
      <c r="A223" s="31">
        <v>213</v>
      </c>
      <c r="B223" s="508" t="s">
        <v>395</v>
      </c>
      <c r="C223" s="509">
        <v>47.85</v>
      </c>
      <c r="D223" s="510">
        <v>47.466666666666669</v>
      </c>
      <c r="E223" s="510">
        <v>46.63333333333334</v>
      </c>
      <c r="F223" s="510">
        <v>45.416666666666671</v>
      </c>
      <c r="G223" s="510">
        <v>44.583333333333343</v>
      </c>
      <c r="H223" s="510">
        <v>48.683333333333337</v>
      </c>
      <c r="I223" s="510">
        <v>49.516666666666666</v>
      </c>
      <c r="J223" s="510">
        <v>50.733333333333334</v>
      </c>
      <c r="K223" s="509">
        <v>48.3</v>
      </c>
      <c r="L223" s="509">
        <v>46.25</v>
      </c>
      <c r="M223" s="509">
        <v>135.42921000000001</v>
      </c>
      <c r="N223" s="1"/>
      <c r="O223" s="1"/>
    </row>
    <row r="224" spans="1:15" ht="12.75" customHeight="1">
      <c r="A224" s="31">
        <v>214</v>
      </c>
      <c r="B224" s="508" t="s">
        <v>128</v>
      </c>
      <c r="C224" s="509">
        <v>13.8</v>
      </c>
      <c r="D224" s="510">
        <v>13.9</v>
      </c>
      <c r="E224" s="510">
        <v>13.600000000000001</v>
      </c>
      <c r="F224" s="510">
        <v>13.4</v>
      </c>
      <c r="G224" s="510">
        <v>13.100000000000001</v>
      </c>
      <c r="H224" s="510">
        <v>14.100000000000001</v>
      </c>
      <c r="I224" s="510">
        <v>14.400000000000002</v>
      </c>
      <c r="J224" s="510">
        <v>14.600000000000001</v>
      </c>
      <c r="K224" s="509">
        <v>14.2</v>
      </c>
      <c r="L224" s="509">
        <v>13.7</v>
      </c>
      <c r="M224" s="509">
        <v>1101.8373300000001</v>
      </c>
      <c r="N224" s="1"/>
      <c r="O224" s="1"/>
    </row>
    <row r="225" spans="1:15" ht="12.75" customHeight="1">
      <c r="A225" s="31">
        <v>215</v>
      </c>
      <c r="B225" s="508" t="s">
        <v>396</v>
      </c>
      <c r="C225" s="509">
        <v>52.65</v>
      </c>
      <c r="D225" s="510">
        <v>52.633333333333333</v>
      </c>
      <c r="E225" s="510">
        <v>52.016666666666666</v>
      </c>
      <c r="F225" s="510">
        <v>51.383333333333333</v>
      </c>
      <c r="G225" s="510">
        <v>50.766666666666666</v>
      </c>
      <c r="H225" s="510">
        <v>53.266666666666666</v>
      </c>
      <c r="I225" s="510">
        <v>53.883333333333326</v>
      </c>
      <c r="J225" s="510">
        <v>54.516666666666666</v>
      </c>
      <c r="K225" s="509">
        <v>53.25</v>
      </c>
      <c r="L225" s="509">
        <v>52</v>
      </c>
      <c r="M225" s="509">
        <v>64.393529999999998</v>
      </c>
      <c r="N225" s="1"/>
      <c r="O225" s="1"/>
    </row>
    <row r="226" spans="1:15" ht="12.75" customHeight="1">
      <c r="A226" s="31">
        <v>216</v>
      </c>
      <c r="B226" s="508" t="s">
        <v>129</v>
      </c>
      <c r="C226" s="509">
        <v>47.7</v>
      </c>
      <c r="D226" s="510">
        <v>47.866666666666667</v>
      </c>
      <c r="E226" s="510">
        <v>47.333333333333336</v>
      </c>
      <c r="F226" s="510">
        <v>46.966666666666669</v>
      </c>
      <c r="G226" s="510">
        <v>46.433333333333337</v>
      </c>
      <c r="H226" s="510">
        <v>48.233333333333334</v>
      </c>
      <c r="I226" s="510">
        <v>48.766666666666666</v>
      </c>
      <c r="J226" s="510">
        <v>49.133333333333333</v>
      </c>
      <c r="K226" s="509">
        <v>48.4</v>
      </c>
      <c r="L226" s="509">
        <v>47.5</v>
      </c>
      <c r="M226" s="509">
        <v>145.39248000000001</v>
      </c>
      <c r="N226" s="1"/>
      <c r="O226" s="1"/>
    </row>
    <row r="227" spans="1:15" ht="12.75" customHeight="1">
      <c r="A227" s="31">
        <v>217</v>
      </c>
      <c r="B227" s="508" t="s">
        <v>407</v>
      </c>
      <c r="C227" s="509">
        <v>255.5</v>
      </c>
      <c r="D227" s="510">
        <v>256.2</v>
      </c>
      <c r="E227" s="510">
        <v>253.39999999999998</v>
      </c>
      <c r="F227" s="510">
        <v>251.29999999999998</v>
      </c>
      <c r="G227" s="510">
        <v>248.49999999999997</v>
      </c>
      <c r="H227" s="510">
        <v>258.29999999999995</v>
      </c>
      <c r="I227" s="510">
        <v>261.10000000000002</v>
      </c>
      <c r="J227" s="510">
        <v>263.2</v>
      </c>
      <c r="K227" s="509">
        <v>259</v>
      </c>
      <c r="L227" s="509">
        <v>254.1</v>
      </c>
      <c r="M227" s="509">
        <v>86.869079999999997</v>
      </c>
      <c r="N227" s="1"/>
      <c r="O227" s="1"/>
    </row>
    <row r="228" spans="1:15" ht="12.75" customHeight="1">
      <c r="A228" s="31">
        <v>218</v>
      </c>
      <c r="B228" s="508" t="s">
        <v>397</v>
      </c>
      <c r="C228" s="509">
        <v>1119.4000000000001</v>
      </c>
      <c r="D228" s="510">
        <v>1123.3500000000001</v>
      </c>
      <c r="E228" s="510">
        <v>1108.0500000000002</v>
      </c>
      <c r="F228" s="510">
        <v>1096.7</v>
      </c>
      <c r="G228" s="510">
        <v>1081.4000000000001</v>
      </c>
      <c r="H228" s="510">
        <v>1134.7000000000003</v>
      </c>
      <c r="I228" s="510">
        <v>1150</v>
      </c>
      <c r="J228" s="510">
        <v>1161.3500000000004</v>
      </c>
      <c r="K228" s="509">
        <v>1138.6500000000001</v>
      </c>
      <c r="L228" s="509">
        <v>1112</v>
      </c>
      <c r="M228" s="509">
        <v>4.2220000000000001E-2</v>
      </c>
      <c r="N228" s="1"/>
      <c r="O228" s="1"/>
    </row>
    <row r="229" spans="1:15" ht="12.75" customHeight="1">
      <c r="A229" s="31">
        <v>219</v>
      </c>
      <c r="B229" s="508" t="s">
        <v>130</v>
      </c>
      <c r="C229" s="509">
        <v>499.5</v>
      </c>
      <c r="D229" s="510">
        <v>499.84999999999997</v>
      </c>
      <c r="E229" s="510">
        <v>495.69999999999993</v>
      </c>
      <c r="F229" s="510">
        <v>491.9</v>
      </c>
      <c r="G229" s="510">
        <v>487.74999999999994</v>
      </c>
      <c r="H229" s="510">
        <v>503.64999999999992</v>
      </c>
      <c r="I229" s="510">
        <v>507.7999999999999</v>
      </c>
      <c r="J229" s="510">
        <v>511.59999999999991</v>
      </c>
      <c r="K229" s="509">
        <v>504</v>
      </c>
      <c r="L229" s="509">
        <v>496.05</v>
      </c>
      <c r="M229" s="509">
        <v>12.0562</v>
      </c>
      <c r="N229" s="1"/>
      <c r="O229" s="1"/>
    </row>
    <row r="230" spans="1:15" ht="12.75" customHeight="1">
      <c r="A230" s="31">
        <v>220</v>
      </c>
      <c r="B230" s="508" t="s">
        <v>398</v>
      </c>
      <c r="C230" s="509">
        <v>284.60000000000002</v>
      </c>
      <c r="D230" s="510">
        <v>284.16666666666669</v>
      </c>
      <c r="E230" s="510">
        <v>280.98333333333335</v>
      </c>
      <c r="F230" s="510">
        <v>277.36666666666667</v>
      </c>
      <c r="G230" s="510">
        <v>274.18333333333334</v>
      </c>
      <c r="H230" s="510">
        <v>287.78333333333336</v>
      </c>
      <c r="I230" s="510">
        <v>290.96666666666664</v>
      </c>
      <c r="J230" s="510">
        <v>294.58333333333337</v>
      </c>
      <c r="K230" s="509">
        <v>287.35000000000002</v>
      </c>
      <c r="L230" s="509">
        <v>280.55</v>
      </c>
      <c r="M230" s="509">
        <v>2.8925800000000002</v>
      </c>
      <c r="N230" s="1"/>
      <c r="O230" s="1"/>
    </row>
    <row r="231" spans="1:15" ht="12.75" customHeight="1">
      <c r="A231" s="31">
        <v>221</v>
      </c>
      <c r="B231" s="508" t="s">
        <v>399</v>
      </c>
      <c r="C231" s="509">
        <v>1416.95</v>
      </c>
      <c r="D231" s="510">
        <v>1418.8500000000001</v>
      </c>
      <c r="E231" s="510">
        <v>1400.7500000000002</v>
      </c>
      <c r="F231" s="510">
        <v>1384.5500000000002</v>
      </c>
      <c r="G231" s="510">
        <v>1366.4500000000003</v>
      </c>
      <c r="H231" s="510">
        <v>1435.0500000000002</v>
      </c>
      <c r="I231" s="510">
        <v>1453.15</v>
      </c>
      <c r="J231" s="510">
        <v>1469.3500000000001</v>
      </c>
      <c r="K231" s="509">
        <v>1436.95</v>
      </c>
      <c r="L231" s="509">
        <v>1402.65</v>
      </c>
      <c r="M231" s="509">
        <v>0.77276999999999996</v>
      </c>
      <c r="N231" s="1"/>
      <c r="O231" s="1"/>
    </row>
    <row r="232" spans="1:15" ht="12.75" customHeight="1">
      <c r="A232" s="31">
        <v>222</v>
      </c>
      <c r="B232" s="508" t="s">
        <v>131</v>
      </c>
      <c r="C232" s="509">
        <v>180.25</v>
      </c>
      <c r="D232" s="510">
        <v>181.06666666666669</v>
      </c>
      <c r="E232" s="510">
        <v>178.38333333333338</v>
      </c>
      <c r="F232" s="510">
        <v>176.51666666666668</v>
      </c>
      <c r="G232" s="510">
        <v>173.83333333333337</v>
      </c>
      <c r="H232" s="510">
        <v>182.93333333333339</v>
      </c>
      <c r="I232" s="510">
        <v>185.61666666666673</v>
      </c>
      <c r="J232" s="510">
        <v>187.48333333333341</v>
      </c>
      <c r="K232" s="509">
        <v>183.75</v>
      </c>
      <c r="L232" s="509">
        <v>179.2</v>
      </c>
      <c r="M232" s="509">
        <v>25.194099999999999</v>
      </c>
      <c r="N232" s="1"/>
      <c r="O232" s="1"/>
    </row>
    <row r="233" spans="1:15" ht="12.75" customHeight="1">
      <c r="A233" s="31">
        <v>223</v>
      </c>
      <c r="B233" s="508" t="s">
        <v>404</v>
      </c>
      <c r="C233" s="509">
        <v>187.8</v>
      </c>
      <c r="D233" s="510">
        <v>187.2166666666667</v>
      </c>
      <c r="E233" s="510">
        <v>185.78333333333339</v>
      </c>
      <c r="F233" s="510">
        <v>183.76666666666668</v>
      </c>
      <c r="G233" s="510">
        <v>182.33333333333337</v>
      </c>
      <c r="H233" s="510">
        <v>189.23333333333341</v>
      </c>
      <c r="I233" s="510">
        <v>190.66666666666669</v>
      </c>
      <c r="J233" s="510">
        <v>192.68333333333342</v>
      </c>
      <c r="K233" s="509">
        <v>188.65</v>
      </c>
      <c r="L233" s="509">
        <v>185.2</v>
      </c>
      <c r="M233" s="509">
        <v>23.936679999999999</v>
      </c>
      <c r="N233" s="1"/>
      <c r="O233" s="1"/>
    </row>
    <row r="234" spans="1:15" ht="12.75" customHeight="1">
      <c r="A234" s="31">
        <v>224</v>
      </c>
      <c r="B234" s="508" t="s">
        <v>265</v>
      </c>
      <c r="C234" s="509">
        <v>6568.5</v>
      </c>
      <c r="D234" s="510">
        <v>6623.9000000000005</v>
      </c>
      <c r="E234" s="510">
        <v>6506.4000000000015</v>
      </c>
      <c r="F234" s="510">
        <v>6444.3000000000011</v>
      </c>
      <c r="G234" s="510">
        <v>6326.800000000002</v>
      </c>
      <c r="H234" s="510">
        <v>6686.0000000000009</v>
      </c>
      <c r="I234" s="510">
        <v>6803.4999999999991</v>
      </c>
      <c r="J234" s="510">
        <v>6865.6</v>
      </c>
      <c r="K234" s="509">
        <v>6741.4</v>
      </c>
      <c r="L234" s="509">
        <v>6561.8</v>
      </c>
      <c r="M234" s="509">
        <v>0.88468000000000002</v>
      </c>
      <c r="N234" s="1"/>
      <c r="O234" s="1"/>
    </row>
    <row r="235" spans="1:15" ht="12.75" customHeight="1">
      <c r="A235" s="31">
        <v>225</v>
      </c>
      <c r="B235" s="508" t="s">
        <v>406</v>
      </c>
      <c r="C235" s="509">
        <v>141.5</v>
      </c>
      <c r="D235" s="510">
        <v>141.03333333333333</v>
      </c>
      <c r="E235" s="510">
        <v>139.06666666666666</v>
      </c>
      <c r="F235" s="510">
        <v>136.63333333333333</v>
      </c>
      <c r="G235" s="510">
        <v>134.66666666666666</v>
      </c>
      <c r="H235" s="510">
        <v>143.46666666666667</v>
      </c>
      <c r="I235" s="510">
        <v>145.43333333333331</v>
      </c>
      <c r="J235" s="510">
        <v>147.86666666666667</v>
      </c>
      <c r="K235" s="509">
        <v>143</v>
      </c>
      <c r="L235" s="509">
        <v>138.6</v>
      </c>
      <c r="M235" s="509">
        <v>24.675090000000001</v>
      </c>
      <c r="N235" s="1"/>
      <c r="O235" s="1"/>
    </row>
    <row r="236" spans="1:15" ht="12.75" customHeight="1">
      <c r="A236" s="31">
        <v>226</v>
      </c>
      <c r="B236" s="508" t="s">
        <v>132</v>
      </c>
      <c r="C236" s="509">
        <v>1969.65</v>
      </c>
      <c r="D236" s="510">
        <v>1957.2166666666665</v>
      </c>
      <c r="E236" s="510">
        <v>1934.4333333333329</v>
      </c>
      <c r="F236" s="510">
        <v>1899.2166666666665</v>
      </c>
      <c r="G236" s="510">
        <v>1876.4333333333329</v>
      </c>
      <c r="H236" s="510">
        <v>1992.4333333333329</v>
      </c>
      <c r="I236" s="510">
        <v>2015.2166666666662</v>
      </c>
      <c r="J236" s="510">
        <v>2050.4333333333329</v>
      </c>
      <c r="K236" s="509">
        <v>1980</v>
      </c>
      <c r="L236" s="509">
        <v>1922</v>
      </c>
      <c r="M236" s="509">
        <v>10.125529999999999</v>
      </c>
      <c r="N236" s="1"/>
      <c r="O236" s="1"/>
    </row>
    <row r="237" spans="1:15" ht="12.75" customHeight="1">
      <c r="A237" s="31">
        <v>227</v>
      </c>
      <c r="B237" s="508" t="s">
        <v>849</v>
      </c>
      <c r="C237" s="509">
        <v>1954.1</v>
      </c>
      <c r="D237" s="510">
        <v>1951.4333333333334</v>
      </c>
      <c r="E237" s="510">
        <v>1934.8666666666668</v>
      </c>
      <c r="F237" s="510">
        <v>1915.6333333333334</v>
      </c>
      <c r="G237" s="510">
        <v>1899.0666666666668</v>
      </c>
      <c r="H237" s="510">
        <v>1970.6666666666667</v>
      </c>
      <c r="I237" s="510">
        <v>1987.2333333333333</v>
      </c>
      <c r="J237" s="510">
        <v>2006.4666666666667</v>
      </c>
      <c r="K237" s="509">
        <v>1968</v>
      </c>
      <c r="L237" s="509">
        <v>1932.2</v>
      </c>
      <c r="M237" s="509">
        <v>0.27951999999999999</v>
      </c>
      <c r="N237" s="1"/>
      <c r="O237" s="1"/>
    </row>
    <row r="238" spans="1:15" ht="12.75" customHeight="1">
      <c r="A238" s="31">
        <v>228</v>
      </c>
      <c r="B238" s="508" t="s">
        <v>410</v>
      </c>
      <c r="C238" s="509">
        <v>418.75</v>
      </c>
      <c r="D238" s="510">
        <v>417.18333333333334</v>
      </c>
      <c r="E238" s="510">
        <v>412.31666666666666</v>
      </c>
      <c r="F238" s="510">
        <v>405.88333333333333</v>
      </c>
      <c r="G238" s="510">
        <v>401.01666666666665</v>
      </c>
      <c r="H238" s="510">
        <v>423.61666666666667</v>
      </c>
      <c r="I238" s="510">
        <v>428.48333333333335</v>
      </c>
      <c r="J238" s="510">
        <v>434.91666666666669</v>
      </c>
      <c r="K238" s="509">
        <v>422.05</v>
      </c>
      <c r="L238" s="509">
        <v>410.75</v>
      </c>
      <c r="M238" s="509">
        <v>0.58586000000000005</v>
      </c>
      <c r="N238" s="1"/>
      <c r="O238" s="1"/>
    </row>
    <row r="239" spans="1:15" ht="12.75" customHeight="1">
      <c r="A239" s="31">
        <v>229</v>
      </c>
      <c r="B239" s="508" t="s">
        <v>133</v>
      </c>
      <c r="C239" s="509">
        <v>871.1</v>
      </c>
      <c r="D239" s="510">
        <v>874.69999999999993</v>
      </c>
      <c r="E239" s="510">
        <v>865.39999999999986</v>
      </c>
      <c r="F239" s="510">
        <v>859.69999999999993</v>
      </c>
      <c r="G239" s="510">
        <v>850.39999999999986</v>
      </c>
      <c r="H239" s="510">
        <v>880.39999999999986</v>
      </c>
      <c r="I239" s="510">
        <v>889.69999999999982</v>
      </c>
      <c r="J239" s="510">
        <v>895.39999999999986</v>
      </c>
      <c r="K239" s="509">
        <v>884</v>
      </c>
      <c r="L239" s="509">
        <v>869</v>
      </c>
      <c r="M239" s="509">
        <v>26.422470000000001</v>
      </c>
      <c r="N239" s="1"/>
      <c r="O239" s="1"/>
    </row>
    <row r="240" spans="1:15" ht="12.75" customHeight="1">
      <c r="A240" s="31">
        <v>230</v>
      </c>
      <c r="B240" s="508" t="s">
        <v>134</v>
      </c>
      <c r="C240" s="509">
        <v>253.55</v>
      </c>
      <c r="D240" s="510">
        <v>253.73333333333335</v>
      </c>
      <c r="E240" s="510">
        <v>249.9666666666667</v>
      </c>
      <c r="F240" s="510">
        <v>246.38333333333335</v>
      </c>
      <c r="G240" s="510">
        <v>242.6166666666667</v>
      </c>
      <c r="H240" s="510">
        <v>257.31666666666672</v>
      </c>
      <c r="I240" s="510">
        <v>261.08333333333337</v>
      </c>
      <c r="J240" s="510">
        <v>264.66666666666669</v>
      </c>
      <c r="K240" s="509">
        <v>257.5</v>
      </c>
      <c r="L240" s="509">
        <v>250.15</v>
      </c>
      <c r="M240" s="509">
        <v>29.336449999999999</v>
      </c>
      <c r="N240" s="1"/>
      <c r="O240" s="1"/>
    </row>
    <row r="241" spans="1:15" ht="12.75" customHeight="1">
      <c r="A241" s="31">
        <v>231</v>
      </c>
      <c r="B241" s="508" t="s">
        <v>411</v>
      </c>
      <c r="C241" s="509">
        <v>39.950000000000003</v>
      </c>
      <c r="D241" s="510">
        <v>40.18333333333333</v>
      </c>
      <c r="E241" s="510">
        <v>39.566666666666663</v>
      </c>
      <c r="F241" s="510">
        <v>39.18333333333333</v>
      </c>
      <c r="G241" s="510">
        <v>38.566666666666663</v>
      </c>
      <c r="H241" s="510">
        <v>40.566666666666663</v>
      </c>
      <c r="I241" s="510">
        <v>41.183333333333323</v>
      </c>
      <c r="J241" s="510">
        <v>41.566666666666663</v>
      </c>
      <c r="K241" s="509">
        <v>40.799999999999997</v>
      </c>
      <c r="L241" s="509">
        <v>39.799999999999997</v>
      </c>
      <c r="M241" s="509">
        <v>21.5168</v>
      </c>
      <c r="N241" s="1"/>
      <c r="O241" s="1"/>
    </row>
    <row r="242" spans="1:15" ht="12.75" customHeight="1">
      <c r="A242" s="31">
        <v>232</v>
      </c>
      <c r="B242" s="508" t="s">
        <v>135</v>
      </c>
      <c r="C242" s="509">
        <v>1857.6</v>
      </c>
      <c r="D242" s="510">
        <v>1848.7333333333333</v>
      </c>
      <c r="E242" s="510">
        <v>1835.8666666666668</v>
      </c>
      <c r="F242" s="510">
        <v>1814.1333333333334</v>
      </c>
      <c r="G242" s="510">
        <v>1801.2666666666669</v>
      </c>
      <c r="H242" s="510">
        <v>1870.4666666666667</v>
      </c>
      <c r="I242" s="510">
        <v>1883.333333333333</v>
      </c>
      <c r="J242" s="510">
        <v>1905.0666666666666</v>
      </c>
      <c r="K242" s="509">
        <v>1861.6</v>
      </c>
      <c r="L242" s="509">
        <v>1827</v>
      </c>
      <c r="M242" s="509">
        <v>41.129330000000003</v>
      </c>
      <c r="N242" s="1"/>
      <c r="O242" s="1"/>
    </row>
    <row r="243" spans="1:15" ht="12.75" customHeight="1">
      <c r="A243" s="31">
        <v>233</v>
      </c>
      <c r="B243" s="508" t="s">
        <v>412</v>
      </c>
      <c r="C243" s="509">
        <v>1185.45</v>
      </c>
      <c r="D243" s="510">
        <v>1185.6333333333334</v>
      </c>
      <c r="E243" s="510">
        <v>1161.4666666666669</v>
      </c>
      <c r="F243" s="510">
        <v>1137.4833333333336</v>
      </c>
      <c r="G243" s="510">
        <v>1113.3166666666671</v>
      </c>
      <c r="H243" s="510">
        <v>1209.6166666666668</v>
      </c>
      <c r="I243" s="510">
        <v>1233.7833333333333</v>
      </c>
      <c r="J243" s="510">
        <v>1257.7666666666667</v>
      </c>
      <c r="K243" s="509">
        <v>1209.8</v>
      </c>
      <c r="L243" s="509">
        <v>1161.6500000000001</v>
      </c>
      <c r="M243" s="509">
        <v>0.14399000000000001</v>
      </c>
      <c r="N243" s="1"/>
      <c r="O243" s="1"/>
    </row>
    <row r="244" spans="1:15" ht="12.75" customHeight="1">
      <c r="A244" s="31">
        <v>234</v>
      </c>
      <c r="B244" s="508" t="s">
        <v>413</v>
      </c>
      <c r="C244" s="509">
        <v>372.5</v>
      </c>
      <c r="D244" s="510">
        <v>375.26666666666665</v>
      </c>
      <c r="E244" s="510">
        <v>365.63333333333333</v>
      </c>
      <c r="F244" s="510">
        <v>358.76666666666665</v>
      </c>
      <c r="G244" s="510">
        <v>349.13333333333333</v>
      </c>
      <c r="H244" s="510">
        <v>382.13333333333333</v>
      </c>
      <c r="I244" s="510">
        <v>391.76666666666665</v>
      </c>
      <c r="J244" s="510">
        <v>398.63333333333333</v>
      </c>
      <c r="K244" s="509">
        <v>384.9</v>
      </c>
      <c r="L244" s="509">
        <v>368.4</v>
      </c>
      <c r="M244" s="509">
        <v>4.3686600000000002</v>
      </c>
      <c r="N244" s="1"/>
      <c r="O244" s="1"/>
    </row>
    <row r="245" spans="1:15" ht="12.75" customHeight="1">
      <c r="A245" s="31">
        <v>235</v>
      </c>
      <c r="B245" s="508" t="s">
        <v>414</v>
      </c>
      <c r="C245" s="509">
        <v>674.7</v>
      </c>
      <c r="D245" s="510">
        <v>672.26666666666677</v>
      </c>
      <c r="E245" s="510">
        <v>663.58333333333348</v>
      </c>
      <c r="F245" s="510">
        <v>652.4666666666667</v>
      </c>
      <c r="G245" s="510">
        <v>643.78333333333342</v>
      </c>
      <c r="H245" s="510">
        <v>683.38333333333355</v>
      </c>
      <c r="I245" s="510">
        <v>692.06666666666672</v>
      </c>
      <c r="J245" s="510">
        <v>703.18333333333362</v>
      </c>
      <c r="K245" s="509">
        <v>680.95</v>
      </c>
      <c r="L245" s="509">
        <v>661.15</v>
      </c>
      <c r="M245" s="509">
        <v>1.65828</v>
      </c>
      <c r="N245" s="1"/>
      <c r="O245" s="1"/>
    </row>
    <row r="246" spans="1:15" ht="12.75" customHeight="1">
      <c r="A246" s="31">
        <v>236</v>
      </c>
      <c r="B246" s="508" t="s">
        <v>408</v>
      </c>
      <c r="C246" s="509">
        <v>20.2</v>
      </c>
      <c r="D246" s="510">
        <v>20.3</v>
      </c>
      <c r="E246" s="510">
        <v>20</v>
      </c>
      <c r="F246" s="510">
        <v>19.8</v>
      </c>
      <c r="G246" s="510">
        <v>19.5</v>
      </c>
      <c r="H246" s="510">
        <v>20.5</v>
      </c>
      <c r="I246" s="510">
        <v>20.800000000000004</v>
      </c>
      <c r="J246" s="510">
        <v>21</v>
      </c>
      <c r="K246" s="509">
        <v>20.6</v>
      </c>
      <c r="L246" s="509">
        <v>20.100000000000001</v>
      </c>
      <c r="M246" s="509">
        <v>42.130380000000002</v>
      </c>
      <c r="N246" s="1"/>
      <c r="O246" s="1"/>
    </row>
    <row r="247" spans="1:15" ht="12.75" customHeight="1">
      <c r="A247" s="31">
        <v>237</v>
      </c>
      <c r="B247" s="508" t="s">
        <v>136</v>
      </c>
      <c r="C247" s="509">
        <v>112.15</v>
      </c>
      <c r="D247" s="510">
        <v>111.43333333333334</v>
      </c>
      <c r="E247" s="510">
        <v>110.41666666666667</v>
      </c>
      <c r="F247" s="510">
        <v>108.68333333333334</v>
      </c>
      <c r="G247" s="510">
        <v>107.66666666666667</v>
      </c>
      <c r="H247" s="510">
        <v>113.16666666666667</v>
      </c>
      <c r="I247" s="510">
        <v>114.18333333333332</v>
      </c>
      <c r="J247" s="510">
        <v>115.91666666666667</v>
      </c>
      <c r="K247" s="509">
        <v>112.45</v>
      </c>
      <c r="L247" s="509">
        <v>109.7</v>
      </c>
      <c r="M247" s="509">
        <v>102.85091</v>
      </c>
      <c r="N247" s="1"/>
      <c r="O247" s="1"/>
    </row>
    <row r="248" spans="1:15" ht="12.75" customHeight="1">
      <c r="A248" s="31">
        <v>238</v>
      </c>
      <c r="B248" s="508" t="s">
        <v>400</v>
      </c>
      <c r="C248" s="509">
        <v>468.15</v>
      </c>
      <c r="D248" s="510">
        <v>461.90000000000003</v>
      </c>
      <c r="E248" s="510">
        <v>448.80000000000007</v>
      </c>
      <c r="F248" s="510">
        <v>429.45000000000005</v>
      </c>
      <c r="G248" s="510">
        <v>416.35000000000008</v>
      </c>
      <c r="H248" s="510">
        <v>481.25000000000006</v>
      </c>
      <c r="I248" s="510">
        <v>494.35000000000008</v>
      </c>
      <c r="J248" s="510">
        <v>513.70000000000005</v>
      </c>
      <c r="K248" s="509">
        <v>475</v>
      </c>
      <c r="L248" s="509">
        <v>442.55</v>
      </c>
      <c r="M248" s="509">
        <v>10.60266</v>
      </c>
      <c r="N248" s="1"/>
      <c r="O248" s="1"/>
    </row>
    <row r="249" spans="1:15" ht="12.75" customHeight="1">
      <c r="A249" s="31">
        <v>239</v>
      </c>
      <c r="B249" s="508" t="s">
        <v>266</v>
      </c>
      <c r="C249" s="509">
        <v>2032.15</v>
      </c>
      <c r="D249" s="510">
        <v>2039.0833333333333</v>
      </c>
      <c r="E249" s="510">
        <v>2013.1666666666665</v>
      </c>
      <c r="F249" s="510">
        <v>1994.1833333333332</v>
      </c>
      <c r="G249" s="510">
        <v>1968.2666666666664</v>
      </c>
      <c r="H249" s="510">
        <v>2058.0666666666666</v>
      </c>
      <c r="I249" s="510">
        <v>2083.9833333333331</v>
      </c>
      <c r="J249" s="510">
        <v>2102.9666666666667</v>
      </c>
      <c r="K249" s="509">
        <v>2065</v>
      </c>
      <c r="L249" s="509">
        <v>2020.1</v>
      </c>
      <c r="M249" s="509">
        <v>2.1972100000000001</v>
      </c>
      <c r="N249" s="1"/>
      <c r="O249" s="1"/>
    </row>
    <row r="250" spans="1:15" ht="12.75" customHeight="1">
      <c r="A250" s="31">
        <v>240</v>
      </c>
      <c r="B250" s="508" t="s">
        <v>401</v>
      </c>
      <c r="C250" s="509">
        <v>209.55</v>
      </c>
      <c r="D250" s="510">
        <v>210.16666666666666</v>
      </c>
      <c r="E250" s="510">
        <v>208.0333333333333</v>
      </c>
      <c r="F250" s="510">
        <v>206.51666666666665</v>
      </c>
      <c r="G250" s="510">
        <v>204.3833333333333</v>
      </c>
      <c r="H250" s="510">
        <v>211.68333333333331</v>
      </c>
      <c r="I250" s="510">
        <v>213.81666666666669</v>
      </c>
      <c r="J250" s="510">
        <v>215.33333333333331</v>
      </c>
      <c r="K250" s="509">
        <v>212.3</v>
      </c>
      <c r="L250" s="509">
        <v>208.65</v>
      </c>
      <c r="M250" s="509">
        <v>8.5193700000000003</v>
      </c>
      <c r="N250" s="1"/>
      <c r="O250" s="1"/>
    </row>
    <row r="251" spans="1:15" ht="12.75" customHeight="1">
      <c r="A251" s="31">
        <v>241</v>
      </c>
      <c r="B251" s="508" t="s">
        <v>402</v>
      </c>
      <c r="C251" s="509">
        <v>44.85</v>
      </c>
      <c r="D251" s="510">
        <v>44.949999999999996</v>
      </c>
      <c r="E251" s="510">
        <v>44.649999999999991</v>
      </c>
      <c r="F251" s="510">
        <v>44.449999999999996</v>
      </c>
      <c r="G251" s="510">
        <v>44.149999999999991</v>
      </c>
      <c r="H251" s="510">
        <v>45.149999999999991</v>
      </c>
      <c r="I251" s="510">
        <v>45.449999999999989</v>
      </c>
      <c r="J251" s="510">
        <v>45.649999999999991</v>
      </c>
      <c r="K251" s="509">
        <v>45.25</v>
      </c>
      <c r="L251" s="509">
        <v>44.75</v>
      </c>
      <c r="M251" s="509">
        <v>7.2510700000000003</v>
      </c>
      <c r="N251" s="1"/>
      <c r="O251" s="1"/>
    </row>
    <row r="252" spans="1:15" ht="12.75" customHeight="1">
      <c r="A252" s="31">
        <v>242</v>
      </c>
      <c r="B252" s="508" t="s">
        <v>137</v>
      </c>
      <c r="C252" s="509">
        <v>841.35</v>
      </c>
      <c r="D252" s="510">
        <v>840.9666666666667</v>
      </c>
      <c r="E252" s="510">
        <v>834.58333333333337</v>
      </c>
      <c r="F252" s="510">
        <v>827.81666666666672</v>
      </c>
      <c r="G252" s="510">
        <v>821.43333333333339</v>
      </c>
      <c r="H252" s="510">
        <v>847.73333333333335</v>
      </c>
      <c r="I252" s="510">
        <v>854.11666666666656</v>
      </c>
      <c r="J252" s="510">
        <v>860.88333333333333</v>
      </c>
      <c r="K252" s="509">
        <v>847.35</v>
      </c>
      <c r="L252" s="509">
        <v>834.2</v>
      </c>
      <c r="M252" s="509">
        <v>29.176120000000001</v>
      </c>
      <c r="N252" s="1"/>
      <c r="O252" s="1"/>
    </row>
    <row r="253" spans="1:15" ht="12.75" customHeight="1">
      <c r="A253" s="31">
        <v>243</v>
      </c>
      <c r="B253" s="508" t="s">
        <v>842</v>
      </c>
      <c r="C253" s="509">
        <v>22.9</v>
      </c>
      <c r="D253" s="510">
        <v>22.866666666666664</v>
      </c>
      <c r="E253" s="510">
        <v>22.683333333333326</v>
      </c>
      <c r="F253" s="510">
        <v>22.466666666666661</v>
      </c>
      <c r="G253" s="510">
        <v>22.283333333333324</v>
      </c>
      <c r="H253" s="510">
        <v>23.083333333333329</v>
      </c>
      <c r="I253" s="510">
        <v>23.266666666666666</v>
      </c>
      <c r="J253" s="510">
        <v>23.483333333333331</v>
      </c>
      <c r="K253" s="509">
        <v>23.05</v>
      </c>
      <c r="L253" s="509">
        <v>22.65</v>
      </c>
      <c r="M253" s="509">
        <v>85.184089999999998</v>
      </c>
      <c r="N253" s="1"/>
      <c r="O253" s="1"/>
    </row>
    <row r="254" spans="1:15" ht="12.75" customHeight="1">
      <c r="A254" s="31">
        <v>244</v>
      </c>
      <c r="B254" s="508" t="s">
        <v>264</v>
      </c>
      <c r="C254" s="509">
        <v>752.15</v>
      </c>
      <c r="D254" s="510">
        <v>756.56666666666661</v>
      </c>
      <c r="E254" s="510">
        <v>743.13333333333321</v>
      </c>
      <c r="F254" s="510">
        <v>734.11666666666656</v>
      </c>
      <c r="G254" s="510">
        <v>720.68333333333317</v>
      </c>
      <c r="H254" s="510">
        <v>765.58333333333326</v>
      </c>
      <c r="I254" s="510">
        <v>779.01666666666665</v>
      </c>
      <c r="J254" s="510">
        <v>788.0333333333333</v>
      </c>
      <c r="K254" s="509">
        <v>770</v>
      </c>
      <c r="L254" s="509">
        <v>747.55</v>
      </c>
      <c r="M254" s="509">
        <v>3.2661899999999999</v>
      </c>
      <c r="N254" s="1"/>
      <c r="O254" s="1"/>
    </row>
    <row r="255" spans="1:15" ht="12.75" customHeight="1">
      <c r="A255" s="31">
        <v>245</v>
      </c>
      <c r="B255" s="508" t="s">
        <v>138</v>
      </c>
      <c r="C255" s="509">
        <v>217.3</v>
      </c>
      <c r="D255" s="510">
        <v>216.31666666666669</v>
      </c>
      <c r="E255" s="510">
        <v>214.18333333333339</v>
      </c>
      <c r="F255" s="510">
        <v>211.06666666666669</v>
      </c>
      <c r="G255" s="510">
        <v>208.93333333333339</v>
      </c>
      <c r="H255" s="510">
        <v>219.43333333333339</v>
      </c>
      <c r="I255" s="510">
        <v>221.56666666666666</v>
      </c>
      <c r="J255" s="510">
        <v>224.68333333333339</v>
      </c>
      <c r="K255" s="509">
        <v>218.45</v>
      </c>
      <c r="L255" s="509">
        <v>213.2</v>
      </c>
      <c r="M255" s="509">
        <v>222.09719999999999</v>
      </c>
      <c r="N255" s="1"/>
      <c r="O255" s="1"/>
    </row>
    <row r="256" spans="1:15" ht="12.75" customHeight="1">
      <c r="A256" s="31">
        <v>246</v>
      </c>
      <c r="B256" s="508" t="s">
        <v>403</v>
      </c>
      <c r="C256" s="509">
        <v>115</v>
      </c>
      <c r="D256" s="510">
        <v>115.10000000000001</v>
      </c>
      <c r="E256" s="510">
        <v>113.30000000000001</v>
      </c>
      <c r="F256" s="510">
        <v>111.60000000000001</v>
      </c>
      <c r="G256" s="510">
        <v>109.80000000000001</v>
      </c>
      <c r="H256" s="510">
        <v>116.80000000000001</v>
      </c>
      <c r="I256" s="510">
        <v>118.6</v>
      </c>
      <c r="J256" s="510">
        <v>120.30000000000001</v>
      </c>
      <c r="K256" s="509">
        <v>116.9</v>
      </c>
      <c r="L256" s="509">
        <v>113.4</v>
      </c>
      <c r="M256" s="509">
        <v>3.30132</v>
      </c>
      <c r="N256" s="1"/>
      <c r="O256" s="1"/>
    </row>
    <row r="257" spans="1:15" ht="12.75" customHeight="1">
      <c r="A257" s="31">
        <v>247</v>
      </c>
      <c r="B257" s="508" t="s">
        <v>421</v>
      </c>
      <c r="C257" s="509">
        <v>100.9</v>
      </c>
      <c r="D257" s="510">
        <v>101.26666666666665</v>
      </c>
      <c r="E257" s="510">
        <v>98.733333333333306</v>
      </c>
      <c r="F257" s="510">
        <v>96.566666666666649</v>
      </c>
      <c r="G257" s="510">
        <v>94.033333333333303</v>
      </c>
      <c r="H257" s="510">
        <v>103.43333333333331</v>
      </c>
      <c r="I257" s="510">
        <v>105.96666666666667</v>
      </c>
      <c r="J257" s="510">
        <v>108.13333333333331</v>
      </c>
      <c r="K257" s="509">
        <v>103.8</v>
      </c>
      <c r="L257" s="509">
        <v>99.1</v>
      </c>
      <c r="M257" s="509">
        <v>5.0534299999999996</v>
      </c>
      <c r="N257" s="1"/>
      <c r="O257" s="1"/>
    </row>
    <row r="258" spans="1:15" ht="12.75" customHeight="1">
      <c r="A258" s="31">
        <v>248</v>
      </c>
      <c r="B258" s="508" t="s">
        <v>415</v>
      </c>
      <c r="C258" s="509">
        <v>1701.1</v>
      </c>
      <c r="D258" s="510">
        <v>1667.05</v>
      </c>
      <c r="E258" s="510">
        <v>1609</v>
      </c>
      <c r="F258" s="510">
        <v>1516.9</v>
      </c>
      <c r="G258" s="510">
        <v>1458.8500000000001</v>
      </c>
      <c r="H258" s="510">
        <v>1759.1499999999999</v>
      </c>
      <c r="I258" s="510">
        <v>1817.1999999999996</v>
      </c>
      <c r="J258" s="510">
        <v>1909.2999999999997</v>
      </c>
      <c r="K258" s="509">
        <v>1725.1</v>
      </c>
      <c r="L258" s="509">
        <v>1574.95</v>
      </c>
      <c r="M258" s="509">
        <v>4.0725600000000002</v>
      </c>
      <c r="N258" s="1"/>
      <c r="O258" s="1"/>
    </row>
    <row r="259" spans="1:15" ht="12.75" customHeight="1">
      <c r="A259" s="31">
        <v>249</v>
      </c>
      <c r="B259" s="508" t="s">
        <v>425</v>
      </c>
      <c r="C259" s="509">
        <v>2127.75</v>
      </c>
      <c r="D259" s="510">
        <v>2126.5833333333335</v>
      </c>
      <c r="E259" s="510">
        <v>2107.166666666667</v>
      </c>
      <c r="F259" s="510">
        <v>2086.5833333333335</v>
      </c>
      <c r="G259" s="510">
        <v>2067.166666666667</v>
      </c>
      <c r="H259" s="510">
        <v>2147.166666666667</v>
      </c>
      <c r="I259" s="510">
        <v>2166.5833333333339</v>
      </c>
      <c r="J259" s="510">
        <v>2187.166666666667</v>
      </c>
      <c r="K259" s="509">
        <v>2146</v>
      </c>
      <c r="L259" s="509">
        <v>2106</v>
      </c>
      <c r="M259" s="509">
        <v>0.21843000000000001</v>
      </c>
      <c r="N259" s="1"/>
      <c r="O259" s="1"/>
    </row>
    <row r="260" spans="1:15" ht="12.75" customHeight="1">
      <c r="A260" s="31">
        <v>250</v>
      </c>
      <c r="B260" s="508" t="s">
        <v>422</v>
      </c>
      <c r="C260" s="509">
        <v>103.8</v>
      </c>
      <c r="D260" s="510">
        <v>102.81666666666666</v>
      </c>
      <c r="E260" s="510">
        <v>101.18333333333332</v>
      </c>
      <c r="F260" s="510">
        <v>98.566666666666663</v>
      </c>
      <c r="G260" s="510">
        <v>96.933333333333323</v>
      </c>
      <c r="H260" s="510">
        <v>105.43333333333332</v>
      </c>
      <c r="I260" s="510">
        <v>107.06666666666665</v>
      </c>
      <c r="J260" s="510">
        <v>109.68333333333332</v>
      </c>
      <c r="K260" s="509">
        <v>104.45</v>
      </c>
      <c r="L260" s="509">
        <v>100.2</v>
      </c>
      <c r="M260" s="509">
        <v>32.614269999999998</v>
      </c>
      <c r="N260" s="1"/>
      <c r="O260" s="1"/>
    </row>
    <row r="261" spans="1:15" ht="12.75" customHeight="1">
      <c r="A261" s="31">
        <v>251</v>
      </c>
      <c r="B261" s="508" t="s">
        <v>139</v>
      </c>
      <c r="C261" s="509">
        <v>385.55</v>
      </c>
      <c r="D261" s="510">
        <v>385.98333333333335</v>
      </c>
      <c r="E261" s="510">
        <v>382.16666666666669</v>
      </c>
      <c r="F261" s="510">
        <v>378.78333333333336</v>
      </c>
      <c r="G261" s="510">
        <v>374.9666666666667</v>
      </c>
      <c r="H261" s="510">
        <v>389.36666666666667</v>
      </c>
      <c r="I261" s="510">
        <v>393.18333333333328</v>
      </c>
      <c r="J261" s="510">
        <v>396.56666666666666</v>
      </c>
      <c r="K261" s="509">
        <v>389.8</v>
      </c>
      <c r="L261" s="509">
        <v>382.6</v>
      </c>
      <c r="M261" s="509">
        <v>51.028280000000002</v>
      </c>
      <c r="N261" s="1"/>
      <c r="O261" s="1"/>
    </row>
    <row r="262" spans="1:15" ht="12.75" customHeight="1">
      <c r="A262" s="31">
        <v>252</v>
      </c>
      <c r="B262" s="508" t="s">
        <v>416</v>
      </c>
      <c r="C262" s="509">
        <v>3494.45</v>
      </c>
      <c r="D262" s="510">
        <v>3499.6333333333332</v>
      </c>
      <c r="E262" s="510">
        <v>3448.2166666666662</v>
      </c>
      <c r="F262" s="510">
        <v>3401.9833333333331</v>
      </c>
      <c r="G262" s="510">
        <v>3350.5666666666662</v>
      </c>
      <c r="H262" s="510">
        <v>3545.8666666666663</v>
      </c>
      <c r="I262" s="510">
        <v>3597.2833333333333</v>
      </c>
      <c r="J262" s="510">
        <v>3643.5166666666664</v>
      </c>
      <c r="K262" s="509">
        <v>3551.05</v>
      </c>
      <c r="L262" s="509">
        <v>3453.4</v>
      </c>
      <c r="M262" s="509">
        <v>1.06542</v>
      </c>
      <c r="N262" s="1"/>
      <c r="O262" s="1"/>
    </row>
    <row r="263" spans="1:15" ht="12.75" customHeight="1">
      <c r="A263" s="31">
        <v>253</v>
      </c>
      <c r="B263" s="508" t="s">
        <v>417</v>
      </c>
      <c r="C263" s="509">
        <v>541.79999999999995</v>
      </c>
      <c r="D263" s="510">
        <v>539.09999999999991</v>
      </c>
      <c r="E263" s="510">
        <v>533.79999999999984</v>
      </c>
      <c r="F263" s="510">
        <v>525.79999999999995</v>
      </c>
      <c r="G263" s="510">
        <v>520.49999999999989</v>
      </c>
      <c r="H263" s="510">
        <v>547.0999999999998</v>
      </c>
      <c r="I263" s="510">
        <v>552.4</v>
      </c>
      <c r="J263" s="510">
        <v>560.39999999999975</v>
      </c>
      <c r="K263" s="509">
        <v>544.4</v>
      </c>
      <c r="L263" s="509">
        <v>531.1</v>
      </c>
      <c r="M263" s="509">
        <v>3.06847</v>
      </c>
      <c r="N263" s="1"/>
      <c r="O263" s="1"/>
    </row>
    <row r="264" spans="1:15" ht="12.75" customHeight="1">
      <c r="A264" s="31">
        <v>254</v>
      </c>
      <c r="B264" s="508" t="s">
        <v>418</v>
      </c>
      <c r="C264" s="509">
        <v>203.05</v>
      </c>
      <c r="D264" s="510">
        <v>203.76666666666665</v>
      </c>
      <c r="E264" s="510">
        <v>200.5333333333333</v>
      </c>
      <c r="F264" s="510">
        <v>198.01666666666665</v>
      </c>
      <c r="G264" s="510">
        <v>194.7833333333333</v>
      </c>
      <c r="H264" s="510">
        <v>206.2833333333333</v>
      </c>
      <c r="I264" s="510">
        <v>209.51666666666665</v>
      </c>
      <c r="J264" s="510">
        <v>212.0333333333333</v>
      </c>
      <c r="K264" s="509">
        <v>207</v>
      </c>
      <c r="L264" s="509">
        <v>201.25</v>
      </c>
      <c r="M264" s="509">
        <v>4.39215</v>
      </c>
      <c r="N264" s="1"/>
      <c r="O264" s="1"/>
    </row>
    <row r="265" spans="1:15" ht="12.75" customHeight="1">
      <c r="A265" s="31">
        <v>255</v>
      </c>
      <c r="B265" s="508" t="s">
        <v>419</v>
      </c>
      <c r="C265" s="509">
        <v>135.9</v>
      </c>
      <c r="D265" s="510">
        <v>136.10000000000002</v>
      </c>
      <c r="E265" s="510">
        <v>134.90000000000003</v>
      </c>
      <c r="F265" s="510">
        <v>133.9</v>
      </c>
      <c r="G265" s="510">
        <v>132.70000000000002</v>
      </c>
      <c r="H265" s="510">
        <v>137.10000000000005</v>
      </c>
      <c r="I265" s="510">
        <v>138.30000000000004</v>
      </c>
      <c r="J265" s="510">
        <v>139.30000000000007</v>
      </c>
      <c r="K265" s="509">
        <v>137.30000000000001</v>
      </c>
      <c r="L265" s="509">
        <v>135.1</v>
      </c>
      <c r="M265" s="509">
        <v>3.0494599999999998</v>
      </c>
      <c r="N265" s="1"/>
      <c r="O265" s="1"/>
    </row>
    <row r="266" spans="1:15" ht="12.75" customHeight="1">
      <c r="A266" s="31">
        <v>256</v>
      </c>
      <c r="B266" s="508" t="s">
        <v>420</v>
      </c>
      <c r="C266" s="509">
        <v>73</v>
      </c>
      <c r="D266" s="510">
        <v>72.716666666666669</v>
      </c>
      <c r="E266" s="510">
        <v>72.033333333333331</v>
      </c>
      <c r="F266" s="510">
        <v>71.066666666666663</v>
      </c>
      <c r="G266" s="510">
        <v>70.383333333333326</v>
      </c>
      <c r="H266" s="510">
        <v>73.683333333333337</v>
      </c>
      <c r="I266" s="510">
        <v>74.366666666666674</v>
      </c>
      <c r="J266" s="510">
        <v>75.333333333333343</v>
      </c>
      <c r="K266" s="509">
        <v>73.400000000000006</v>
      </c>
      <c r="L266" s="509">
        <v>71.75</v>
      </c>
      <c r="M266" s="509">
        <v>15.30916</v>
      </c>
      <c r="N266" s="1"/>
      <c r="O266" s="1"/>
    </row>
    <row r="267" spans="1:15" ht="12.75" customHeight="1">
      <c r="A267" s="31">
        <v>257</v>
      </c>
      <c r="B267" s="508" t="s">
        <v>424</v>
      </c>
      <c r="C267" s="509">
        <v>181.3</v>
      </c>
      <c r="D267" s="510">
        <v>183.08333333333334</v>
      </c>
      <c r="E267" s="510">
        <v>177.31666666666669</v>
      </c>
      <c r="F267" s="510">
        <v>173.33333333333334</v>
      </c>
      <c r="G267" s="510">
        <v>167.56666666666669</v>
      </c>
      <c r="H267" s="510">
        <v>187.06666666666669</v>
      </c>
      <c r="I267" s="510">
        <v>192.83333333333334</v>
      </c>
      <c r="J267" s="510">
        <v>196.81666666666669</v>
      </c>
      <c r="K267" s="509">
        <v>188.85</v>
      </c>
      <c r="L267" s="509">
        <v>179.1</v>
      </c>
      <c r="M267" s="509">
        <v>6.43764</v>
      </c>
      <c r="N267" s="1"/>
      <c r="O267" s="1"/>
    </row>
    <row r="268" spans="1:15" ht="12.75" customHeight="1">
      <c r="A268" s="31">
        <v>258</v>
      </c>
      <c r="B268" s="508" t="s">
        <v>423</v>
      </c>
      <c r="C268" s="509">
        <v>321.64999999999998</v>
      </c>
      <c r="D268" s="510">
        <v>324.01666666666665</v>
      </c>
      <c r="E268" s="510">
        <v>318.13333333333333</v>
      </c>
      <c r="F268" s="510">
        <v>314.61666666666667</v>
      </c>
      <c r="G268" s="510">
        <v>308.73333333333335</v>
      </c>
      <c r="H268" s="510">
        <v>327.5333333333333</v>
      </c>
      <c r="I268" s="510">
        <v>333.41666666666663</v>
      </c>
      <c r="J268" s="510">
        <v>336.93333333333328</v>
      </c>
      <c r="K268" s="509">
        <v>329.9</v>
      </c>
      <c r="L268" s="509">
        <v>320.5</v>
      </c>
      <c r="M268" s="509">
        <v>0.74307999999999996</v>
      </c>
      <c r="N268" s="1"/>
      <c r="O268" s="1"/>
    </row>
    <row r="269" spans="1:15" ht="12.75" customHeight="1">
      <c r="A269" s="31">
        <v>259</v>
      </c>
      <c r="B269" s="508" t="s">
        <v>267</v>
      </c>
      <c r="C269" s="509">
        <v>297.14999999999998</v>
      </c>
      <c r="D269" s="510">
        <v>295.36666666666662</v>
      </c>
      <c r="E269" s="510">
        <v>290.78333333333325</v>
      </c>
      <c r="F269" s="510">
        <v>284.41666666666663</v>
      </c>
      <c r="G269" s="510">
        <v>279.83333333333326</v>
      </c>
      <c r="H269" s="510">
        <v>301.73333333333323</v>
      </c>
      <c r="I269" s="510">
        <v>306.31666666666661</v>
      </c>
      <c r="J269" s="510">
        <v>312.68333333333322</v>
      </c>
      <c r="K269" s="509">
        <v>299.95</v>
      </c>
      <c r="L269" s="509">
        <v>289</v>
      </c>
      <c r="M269" s="509">
        <v>7.75563</v>
      </c>
      <c r="N269" s="1"/>
      <c r="O269" s="1"/>
    </row>
    <row r="270" spans="1:15" ht="12.75" customHeight="1">
      <c r="A270" s="31">
        <v>260</v>
      </c>
      <c r="B270" s="508" t="s">
        <v>140</v>
      </c>
      <c r="C270" s="509">
        <v>650.25</v>
      </c>
      <c r="D270" s="510">
        <v>656.11666666666667</v>
      </c>
      <c r="E270" s="510">
        <v>641.33333333333337</v>
      </c>
      <c r="F270" s="510">
        <v>632.41666666666674</v>
      </c>
      <c r="G270" s="510">
        <v>617.63333333333344</v>
      </c>
      <c r="H270" s="510">
        <v>665.0333333333333</v>
      </c>
      <c r="I270" s="510">
        <v>679.81666666666661</v>
      </c>
      <c r="J270" s="510">
        <v>688.73333333333323</v>
      </c>
      <c r="K270" s="509">
        <v>670.9</v>
      </c>
      <c r="L270" s="509">
        <v>647.20000000000005</v>
      </c>
      <c r="M270" s="509">
        <v>29.713270000000001</v>
      </c>
      <c r="N270" s="1"/>
      <c r="O270" s="1"/>
    </row>
    <row r="271" spans="1:15" ht="12.75" customHeight="1">
      <c r="A271" s="31">
        <v>261</v>
      </c>
      <c r="B271" s="508" t="s">
        <v>141</v>
      </c>
      <c r="C271" s="509">
        <v>3534.45</v>
      </c>
      <c r="D271" s="510">
        <v>3540.3833333333332</v>
      </c>
      <c r="E271" s="510">
        <v>3461.7666666666664</v>
      </c>
      <c r="F271" s="510">
        <v>3389.083333333333</v>
      </c>
      <c r="G271" s="510">
        <v>3310.4666666666662</v>
      </c>
      <c r="H271" s="510">
        <v>3613.0666666666666</v>
      </c>
      <c r="I271" s="510">
        <v>3691.6833333333334</v>
      </c>
      <c r="J271" s="510">
        <v>3764.3666666666668</v>
      </c>
      <c r="K271" s="509">
        <v>3619</v>
      </c>
      <c r="L271" s="509">
        <v>3467.7</v>
      </c>
      <c r="M271" s="509">
        <v>12.40077</v>
      </c>
      <c r="N271" s="1"/>
      <c r="O271" s="1"/>
    </row>
    <row r="272" spans="1:15" ht="12.75" customHeight="1">
      <c r="A272" s="31">
        <v>262</v>
      </c>
      <c r="B272" s="508" t="s">
        <v>850</v>
      </c>
      <c r="C272" s="509">
        <v>532.70000000000005</v>
      </c>
      <c r="D272" s="510">
        <v>537.13333333333333</v>
      </c>
      <c r="E272" s="510">
        <v>525.56666666666661</v>
      </c>
      <c r="F272" s="510">
        <v>518.43333333333328</v>
      </c>
      <c r="G272" s="510">
        <v>506.86666666666656</v>
      </c>
      <c r="H272" s="510">
        <v>544.26666666666665</v>
      </c>
      <c r="I272" s="510">
        <v>555.83333333333348</v>
      </c>
      <c r="J272" s="510">
        <v>562.9666666666667</v>
      </c>
      <c r="K272" s="509">
        <v>548.70000000000005</v>
      </c>
      <c r="L272" s="509">
        <v>530</v>
      </c>
      <c r="M272" s="509">
        <v>3.9891399999999999</v>
      </c>
      <c r="N272" s="1"/>
      <c r="O272" s="1"/>
    </row>
    <row r="273" spans="1:15" ht="12.75" customHeight="1">
      <c r="A273" s="31">
        <v>263</v>
      </c>
      <c r="B273" s="508" t="s">
        <v>851</v>
      </c>
      <c r="C273" s="509">
        <v>579.79999999999995</v>
      </c>
      <c r="D273" s="510">
        <v>578.16666666666663</v>
      </c>
      <c r="E273" s="510">
        <v>572.13333333333321</v>
      </c>
      <c r="F273" s="510">
        <v>564.46666666666658</v>
      </c>
      <c r="G273" s="510">
        <v>558.43333333333317</v>
      </c>
      <c r="H273" s="510">
        <v>585.83333333333326</v>
      </c>
      <c r="I273" s="510">
        <v>591.86666666666679</v>
      </c>
      <c r="J273" s="510">
        <v>599.5333333333333</v>
      </c>
      <c r="K273" s="509">
        <v>584.20000000000005</v>
      </c>
      <c r="L273" s="509">
        <v>570.5</v>
      </c>
      <c r="M273" s="509">
        <v>0.65386999999999995</v>
      </c>
      <c r="N273" s="1"/>
      <c r="O273" s="1"/>
    </row>
    <row r="274" spans="1:15" ht="12.75" customHeight="1">
      <c r="A274" s="31">
        <v>264</v>
      </c>
      <c r="B274" s="508" t="s">
        <v>426</v>
      </c>
      <c r="C274" s="509">
        <v>820.1</v>
      </c>
      <c r="D274" s="510">
        <v>823.85</v>
      </c>
      <c r="E274" s="510">
        <v>810.25</v>
      </c>
      <c r="F274" s="510">
        <v>800.4</v>
      </c>
      <c r="G274" s="510">
        <v>786.8</v>
      </c>
      <c r="H274" s="510">
        <v>833.7</v>
      </c>
      <c r="I274" s="510">
        <v>847.30000000000018</v>
      </c>
      <c r="J274" s="510">
        <v>857.15000000000009</v>
      </c>
      <c r="K274" s="509">
        <v>837.45</v>
      </c>
      <c r="L274" s="509">
        <v>814</v>
      </c>
      <c r="M274" s="509">
        <v>6.2444499999999996</v>
      </c>
      <c r="N274" s="1"/>
      <c r="O274" s="1"/>
    </row>
    <row r="275" spans="1:15" ht="12.75" customHeight="1">
      <c r="A275" s="31">
        <v>265</v>
      </c>
      <c r="B275" s="508" t="s">
        <v>427</v>
      </c>
      <c r="C275" s="509">
        <v>139.94999999999999</v>
      </c>
      <c r="D275" s="510">
        <v>140.19999999999999</v>
      </c>
      <c r="E275" s="510">
        <v>139.29999999999998</v>
      </c>
      <c r="F275" s="510">
        <v>138.65</v>
      </c>
      <c r="G275" s="510">
        <v>137.75</v>
      </c>
      <c r="H275" s="510">
        <v>140.84999999999997</v>
      </c>
      <c r="I275" s="510">
        <v>141.74999999999994</v>
      </c>
      <c r="J275" s="510">
        <v>142.39999999999995</v>
      </c>
      <c r="K275" s="509">
        <v>141.1</v>
      </c>
      <c r="L275" s="509">
        <v>139.55000000000001</v>
      </c>
      <c r="M275" s="509">
        <v>2.0845400000000001</v>
      </c>
      <c r="N275" s="1"/>
      <c r="O275" s="1"/>
    </row>
    <row r="276" spans="1:15" ht="12.75" customHeight="1">
      <c r="A276" s="31">
        <v>266</v>
      </c>
      <c r="B276" s="508" t="s">
        <v>434</v>
      </c>
      <c r="C276" s="509">
        <v>1227.8</v>
      </c>
      <c r="D276" s="510">
        <v>1226.05</v>
      </c>
      <c r="E276" s="510">
        <v>1217.55</v>
      </c>
      <c r="F276" s="510">
        <v>1207.3</v>
      </c>
      <c r="G276" s="510">
        <v>1198.8</v>
      </c>
      <c r="H276" s="510">
        <v>1236.3</v>
      </c>
      <c r="I276" s="510">
        <v>1244.8</v>
      </c>
      <c r="J276" s="510">
        <v>1255.05</v>
      </c>
      <c r="K276" s="509">
        <v>1234.55</v>
      </c>
      <c r="L276" s="509">
        <v>1215.8</v>
      </c>
      <c r="M276" s="509">
        <v>1.41194</v>
      </c>
      <c r="N276" s="1"/>
      <c r="O276" s="1"/>
    </row>
    <row r="277" spans="1:15" ht="12.75" customHeight="1">
      <c r="A277" s="31">
        <v>267</v>
      </c>
      <c r="B277" s="508" t="s">
        <v>435</v>
      </c>
      <c r="C277" s="509">
        <v>366.5</v>
      </c>
      <c r="D277" s="510">
        <v>366.05</v>
      </c>
      <c r="E277" s="510">
        <v>362.70000000000005</v>
      </c>
      <c r="F277" s="510">
        <v>358.90000000000003</v>
      </c>
      <c r="G277" s="510">
        <v>355.55000000000007</v>
      </c>
      <c r="H277" s="510">
        <v>369.85</v>
      </c>
      <c r="I277" s="510">
        <v>373.20000000000005</v>
      </c>
      <c r="J277" s="510">
        <v>377</v>
      </c>
      <c r="K277" s="509">
        <v>369.4</v>
      </c>
      <c r="L277" s="509">
        <v>362.25</v>
      </c>
      <c r="M277" s="509">
        <v>0.77949999999999997</v>
      </c>
      <c r="N277" s="1"/>
      <c r="O277" s="1"/>
    </row>
    <row r="278" spans="1:15" ht="12.75" customHeight="1">
      <c r="A278" s="31">
        <v>268</v>
      </c>
      <c r="B278" s="508" t="s">
        <v>852</v>
      </c>
      <c r="C278" s="509">
        <v>67.55</v>
      </c>
      <c r="D278" s="510">
        <v>67.666666666666671</v>
      </c>
      <c r="E278" s="510">
        <v>67.083333333333343</v>
      </c>
      <c r="F278" s="510">
        <v>66.616666666666674</v>
      </c>
      <c r="G278" s="510">
        <v>66.033333333333346</v>
      </c>
      <c r="H278" s="510">
        <v>68.13333333333334</v>
      </c>
      <c r="I278" s="510">
        <v>68.716666666666683</v>
      </c>
      <c r="J278" s="510">
        <v>69.183333333333337</v>
      </c>
      <c r="K278" s="509">
        <v>68.25</v>
      </c>
      <c r="L278" s="509">
        <v>67.2</v>
      </c>
      <c r="M278" s="509">
        <v>3.7927599999999999</v>
      </c>
      <c r="N278" s="1"/>
      <c r="O278" s="1"/>
    </row>
    <row r="279" spans="1:15" ht="12.75" customHeight="1">
      <c r="A279" s="31">
        <v>269</v>
      </c>
      <c r="B279" s="508" t="s">
        <v>436</v>
      </c>
      <c r="C279" s="509">
        <v>584.04999999999995</v>
      </c>
      <c r="D279" s="510">
        <v>587.75</v>
      </c>
      <c r="E279" s="510">
        <v>578.75</v>
      </c>
      <c r="F279" s="510">
        <v>573.45000000000005</v>
      </c>
      <c r="G279" s="510">
        <v>564.45000000000005</v>
      </c>
      <c r="H279" s="510">
        <v>593.04999999999995</v>
      </c>
      <c r="I279" s="510">
        <v>602.04999999999995</v>
      </c>
      <c r="J279" s="510">
        <v>607.34999999999991</v>
      </c>
      <c r="K279" s="509">
        <v>596.75</v>
      </c>
      <c r="L279" s="509">
        <v>582.45000000000005</v>
      </c>
      <c r="M279" s="509">
        <v>1.8328800000000001</v>
      </c>
      <c r="N279" s="1"/>
      <c r="O279" s="1"/>
    </row>
    <row r="280" spans="1:15" ht="12.75" customHeight="1">
      <c r="A280" s="31">
        <v>270</v>
      </c>
      <c r="B280" s="508" t="s">
        <v>437</v>
      </c>
      <c r="C280" s="509">
        <v>46.25</v>
      </c>
      <c r="D280" s="510">
        <v>46.366666666666667</v>
      </c>
      <c r="E280" s="510">
        <v>45.783333333333331</v>
      </c>
      <c r="F280" s="510">
        <v>45.316666666666663</v>
      </c>
      <c r="G280" s="510">
        <v>44.733333333333327</v>
      </c>
      <c r="H280" s="510">
        <v>46.833333333333336</v>
      </c>
      <c r="I280" s="510">
        <v>47.416666666666664</v>
      </c>
      <c r="J280" s="510">
        <v>47.88333333333334</v>
      </c>
      <c r="K280" s="509">
        <v>46.95</v>
      </c>
      <c r="L280" s="509">
        <v>45.9</v>
      </c>
      <c r="M280" s="509">
        <v>15.70696</v>
      </c>
      <c r="N280" s="1"/>
      <c r="O280" s="1"/>
    </row>
    <row r="281" spans="1:15" ht="12.75" customHeight="1">
      <c r="A281" s="31">
        <v>271</v>
      </c>
      <c r="B281" s="508" t="s">
        <v>439</v>
      </c>
      <c r="C281" s="509">
        <v>465.1</v>
      </c>
      <c r="D281" s="510">
        <v>466.48333333333335</v>
      </c>
      <c r="E281" s="510">
        <v>462.9666666666667</v>
      </c>
      <c r="F281" s="510">
        <v>460.83333333333337</v>
      </c>
      <c r="G281" s="510">
        <v>457.31666666666672</v>
      </c>
      <c r="H281" s="510">
        <v>468.61666666666667</v>
      </c>
      <c r="I281" s="510">
        <v>472.13333333333333</v>
      </c>
      <c r="J281" s="510">
        <v>474.26666666666665</v>
      </c>
      <c r="K281" s="509">
        <v>470</v>
      </c>
      <c r="L281" s="509">
        <v>464.35</v>
      </c>
      <c r="M281" s="509">
        <v>2.9483799999999998</v>
      </c>
      <c r="N281" s="1"/>
      <c r="O281" s="1"/>
    </row>
    <row r="282" spans="1:15" ht="12.75" customHeight="1">
      <c r="A282" s="31">
        <v>272</v>
      </c>
      <c r="B282" s="508" t="s">
        <v>429</v>
      </c>
      <c r="C282" s="509">
        <v>1126.2</v>
      </c>
      <c r="D282" s="510">
        <v>1109.4333333333334</v>
      </c>
      <c r="E282" s="510">
        <v>1083.9666666666667</v>
      </c>
      <c r="F282" s="510">
        <v>1041.7333333333333</v>
      </c>
      <c r="G282" s="510">
        <v>1016.2666666666667</v>
      </c>
      <c r="H282" s="510">
        <v>1151.6666666666667</v>
      </c>
      <c r="I282" s="510">
        <v>1177.1333333333334</v>
      </c>
      <c r="J282" s="510">
        <v>1219.3666666666668</v>
      </c>
      <c r="K282" s="509">
        <v>1134.9000000000001</v>
      </c>
      <c r="L282" s="509">
        <v>1067.2</v>
      </c>
      <c r="M282" s="509">
        <v>6.7452500000000004</v>
      </c>
      <c r="N282" s="1"/>
      <c r="O282" s="1"/>
    </row>
    <row r="283" spans="1:15" ht="12.75" customHeight="1">
      <c r="A283" s="31">
        <v>273</v>
      </c>
      <c r="B283" s="508" t="s">
        <v>430</v>
      </c>
      <c r="C283" s="509">
        <v>285.25</v>
      </c>
      <c r="D283" s="510">
        <v>285.78333333333336</v>
      </c>
      <c r="E283" s="510">
        <v>282.56666666666672</v>
      </c>
      <c r="F283" s="510">
        <v>279.88333333333338</v>
      </c>
      <c r="G283" s="510">
        <v>276.66666666666674</v>
      </c>
      <c r="H283" s="510">
        <v>288.4666666666667</v>
      </c>
      <c r="I283" s="510">
        <v>291.68333333333328</v>
      </c>
      <c r="J283" s="510">
        <v>294.36666666666667</v>
      </c>
      <c r="K283" s="509">
        <v>289</v>
      </c>
      <c r="L283" s="509">
        <v>283.10000000000002</v>
      </c>
      <c r="M283" s="509">
        <v>1.3142100000000001</v>
      </c>
      <c r="N283" s="1"/>
      <c r="O283" s="1"/>
    </row>
    <row r="284" spans="1:15" ht="12.75" customHeight="1">
      <c r="A284" s="31">
        <v>274</v>
      </c>
      <c r="B284" s="508" t="s">
        <v>142</v>
      </c>
      <c r="C284" s="509">
        <v>1775.6</v>
      </c>
      <c r="D284" s="510">
        <v>1777.2166666666665</v>
      </c>
      <c r="E284" s="510">
        <v>1765.7333333333329</v>
      </c>
      <c r="F284" s="510">
        <v>1755.8666666666663</v>
      </c>
      <c r="G284" s="510">
        <v>1744.3833333333328</v>
      </c>
      <c r="H284" s="510">
        <v>1787.083333333333</v>
      </c>
      <c r="I284" s="510">
        <v>1798.5666666666666</v>
      </c>
      <c r="J284" s="510">
        <v>1808.4333333333332</v>
      </c>
      <c r="K284" s="509">
        <v>1788.7</v>
      </c>
      <c r="L284" s="509">
        <v>1767.35</v>
      </c>
      <c r="M284" s="509">
        <v>19.196490000000001</v>
      </c>
      <c r="N284" s="1"/>
      <c r="O284" s="1"/>
    </row>
    <row r="285" spans="1:15" ht="12.75" customHeight="1">
      <c r="A285" s="31">
        <v>275</v>
      </c>
      <c r="B285" s="508" t="s">
        <v>431</v>
      </c>
      <c r="C285" s="509">
        <v>513.79999999999995</v>
      </c>
      <c r="D285" s="510">
        <v>512.93333333333328</v>
      </c>
      <c r="E285" s="510">
        <v>505.86666666666656</v>
      </c>
      <c r="F285" s="510">
        <v>497.93333333333328</v>
      </c>
      <c r="G285" s="510">
        <v>490.86666666666656</v>
      </c>
      <c r="H285" s="510">
        <v>520.86666666666656</v>
      </c>
      <c r="I285" s="510">
        <v>527.93333333333339</v>
      </c>
      <c r="J285" s="510">
        <v>535.86666666666656</v>
      </c>
      <c r="K285" s="509">
        <v>520</v>
      </c>
      <c r="L285" s="509">
        <v>505</v>
      </c>
      <c r="M285" s="509">
        <v>12.15889</v>
      </c>
      <c r="N285" s="1"/>
      <c r="O285" s="1"/>
    </row>
    <row r="286" spans="1:15" ht="12.75" customHeight="1">
      <c r="A286" s="31">
        <v>276</v>
      </c>
      <c r="B286" s="508" t="s">
        <v>428</v>
      </c>
      <c r="C286" s="509">
        <v>608.75</v>
      </c>
      <c r="D286" s="510">
        <v>610.7833333333333</v>
      </c>
      <c r="E286" s="510">
        <v>603.61666666666656</v>
      </c>
      <c r="F286" s="510">
        <v>598.48333333333323</v>
      </c>
      <c r="G286" s="510">
        <v>591.31666666666649</v>
      </c>
      <c r="H286" s="510">
        <v>615.91666666666663</v>
      </c>
      <c r="I286" s="510">
        <v>623.08333333333337</v>
      </c>
      <c r="J286" s="510">
        <v>628.2166666666667</v>
      </c>
      <c r="K286" s="509">
        <v>617.95000000000005</v>
      </c>
      <c r="L286" s="509">
        <v>605.65</v>
      </c>
      <c r="M286" s="509">
        <v>4.0366299999999997</v>
      </c>
      <c r="N286" s="1"/>
      <c r="O286" s="1"/>
    </row>
    <row r="287" spans="1:15" ht="12.75" customHeight="1">
      <c r="A287" s="31">
        <v>277</v>
      </c>
      <c r="B287" s="508" t="s">
        <v>432</v>
      </c>
      <c r="C287" s="509">
        <v>242.75</v>
      </c>
      <c r="D287" s="510">
        <v>243.43333333333331</v>
      </c>
      <c r="E287" s="510">
        <v>240.91666666666663</v>
      </c>
      <c r="F287" s="510">
        <v>239.08333333333331</v>
      </c>
      <c r="G287" s="510">
        <v>236.56666666666663</v>
      </c>
      <c r="H287" s="510">
        <v>245.26666666666662</v>
      </c>
      <c r="I287" s="510">
        <v>247.78333333333333</v>
      </c>
      <c r="J287" s="510">
        <v>249.61666666666662</v>
      </c>
      <c r="K287" s="509">
        <v>245.95</v>
      </c>
      <c r="L287" s="509">
        <v>241.6</v>
      </c>
      <c r="M287" s="509">
        <v>1.59324</v>
      </c>
      <c r="N287" s="1"/>
      <c r="O287" s="1"/>
    </row>
    <row r="288" spans="1:15" ht="12.75" customHeight="1">
      <c r="A288" s="31">
        <v>278</v>
      </c>
      <c r="B288" s="508" t="s">
        <v>433</v>
      </c>
      <c r="C288" s="509">
        <v>1204.5</v>
      </c>
      <c r="D288" s="510">
        <v>1199.3333333333333</v>
      </c>
      <c r="E288" s="510">
        <v>1180.7166666666665</v>
      </c>
      <c r="F288" s="510">
        <v>1156.9333333333332</v>
      </c>
      <c r="G288" s="510">
        <v>1138.3166666666664</v>
      </c>
      <c r="H288" s="510">
        <v>1223.1166666666666</v>
      </c>
      <c r="I288" s="510">
        <v>1241.7333333333333</v>
      </c>
      <c r="J288" s="510">
        <v>1265.5166666666667</v>
      </c>
      <c r="K288" s="509">
        <v>1217.95</v>
      </c>
      <c r="L288" s="509">
        <v>1175.55</v>
      </c>
      <c r="M288" s="509">
        <v>0.36286000000000002</v>
      </c>
      <c r="N288" s="1"/>
      <c r="O288" s="1"/>
    </row>
    <row r="289" spans="1:15" ht="12.75" customHeight="1">
      <c r="A289" s="31">
        <v>279</v>
      </c>
      <c r="B289" s="508" t="s">
        <v>438</v>
      </c>
      <c r="C289" s="509">
        <v>518.79999999999995</v>
      </c>
      <c r="D289" s="510">
        <v>516.06666666666661</v>
      </c>
      <c r="E289" s="510">
        <v>506.73333333333323</v>
      </c>
      <c r="F289" s="510">
        <v>494.66666666666663</v>
      </c>
      <c r="G289" s="510">
        <v>485.33333333333326</v>
      </c>
      <c r="H289" s="510">
        <v>528.13333333333321</v>
      </c>
      <c r="I289" s="510">
        <v>537.4666666666667</v>
      </c>
      <c r="J289" s="510">
        <v>549.53333333333319</v>
      </c>
      <c r="K289" s="509">
        <v>525.4</v>
      </c>
      <c r="L289" s="509">
        <v>504</v>
      </c>
      <c r="M289" s="509">
        <v>2.21543</v>
      </c>
      <c r="N289" s="1"/>
      <c r="O289" s="1"/>
    </row>
    <row r="290" spans="1:15" ht="12.75" customHeight="1">
      <c r="A290" s="31">
        <v>280</v>
      </c>
      <c r="B290" s="508" t="s">
        <v>143</v>
      </c>
      <c r="C290" s="509">
        <v>82.6</v>
      </c>
      <c r="D290" s="510">
        <v>82.11666666666666</v>
      </c>
      <c r="E290" s="510">
        <v>80.633333333333326</v>
      </c>
      <c r="F290" s="510">
        <v>78.666666666666671</v>
      </c>
      <c r="G290" s="510">
        <v>77.183333333333337</v>
      </c>
      <c r="H290" s="510">
        <v>84.083333333333314</v>
      </c>
      <c r="I290" s="510">
        <v>85.566666666666634</v>
      </c>
      <c r="J290" s="510">
        <v>87.533333333333303</v>
      </c>
      <c r="K290" s="509">
        <v>83.6</v>
      </c>
      <c r="L290" s="509">
        <v>80.150000000000006</v>
      </c>
      <c r="M290" s="509">
        <v>137.29766000000001</v>
      </c>
      <c r="N290" s="1"/>
      <c r="O290" s="1"/>
    </row>
    <row r="291" spans="1:15" ht="12.75" customHeight="1">
      <c r="A291" s="31">
        <v>281</v>
      </c>
      <c r="B291" s="508" t="s">
        <v>144</v>
      </c>
      <c r="C291" s="509">
        <v>3481.7</v>
      </c>
      <c r="D291" s="510">
        <v>3458.8666666666668</v>
      </c>
      <c r="E291" s="510">
        <v>3417.8333333333335</v>
      </c>
      <c r="F291" s="510">
        <v>3353.9666666666667</v>
      </c>
      <c r="G291" s="510">
        <v>3312.9333333333334</v>
      </c>
      <c r="H291" s="510">
        <v>3522.7333333333336</v>
      </c>
      <c r="I291" s="510">
        <v>3563.7666666666664</v>
      </c>
      <c r="J291" s="510">
        <v>3627.6333333333337</v>
      </c>
      <c r="K291" s="509">
        <v>3499.9</v>
      </c>
      <c r="L291" s="509">
        <v>3395</v>
      </c>
      <c r="M291" s="509">
        <v>0.94586000000000003</v>
      </c>
      <c r="N291" s="1"/>
      <c r="O291" s="1"/>
    </row>
    <row r="292" spans="1:15" ht="12.75" customHeight="1">
      <c r="A292" s="31">
        <v>282</v>
      </c>
      <c r="B292" s="508" t="s">
        <v>440</v>
      </c>
      <c r="C292" s="509">
        <v>424</v>
      </c>
      <c r="D292" s="510">
        <v>425.7</v>
      </c>
      <c r="E292" s="510">
        <v>419.25</v>
      </c>
      <c r="F292" s="510">
        <v>414.5</v>
      </c>
      <c r="G292" s="510">
        <v>408.05</v>
      </c>
      <c r="H292" s="510">
        <v>430.45</v>
      </c>
      <c r="I292" s="510">
        <v>436.89999999999992</v>
      </c>
      <c r="J292" s="510">
        <v>441.65</v>
      </c>
      <c r="K292" s="509">
        <v>432.15</v>
      </c>
      <c r="L292" s="509">
        <v>420.95</v>
      </c>
      <c r="M292" s="509">
        <v>2.8936600000000001</v>
      </c>
      <c r="N292" s="1"/>
      <c r="O292" s="1"/>
    </row>
    <row r="293" spans="1:15" ht="12.75" customHeight="1">
      <c r="A293" s="31">
        <v>283</v>
      </c>
      <c r="B293" s="508" t="s">
        <v>268</v>
      </c>
      <c r="C293" s="509">
        <v>505.1</v>
      </c>
      <c r="D293" s="510">
        <v>502.95</v>
      </c>
      <c r="E293" s="510">
        <v>497.4</v>
      </c>
      <c r="F293" s="510">
        <v>489.7</v>
      </c>
      <c r="G293" s="510">
        <v>484.15</v>
      </c>
      <c r="H293" s="510">
        <v>510.65</v>
      </c>
      <c r="I293" s="510">
        <v>516.20000000000005</v>
      </c>
      <c r="J293" s="510">
        <v>523.9</v>
      </c>
      <c r="K293" s="509">
        <v>508.5</v>
      </c>
      <c r="L293" s="509">
        <v>495.25</v>
      </c>
      <c r="M293" s="509">
        <v>12.648630000000001</v>
      </c>
      <c r="N293" s="1"/>
      <c r="O293" s="1"/>
    </row>
    <row r="294" spans="1:15" ht="12.75" customHeight="1">
      <c r="A294" s="31">
        <v>284</v>
      </c>
      <c r="B294" s="508" t="s">
        <v>441</v>
      </c>
      <c r="C294" s="509">
        <v>8565.9500000000007</v>
      </c>
      <c r="D294" s="510">
        <v>8651.1333333333332</v>
      </c>
      <c r="E294" s="510">
        <v>8442.3166666666657</v>
      </c>
      <c r="F294" s="510">
        <v>8318.6833333333325</v>
      </c>
      <c r="G294" s="510">
        <v>8109.866666666665</v>
      </c>
      <c r="H294" s="510">
        <v>8774.7666666666664</v>
      </c>
      <c r="I294" s="510">
        <v>8983.5833333333358</v>
      </c>
      <c r="J294" s="510">
        <v>9107.2166666666672</v>
      </c>
      <c r="K294" s="509">
        <v>8859.9500000000007</v>
      </c>
      <c r="L294" s="509">
        <v>8527.5</v>
      </c>
      <c r="M294" s="509">
        <v>7.2700000000000001E-2</v>
      </c>
      <c r="N294" s="1"/>
      <c r="O294" s="1"/>
    </row>
    <row r="295" spans="1:15" ht="12.75" customHeight="1">
      <c r="A295" s="31">
        <v>285</v>
      </c>
      <c r="B295" s="508" t="s">
        <v>442</v>
      </c>
      <c r="C295" s="509">
        <v>45.85</v>
      </c>
      <c r="D295" s="510">
        <v>46.133333333333333</v>
      </c>
      <c r="E295" s="510">
        <v>45.416666666666664</v>
      </c>
      <c r="F295" s="510">
        <v>44.983333333333334</v>
      </c>
      <c r="G295" s="510">
        <v>44.266666666666666</v>
      </c>
      <c r="H295" s="510">
        <v>46.566666666666663</v>
      </c>
      <c r="I295" s="510">
        <v>47.283333333333331</v>
      </c>
      <c r="J295" s="510">
        <v>47.716666666666661</v>
      </c>
      <c r="K295" s="509">
        <v>46.85</v>
      </c>
      <c r="L295" s="509">
        <v>45.7</v>
      </c>
      <c r="M295" s="509">
        <v>12.92924</v>
      </c>
      <c r="N295" s="1"/>
      <c r="O295" s="1"/>
    </row>
    <row r="296" spans="1:15" ht="12.75" customHeight="1">
      <c r="A296" s="31">
        <v>286</v>
      </c>
      <c r="B296" s="508" t="s">
        <v>145</v>
      </c>
      <c r="C296" s="509">
        <v>363.3</v>
      </c>
      <c r="D296" s="510">
        <v>361.81666666666666</v>
      </c>
      <c r="E296" s="510">
        <v>356.0333333333333</v>
      </c>
      <c r="F296" s="510">
        <v>348.76666666666665</v>
      </c>
      <c r="G296" s="510">
        <v>342.98333333333329</v>
      </c>
      <c r="H296" s="510">
        <v>369.08333333333331</v>
      </c>
      <c r="I296" s="510">
        <v>374.86666666666673</v>
      </c>
      <c r="J296" s="510">
        <v>382.13333333333333</v>
      </c>
      <c r="K296" s="509">
        <v>367.6</v>
      </c>
      <c r="L296" s="509">
        <v>354.55</v>
      </c>
      <c r="M296" s="509">
        <v>31.771470000000001</v>
      </c>
      <c r="N296" s="1"/>
      <c r="O296" s="1"/>
    </row>
    <row r="297" spans="1:15" ht="12.75" customHeight="1">
      <c r="A297" s="31">
        <v>287</v>
      </c>
      <c r="B297" s="508" t="s">
        <v>443</v>
      </c>
      <c r="C297" s="509">
        <v>2414.85</v>
      </c>
      <c r="D297" s="510">
        <v>2406.5333333333333</v>
      </c>
      <c r="E297" s="510">
        <v>2370.3166666666666</v>
      </c>
      <c r="F297" s="510">
        <v>2325.7833333333333</v>
      </c>
      <c r="G297" s="510">
        <v>2289.5666666666666</v>
      </c>
      <c r="H297" s="510">
        <v>2451.0666666666666</v>
      </c>
      <c r="I297" s="510">
        <v>2487.2833333333328</v>
      </c>
      <c r="J297" s="510">
        <v>2531.8166666666666</v>
      </c>
      <c r="K297" s="509">
        <v>2442.75</v>
      </c>
      <c r="L297" s="509">
        <v>2362</v>
      </c>
      <c r="M297" s="509">
        <v>0.57604</v>
      </c>
      <c r="N297" s="1"/>
      <c r="O297" s="1"/>
    </row>
    <row r="298" spans="1:15" ht="12.75" customHeight="1">
      <c r="A298" s="31">
        <v>288</v>
      </c>
      <c r="B298" s="508" t="s">
        <v>853</v>
      </c>
      <c r="C298" s="509">
        <v>1275.0999999999999</v>
      </c>
      <c r="D298" s="510">
        <v>1257.6333333333334</v>
      </c>
      <c r="E298" s="510">
        <v>1233.3666666666668</v>
      </c>
      <c r="F298" s="510">
        <v>1191.6333333333334</v>
      </c>
      <c r="G298" s="510">
        <v>1167.3666666666668</v>
      </c>
      <c r="H298" s="510">
        <v>1299.3666666666668</v>
      </c>
      <c r="I298" s="510">
        <v>1323.6333333333337</v>
      </c>
      <c r="J298" s="510">
        <v>1365.3666666666668</v>
      </c>
      <c r="K298" s="509">
        <v>1281.9000000000001</v>
      </c>
      <c r="L298" s="509">
        <v>1215.9000000000001</v>
      </c>
      <c r="M298" s="509">
        <v>5.98325</v>
      </c>
      <c r="N298" s="1"/>
      <c r="O298" s="1"/>
    </row>
    <row r="299" spans="1:15" ht="12.75" customHeight="1">
      <c r="A299" s="31">
        <v>289</v>
      </c>
      <c r="B299" s="508" t="s">
        <v>146</v>
      </c>
      <c r="C299" s="509">
        <v>1878.45</v>
      </c>
      <c r="D299" s="510">
        <v>1876.1333333333332</v>
      </c>
      <c r="E299" s="510">
        <v>1864.4166666666665</v>
      </c>
      <c r="F299" s="510">
        <v>1850.3833333333332</v>
      </c>
      <c r="G299" s="510">
        <v>1838.6666666666665</v>
      </c>
      <c r="H299" s="510">
        <v>1890.1666666666665</v>
      </c>
      <c r="I299" s="510">
        <v>1901.8833333333332</v>
      </c>
      <c r="J299" s="510">
        <v>1915.9166666666665</v>
      </c>
      <c r="K299" s="509">
        <v>1887.85</v>
      </c>
      <c r="L299" s="509">
        <v>1862.1</v>
      </c>
      <c r="M299" s="509">
        <v>16.771270000000001</v>
      </c>
      <c r="N299" s="1"/>
      <c r="O299" s="1"/>
    </row>
    <row r="300" spans="1:15" ht="12.75" customHeight="1">
      <c r="A300" s="31">
        <v>290</v>
      </c>
      <c r="B300" s="508" t="s">
        <v>147</v>
      </c>
      <c r="C300" s="509">
        <v>7033.5</v>
      </c>
      <c r="D300" s="510">
        <v>7076.2166666666672</v>
      </c>
      <c r="E300" s="510">
        <v>6948.8333333333339</v>
      </c>
      <c r="F300" s="510">
        <v>6864.166666666667</v>
      </c>
      <c r="G300" s="510">
        <v>6736.7833333333338</v>
      </c>
      <c r="H300" s="510">
        <v>7160.8833333333341</v>
      </c>
      <c r="I300" s="510">
        <v>7288.2666666666673</v>
      </c>
      <c r="J300" s="510">
        <v>7372.9333333333343</v>
      </c>
      <c r="K300" s="509">
        <v>7203.6</v>
      </c>
      <c r="L300" s="509">
        <v>6991.55</v>
      </c>
      <c r="M300" s="509">
        <v>4.05769</v>
      </c>
      <c r="N300" s="1"/>
      <c r="O300" s="1"/>
    </row>
    <row r="301" spans="1:15" ht="12.75" customHeight="1">
      <c r="A301" s="31">
        <v>291</v>
      </c>
      <c r="B301" s="508" t="s">
        <v>148</v>
      </c>
      <c r="C301" s="509">
        <v>5314.65</v>
      </c>
      <c r="D301" s="510">
        <v>5331.2333333333336</v>
      </c>
      <c r="E301" s="510">
        <v>5263.416666666667</v>
      </c>
      <c r="F301" s="510">
        <v>5212.1833333333334</v>
      </c>
      <c r="G301" s="510">
        <v>5144.3666666666668</v>
      </c>
      <c r="H301" s="510">
        <v>5382.4666666666672</v>
      </c>
      <c r="I301" s="510">
        <v>5450.2833333333328</v>
      </c>
      <c r="J301" s="510">
        <v>5501.5166666666673</v>
      </c>
      <c r="K301" s="509">
        <v>5399.05</v>
      </c>
      <c r="L301" s="509">
        <v>5280</v>
      </c>
      <c r="M301" s="509">
        <v>1.3002800000000001</v>
      </c>
      <c r="N301" s="1"/>
      <c r="O301" s="1"/>
    </row>
    <row r="302" spans="1:15" ht="12.75" customHeight="1">
      <c r="A302" s="31">
        <v>292</v>
      </c>
      <c r="B302" s="508" t="s">
        <v>149</v>
      </c>
      <c r="C302" s="509">
        <v>912.45</v>
      </c>
      <c r="D302" s="510">
        <v>908.43333333333339</v>
      </c>
      <c r="E302" s="510">
        <v>902.76666666666677</v>
      </c>
      <c r="F302" s="510">
        <v>893.08333333333337</v>
      </c>
      <c r="G302" s="510">
        <v>887.41666666666674</v>
      </c>
      <c r="H302" s="510">
        <v>918.11666666666679</v>
      </c>
      <c r="I302" s="510">
        <v>923.7833333333333</v>
      </c>
      <c r="J302" s="510">
        <v>933.46666666666681</v>
      </c>
      <c r="K302" s="509">
        <v>914.1</v>
      </c>
      <c r="L302" s="509">
        <v>898.75</v>
      </c>
      <c r="M302" s="509">
        <v>10.38358</v>
      </c>
      <c r="N302" s="1"/>
      <c r="O302" s="1"/>
    </row>
    <row r="303" spans="1:15" ht="12.75" customHeight="1">
      <c r="A303" s="31">
        <v>293</v>
      </c>
      <c r="B303" s="508" t="s">
        <v>444</v>
      </c>
      <c r="C303" s="509">
        <v>3763.35</v>
      </c>
      <c r="D303" s="510">
        <v>3707.6</v>
      </c>
      <c r="E303" s="510">
        <v>3638.5</v>
      </c>
      <c r="F303" s="510">
        <v>3513.65</v>
      </c>
      <c r="G303" s="510">
        <v>3444.55</v>
      </c>
      <c r="H303" s="510">
        <v>3832.45</v>
      </c>
      <c r="I303" s="510">
        <v>3901.5499999999993</v>
      </c>
      <c r="J303" s="510">
        <v>4026.3999999999996</v>
      </c>
      <c r="K303" s="509">
        <v>3776.7</v>
      </c>
      <c r="L303" s="509">
        <v>3582.75</v>
      </c>
      <c r="M303" s="509">
        <v>0.64361000000000002</v>
      </c>
      <c r="N303" s="1"/>
      <c r="O303" s="1"/>
    </row>
    <row r="304" spans="1:15" ht="12.75" customHeight="1">
      <c r="A304" s="31">
        <v>294</v>
      </c>
      <c r="B304" s="508" t="s">
        <v>854</v>
      </c>
      <c r="C304" s="509">
        <v>401.45</v>
      </c>
      <c r="D304" s="510">
        <v>403.3</v>
      </c>
      <c r="E304" s="510">
        <v>399.15000000000003</v>
      </c>
      <c r="F304" s="510">
        <v>396.85</v>
      </c>
      <c r="G304" s="510">
        <v>392.70000000000005</v>
      </c>
      <c r="H304" s="510">
        <v>405.6</v>
      </c>
      <c r="I304" s="510">
        <v>409.75</v>
      </c>
      <c r="J304" s="510">
        <v>412.05</v>
      </c>
      <c r="K304" s="509">
        <v>407.45</v>
      </c>
      <c r="L304" s="509">
        <v>401</v>
      </c>
      <c r="M304" s="509">
        <v>2.4567700000000001</v>
      </c>
      <c r="N304" s="1"/>
      <c r="O304" s="1"/>
    </row>
    <row r="305" spans="1:15" ht="12.75" customHeight="1">
      <c r="A305" s="31">
        <v>295</v>
      </c>
      <c r="B305" s="508" t="s">
        <v>150</v>
      </c>
      <c r="C305" s="509">
        <v>826.85</v>
      </c>
      <c r="D305" s="510">
        <v>827.80000000000007</v>
      </c>
      <c r="E305" s="510">
        <v>821.80000000000018</v>
      </c>
      <c r="F305" s="510">
        <v>816.75000000000011</v>
      </c>
      <c r="G305" s="510">
        <v>810.75000000000023</v>
      </c>
      <c r="H305" s="510">
        <v>832.85000000000014</v>
      </c>
      <c r="I305" s="510">
        <v>838.84999999999991</v>
      </c>
      <c r="J305" s="510">
        <v>843.90000000000009</v>
      </c>
      <c r="K305" s="509">
        <v>833.8</v>
      </c>
      <c r="L305" s="509">
        <v>822.75</v>
      </c>
      <c r="M305" s="509">
        <v>14.95208</v>
      </c>
      <c r="N305" s="1"/>
      <c r="O305" s="1"/>
    </row>
    <row r="306" spans="1:15" ht="12.75" customHeight="1">
      <c r="A306" s="31">
        <v>296</v>
      </c>
      <c r="B306" s="508" t="s">
        <v>151</v>
      </c>
      <c r="C306" s="509">
        <v>150.55000000000001</v>
      </c>
      <c r="D306" s="510">
        <v>149.21666666666667</v>
      </c>
      <c r="E306" s="510">
        <v>147.43333333333334</v>
      </c>
      <c r="F306" s="510">
        <v>144.31666666666666</v>
      </c>
      <c r="G306" s="510">
        <v>142.53333333333333</v>
      </c>
      <c r="H306" s="510">
        <v>152.33333333333334</v>
      </c>
      <c r="I306" s="510">
        <v>154.1166666666667</v>
      </c>
      <c r="J306" s="510">
        <v>157.23333333333335</v>
      </c>
      <c r="K306" s="509">
        <v>151</v>
      </c>
      <c r="L306" s="509">
        <v>146.1</v>
      </c>
      <c r="M306" s="509">
        <v>63.510629999999999</v>
      </c>
      <c r="N306" s="1"/>
      <c r="O306" s="1"/>
    </row>
    <row r="307" spans="1:15" ht="12.75" customHeight="1">
      <c r="A307" s="31">
        <v>297</v>
      </c>
      <c r="B307" s="508" t="s">
        <v>317</v>
      </c>
      <c r="C307" s="509">
        <v>19.600000000000001</v>
      </c>
      <c r="D307" s="510">
        <v>19.583333333333336</v>
      </c>
      <c r="E307" s="510">
        <v>19.366666666666671</v>
      </c>
      <c r="F307" s="510">
        <v>19.133333333333336</v>
      </c>
      <c r="G307" s="510">
        <v>18.916666666666671</v>
      </c>
      <c r="H307" s="510">
        <v>19.81666666666667</v>
      </c>
      <c r="I307" s="510">
        <v>20.033333333333339</v>
      </c>
      <c r="J307" s="510">
        <v>20.266666666666669</v>
      </c>
      <c r="K307" s="509">
        <v>19.8</v>
      </c>
      <c r="L307" s="509">
        <v>19.350000000000001</v>
      </c>
      <c r="M307" s="509">
        <v>22.481480000000001</v>
      </c>
      <c r="N307" s="1"/>
      <c r="O307" s="1"/>
    </row>
    <row r="308" spans="1:15" ht="12.75" customHeight="1">
      <c r="A308" s="31">
        <v>298</v>
      </c>
      <c r="B308" s="508" t="s">
        <v>447</v>
      </c>
      <c r="C308" s="509">
        <v>226.95</v>
      </c>
      <c r="D308" s="510">
        <v>227.18333333333331</v>
      </c>
      <c r="E308" s="510">
        <v>224.41666666666663</v>
      </c>
      <c r="F308" s="510">
        <v>221.88333333333333</v>
      </c>
      <c r="G308" s="510">
        <v>219.11666666666665</v>
      </c>
      <c r="H308" s="510">
        <v>229.71666666666661</v>
      </c>
      <c r="I308" s="510">
        <v>232.48333333333332</v>
      </c>
      <c r="J308" s="510">
        <v>235.01666666666659</v>
      </c>
      <c r="K308" s="509">
        <v>229.95</v>
      </c>
      <c r="L308" s="509">
        <v>224.65</v>
      </c>
      <c r="M308" s="509">
        <v>0.85777999999999999</v>
      </c>
      <c r="N308" s="1"/>
      <c r="O308" s="1"/>
    </row>
    <row r="309" spans="1:15" ht="12.75" customHeight="1">
      <c r="A309" s="31">
        <v>299</v>
      </c>
      <c r="B309" s="508" t="s">
        <v>449</v>
      </c>
      <c r="C309" s="509">
        <v>677.95</v>
      </c>
      <c r="D309" s="510">
        <v>679.35</v>
      </c>
      <c r="E309" s="510">
        <v>670.7</v>
      </c>
      <c r="F309" s="510">
        <v>663.45</v>
      </c>
      <c r="G309" s="510">
        <v>654.80000000000007</v>
      </c>
      <c r="H309" s="510">
        <v>686.6</v>
      </c>
      <c r="I309" s="510">
        <v>695.24999999999989</v>
      </c>
      <c r="J309" s="510">
        <v>702.5</v>
      </c>
      <c r="K309" s="509">
        <v>688</v>
      </c>
      <c r="L309" s="509">
        <v>672.1</v>
      </c>
      <c r="M309" s="509">
        <v>0.82735000000000003</v>
      </c>
      <c r="N309" s="1"/>
      <c r="O309" s="1"/>
    </row>
    <row r="310" spans="1:15" ht="12.75" customHeight="1">
      <c r="A310" s="31">
        <v>300</v>
      </c>
      <c r="B310" s="508" t="s">
        <v>152</v>
      </c>
      <c r="C310" s="509">
        <v>166</v>
      </c>
      <c r="D310" s="510">
        <v>165.41666666666666</v>
      </c>
      <c r="E310" s="510">
        <v>164.23333333333332</v>
      </c>
      <c r="F310" s="510">
        <v>162.46666666666667</v>
      </c>
      <c r="G310" s="510">
        <v>161.28333333333333</v>
      </c>
      <c r="H310" s="510">
        <v>167.18333333333331</v>
      </c>
      <c r="I310" s="510">
        <v>168.36666666666665</v>
      </c>
      <c r="J310" s="510">
        <v>170.1333333333333</v>
      </c>
      <c r="K310" s="509">
        <v>166.6</v>
      </c>
      <c r="L310" s="509">
        <v>163.65</v>
      </c>
      <c r="M310" s="509">
        <v>29.204509999999999</v>
      </c>
      <c r="N310" s="1"/>
      <c r="O310" s="1"/>
    </row>
    <row r="311" spans="1:15" ht="12.75" customHeight="1">
      <c r="A311" s="31">
        <v>301</v>
      </c>
      <c r="B311" s="508" t="s">
        <v>153</v>
      </c>
      <c r="C311" s="509">
        <v>508</v>
      </c>
      <c r="D311" s="510">
        <v>505.33333333333331</v>
      </c>
      <c r="E311" s="510">
        <v>500.76666666666665</v>
      </c>
      <c r="F311" s="510">
        <v>493.53333333333336</v>
      </c>
      <c r="G311" s="510">
        <v>488.9666666666667</v>
      </c>
      <c r="H311" s="510">
        <v>512.56666666666661</v>
      </c>
      <c r="I311" s="510">
        <v>517.13333333333333</v>
      </c>
      <c r="J311" s="510">
        <v>524.36666666666656</v>
      </c>
      <c r="K311" s="509">
        <v>509.9</v>
      </c>
      <c r="L311" s="509">
        <v>498.1</v>
      </c>
      <c r="M311" s="509">
        <v>10.90279</v>
      </c>
      <c r="N311" s="1"/>
      <c r="O311" s="1"/>
    </row>
    <row r="312" spans="1:15" ht="12.75" customHeight="1">
      <c r="A312" s="31">
        <v>302</v>
      </c>
      <c r="B312" s="508" t="s">
        <v>154</v>
      </c>
      <c r="C312" s="509">
        <v>7387.15</v>
      </c>
      <c r="D312" s="510">
        <v>7414.05</v>
      </c>
      <c r="E312" s="510">
        <v>7328.1</v>
      </c>
      <c r="F312" s="510">
        <v>7269.05</v>
      </c>
      <c r="G312" s="510">
        <v>7183.1</v>
      </c>
      <c r="H312" s="510">
        <v>7473.1</v>
      </c>
      <c r="I312" s="510">
        <v>7559.0499999999993</v>
      </c>
      <c r="J312" s="510">
        <v>7618.1</v>
      </c>
      <c r="K312" s="509">
        <v>7500</v>
      </c>
      <c r="L312" s="509">
        <v>7355</v>
      </c>
      <c r="M312" s="509">
        <v>2.49919</v>
      </c>
      <c r="N312" s="1"/>
      <c r="O312" s="1"/>
    </row>
    <row r="313" spans="1:15" ht="12.75" customHeight="1">
      <c r="A313" s="31">
        <v>303</v>
      </c>
      <c r="B313" s="508" t="s">
        <v>855</v>
      </c>
      <c r="C313" s="509">
        <v>2975.35</v>
      </c>
      <c r="D313" s="510">
        <v>2940.4500000000003</v>
      </c>
      <c r="E313" s="510">
        <v>2889.9000000000005</v>
      </c>
      <c r="F313" s="510">
        <v>2804.4500000000003</v>
      </c>
      <c r="G313" s="510">
        <v>2753.9000000000005</v>
      </c>
      <c r="H313" s="510">
        <v>3025.9000000000005</v>
      </c>
      <c r="I313" s="510">
        <v>3076.4500000000007</v>
      </c>
      <c r="J313" s="510">
        <v>3161.9000000000005</v>
      </c>
      <c r="K313" s="509">
        <v>2991</v>
      </c>
      <c r="L313" s="509">
        <v>2855</v>
      </c>
      <c r="M313" s="509">
        <v>1.5124299999999999</v>
      </c>
      <c r="N313" s="1"/>
      <c r="O313" s="1"/>
    </row>
    <row r="314" spans="1:15" ht="12.75" customHeight="1">
      <c r="A314" s="31">
        <v>304</v>
      </c>
      <c r="B314" s="508" t="s">
        <v>451</v>
      </c>
      <c r="C314" s="509">
        <v>407.35</v>
      </c>
      <c r="D314" s="510">
        <v>407.25</v>
      </c>
      <c r="E314" s="510">
        <v>399.1</v>
      </c>
      <c r="F314" s="510">
        <v>390.85</v>
      </c>
      <c r="G314" s="510">
        <v>382.70000000000005</v>
      </c>
      <c r="H314" s="510">
        <v>415.5</v>
      </c>
      <c r="I314" s="510">
        <v>423.65</v>
      </c>
      <c r="J314" s="510">
        <v>431.9</v>
      </c>
      <c r="K314" s="509">
        <v>415.4</v>
      </c>
      <c r="L314" s="509">
        <v>399</v>
      </c>
      <c r="M314" s="509">
        <v>24.50094</v>
      </c>
      <c r="N314" s="1"/>
      <c r="O314" s="1"/>
    </row>
    <row r="315" spans="1:15" ht="12.75" customHeight="1">
      <c r="A315" s="31">
        <v>305</v>
      </c>
      <c r="B315" s="508" t="s">
        <v>452</v>
      </c>
      <c r="C315" s="509">
        <v>259.95</v>
      </c>
      <c r="D315" s="510">
        <v>259.35000000000002</v>
      </c>
      <c r="E315" s="510">
        <v>255.70000000000005</v>
      </c>
      <c r="F315" s="510">
        <v>251.45000000000002</v>
      </c>
      <c r="G315" s="510">
        <v>247.80000000000004</v>
      </c>
      <c r="H315" s="510">
        <v>263.60000000000002</v>
      </c>
      <c r="I315" s="510">
        <v>267.25</v>
      </c>
      <c r="J315" s="510">
        <v>271.50000000000006</v>
      </c>
      <c r="K315" s="509">
        <v>263</v>
      </c>
      <c r="L315" s="509">
        <v>255.1</v>
      </c>
      <c r="M315" s="509">
        <v>3.5076100000000001</v>
      </c>
      <c r="N315" s="1"/>
      <c r="O315" s="1"/>
    </row>
    <row r="316" spans="1:15" ht="12.75" customHeight="1">
      <c r="A316" s="31">
        <v>306</v>
      </c>
      <c r="B316" s="508" t="s">
        <v>155</v>
      </c>
      <c r="C316" s="509">
        <v>904.15</v>
      </c>
      <c r="D316" s="510">
        <v>903.88333333333333</v>
      </c>
      <c r="E316" s="510">
        <v>898.16666666666663</v>
      </c>
      <c r="F316" s="510">
        <v>892.18333333333328</v>
      </c>
      <c r="G316" s="510">
        <v>886.46666666666658</v>
      </c>
      <c r="H316" s="510">
        <v>909.86666666666667</v>
      </c>
      <c r="I316" s="510">
        <v>915.58333333333337</v>
      </c>
      <c r="J316" s="510">
        <v>921.56666666666672</v>
      </c>
      <c r="K316" s="509">
        <v>909.6</v>
      </c>
      <c r="L316" s="509">
        <v>897.9</v>
      </c>
      <c r="M316" s="509">
        <v>8.7877399999999994</v>
      </c>
      <c r="N316" s="1"/>
      <c r="O316" s="1"/>
    </row>
    <row r="317" spans="1:15" ht="12.75" customHeight="1">
      <c r="A317" s="31">
        <v>307</v>
      </c>
      <c r="B317" s="508" t="s">
        <v>457</v>
      </c>
      <c r="C317" s="509">
        <v>1594.65</v>
      </c>
      <c r="D317" s="510">
        <v>1603.6166666666668</v>
      </c>
      <c r="E317" s="510">
        <v>1581.5833333333335</v>
      </c>
      <c r="F317" s="510">
        <v>1568.5166666666667</v>
      </c>
      <c r="G317" s="510">
        <v>1546.4833333333333</v>
      </c>
      <c r="H317" s="510">
        <v>1616.6833333333336</v>
      </c>
      <c r="I317" s="510">
        <v>1638.7166666666669</v>
      </c>
      <c r="J317" s="510">
        <v>1651.7833333333338</v>
      </c>
      <c r="K317" s="509">
        <v>1625.65</v>
      </c>
      <c r="L317" s="509">
        <v>1590.55</v>
      </c>
      <c r="M317" s="509">
        <v>3.1740699999999999</v>
      </c>
      <c r="N317" s="1"/>
      <c r="O317" s="1"/>
    </row>
    <row r="318" spans="1:15" ht="12.75" customHeight="1">
      <c r="A318" s="31">
        <v>308</v>
      </c>
      <c r="B318" s="508" t="s">
        <v>156</v>
      </c>
      <c r="C318" s="509">
        <v>3242.3</v>
      </c>
      <c r="D318" s="510">
        <v>3290.6833333333329</v>
      </c>
      <c r="E318" s="510">
        <v>3160.266666666666</v>
      </c>
      <c r="F318" s="510">
        <v>3078.2333333333331</v>
      </c>
      <c r="G318" s="510">
        <v>2947.8166666666662</v>
      </c>
      <c r="H318" s="510">
        <v>3372.7166666666658</v>
      </c>
      <c r="I318" s="510">
        <v>3503.1333333333328</v>
      </c>
      <c r="J318" s="510">
        <v>3585.1666666666656</v>
      </c>
      <c r="K318" s="509">
        <v>3421.1</v>
      </c>
      <c r="L318" s="509">
        <v>3208.65</v>
      </c>
      <c r="M318" s="509">
        <v>5.1805199999999996</v>
      </c>
      <c r="N318" s="1"/>
      <c r="O318" s="1"/>
    </row>
    <row r="319" spans="1:15" ht="12.75" customHeight="1">
      <c r="A319" s="31">
        <v>309</v>
      </c>
      <c r="B319" s="508" t="s">
        <v>157</v>
      </c>
      <c r="C319" s="509">
        <v>963.5</v>
      </c>
      <c r="D319" s="510">
        <v>962.2166666666667</v>
      </c>
      <c r="E319" s="510">
        <v>954.53333333333342</v>
      </c>
      <c r="F319" s="510">
        <v>945.56666666666672</v>
      </c>
      <c r="G319" s="510">
        <v>937.88333333333344</v>
      </c>
      <c r="H319" s="510">
        <v>971.18333333333339</v>
      </c>
      <c r="I319" s="510">
        <v>978.86666666666679</v>
      </c>
      <c r="J319" s="510">
        <v>987.83333333333337</v>
      </c>
      <c r="K319" s="509">
        <v>969.9</v>
      </c>
      <c r="L319" s="509">
        <v>953.25</v>
      </c>
      <c r="M319" s="509">
        <v>1.28365</v>
      </c>
      <c r="N319" s="1"/>
      <c r="O319" s="1"/>
    </row>
    <row r="320" spans="1:15" ht="12.75" customHeight="1">
      <c r="A320" s="31">
        <v>310</v>
      </c>
      <c r="B320" s="508" t="s">
        <v>158</v>
      </c>
      <c r="C320" s="509">
        <v>858.2</v>
      </c>
      <c r="D320" s="510">
        <v>858.61666666666667</v>
      </c>
      <c r="E320" s="510">
        <v>852.48333333333335</v>
      </c>
      <c r="F320" s="510">
        <v>846.76666666666665</v>
      </c>
      <c r="G320" s="510">
        <v>840.63333333333333</v>
      </c>
      <c r="H320" s="510">
        <v>864.33333333333337</v>
      </c>
      <c r="I320" s="510">
        <v>870.46666666666681</v>
      </c>
      <c r="J320" s="510">
        <v>876.18333333333339</v>
      </c>
      <c r="K320" s="509">
        <v>864.75</v>
      </c>
      <c r="L320" s="509">
        <v>852.9</v>
      </c>
      <c r="M320" s="509">
        <v>5.4169900000000002</v>
      </c>
      <c r="N320" s="1"/>
      <c r="O320" s="1"/>
    </row>
    <row r="321" spans="1:15" ht="12.75" customHeight="1">
      <c r="A321" s="31">
        <v>311</v>
      </c>
      <c r="B321" s="508" t="s">
        <v>448</v>
      </c>
      <c r="C321" s="509">
        <v>192.65</v>
      </c>
      <c r="D321" s="510">
        <v>193.51666666666668</v>
      </c>
      <c r="E321" s="510">
        <v>190.73333333333335</v>
      </c>
      <c r="F321" s="510">
        <v>188.81666666666666</v>
      </c>
      <c r="G321" s="510">
        <v>186.03333333333333</v>
      </c>
      <c r="H321" s="510">
        <v>195.43333333333337</v>
      </c>
      <c r="I321" s="510">
        <v>198.21666666666673</v>
      </c>
      <c r="J321" s="510">
        <v>200.13333333333338</v>
      </c>
      <c r="K321" s="509">
        <v>196.3</v>
      </c>
      <c r="L321" s="509">
        <v>191.6</v>
      </c>
      <c r="M321" s="509">
        <v>1.9089400000000001</v>
      </c>
      <c r="N321" s="1"/>
      <c r="O321" s="1"/>
    </row>
    <row r="322" spans="1:15" ht="12.75" customHeight="1">
      <c r="A322" s="31">
        <v>312</v>
      </c>
      <c r="B322" s="508" t="s">
        <v>455</v>
      </c>
      <c r="C322" s="509">
        <v>179.15</v>
      </c>
      <c r="D322" s="510">
        <v>180.01666666666665</v>
      </c>
      <c r="E322" s="510">
        <v>177.5333333333333</v>
      </c>
      <c r="F322" s="510">
        <v>175.91666666666666</v>
      </c>
      <c r="G322" s="510">
        <v>173.43333333333331</v>
      </c>
      <c r="H322" s="510">
        <v>181.6333333333333</v>
      </c>
      <c r="I322" s="510">
        <v>184.11666666666665</v>
      </c>
      <c r="J322" s="510">
        <v>185.73333333333329</v>
      </c>
      <c r="K322" s="509">
        <v>182.5</v>
      </c>
      <c r="L322" s="509">
        <v>178.4</v>
      </c>
      <c r="M322" s="509">
        <v>1.3386199999999999</v>
      </c>
      <c r="N322" s="1"/>
      <c r="O322" s="1"/>
    </row>
    <row r="323" spans="1:15" ht="12.75" customHeight="1">
      <c r="A323" s="31">
        <v>313</v>
      </c>
      <c r="B323" s="508" t="s">
        <v>453</v>
      </c>
      <c r="C323" s="509">
        <v>171.35</v>
      </c>
      <c r="D323" s="510">
        <v>171.51666666666665</v>
      </c>
      <c r="E323" s="510">
        <v>169.0333333333333</v>
      </c>
      <c r="F323" s="510">
        <v>166.71666666666664</v>
      </c>
      <c r="G323" s="510">
        <v>164.23333333333329</v>
      </c>
      <c r="H323" s="510">
        <v>173.83333333333331</v>
      </c>
      <c r="I323" s="510">
        <v>176.31666666666666</v>
      </c>
      <c r="J323" s="510">
        <v>178.63333333333333</v>
      </c>
      <c r="K323" s="509">
        <v>174</v>
      </c>
      <c r="L323" s="509">
        <v>169.2</v>
      </c>
      <c r="M323" s="509">
        <v>8.2241400000000002</v>
      </c>
      <c r="N323" s="1"/>
      <c r="O323" s="1"/>
    </row>
    <row r="324" spans="1:15" ht="12.75" customHeight="1">
      <c r="A324" s="31">
        <v>314</v>
      </c>
      <c r="B324" s="508" t="s">
        <v>454</v>
      </c>
      <c r="C324" s="509">
        <v>1167.4000000000001</v>
      </c>
      <c r="D324" s="510">
        <v>1183.7</v>
      </c>
      <c r="E324" s="510">
        <v>1129.4000000000001</v>
      </c>
      <c r="F324" s="510">
        <v>1091.4000000000001</v>
      </c>
      <c r="G324" s="510">
        <v>1037.1000000000001</v>
      </c>
      <c r="H324" s="510">
        <v>1221.7</v>
      </c>
      <c r="I324" s="510">
        <v>1275.9999999999998</v>
      </c>
      <c r="J324" s="510">
        <v>1314</v>
      </c>
      <c r="K324" s="509">
        <v>1238</v>
      </c>
      <c r="L324" s="509">
        <v>1145.7</v>
      </c>
      <c r="M324" s="509">
        <v>18.213229999999999</v>
      </c>
      <c r="N324" s="1"/>
      <c r="O324" s="1"/>
    </row>
    <row r="325" spans="1:15" ht="12.75" customHeight="1">
      <c r="A325" s="31">
        <v>315</v>
      </c>
      <c r="B325" s="508" t="s">
        <v>159</v>
      </c>
      <c r="C325" s="509">
        <v>4592.25</v>
      </c>
      <c r="D325" s="510">
        <v>4589.833333333333</v>
      </c>
      <c r="E325" s="510">
        <v>4547.4166666666661</v>
      </c>
      <c r="F325" s="510">
        <v>4502.583333333333</v>
      </c>
      <c r="G325" s="510">
        <v>4460.1666666666661</v>
      </c>
      <c r="H325" s="510">
        <v>4634.6666666666661</v>
      </c>
      <c r="I325" s="510">
        <v>4677.0833333333321</v>
      </c>
      <c r="J325" s="510">
        <v>4721.9166666666661</v>
      </c>
      <c r="K325" s="509">
        <v>4632.25</v>
      </c>
      <c r="L325" s="509">
        <v>4545</v>
      </c>
      <c r="M325" s="509">
        <v>5.3153600000000001</v>
      </c>
      <c r="N325" s="1"/>
      <c r="O325" s="1"/>
    </row>
    <row r="326" spans="1:15" ht="12.75" customHeight="1">
      <c r="A326" s="31">
        <v>316</v>
      </c>
      <c r="B326" s="508" t="s">
        <v>445</v>
      </c>
      <c r="C326" s="509">
        <v>47</v>
      </c>
      <c r="D326" s="510">
        <v>45.933333333333337</v>
      </c>
      <c r="E326" s="510">
        <v>44.066666666666677</v>
      </c>
      <c r="F326" s="510">
        <v>41.13333333333334</v>
      </c>
      <c r="G326" s="510">
        <v>39.26666666666668</v>
      </c>
      <c r="H326" s="510">
        <v>48.866666666666674</v>
      </c>
      <c r="I326" s="510">
        <v>50.733333333333334</v>
      </c>
      <c r="J326" s="510">
        <v>53.666666666666671</v>
      </c>
      <c r="K326" s="509">
        <v>47.8</v>
      </c>
      <c r="L326" s="509">
        <v>43</v>
      </c>
      <c r="M326" s="509">
        <v>247.49338</v>
      </c>
      <c r="N326" s="1"/>
      <c r="O326" s="1"/>
    </row>
    <row r="327" spans="1:15" ht="12.75" customHeight="1">
      <c r="A327" s="31">
        <v>317</v>
      </c>
      <c r="B327" s="508" t="s">
        <v>446</v>
      </c>
      <c r="C327" s="509">
        <v>179.7</v>
      </c>
      <c r="D327" s="510">
        <v>179.88333333333333</v>
      </c>
      <c r="E327" s="510">
        <v>177.96666666666664</v>
      </c>
      <c r="F327" s="510">
        <v>176.23333333333332</v>
      </c>
      <c r="G327" s="510">
        <v>174.31666666666663</v>
      </c>
      <c r="H327" s="510">
        <v>181.61666666666665</v>
      </c>
      <c r="I327" s="510">
        <v>183.53333333333333</v>
      </c>
      <c r="J327" s="510">
        <v>185.26666666666665</v>
      </c>
      <c r="K327" s="509">
        <v>181.8</v>
      </c>
      <c r="L327" s="509">
        <v>178.15</v>
      </c>
      <c r="M327" s="509">
        <v>8.9371100000000006</v>
      </c>
      <c r="N327" s="1"/>
      <c r="O327" s="1"/>
    </row>
    <row r="328" spans="1:15" ht="12.75" customHeight="1">
      <c r="A328" s="31">
        <v>318</v>
      </c>
      <c r="B328" s="508" t="s">
        <v>456</v>
      </c>
      <c r="C328" s="509">
        <v>918.4</v>
      </c>
      <c r="D328" s="510">
        <v>920.93333333333339</v>
      </c>
      <c r="E328" s="510">
        <v>910.11666666666679</v>
      </c>
      <c r="F328" s="510">
        <v>901.83333333333337</v>
      </c>
      <c r="G328" s="510">
        <v>891.01666666666677</v>
      </c>
      <c r="H328" s="510">
        <v>929.21666666666681</v>
      </c>
      <c r="I328" s="510">
        <v>940.03333333333342</v>
      </c>
      <c r="J328" s="510">
        <v>948.31666666666683</v>
      </c>
      <c r="K328" s="509">
        <v>931.75</v>
      </c>
      <c r="L328" s="509">
        <v>912.65</v>
      </c>
      <c r="M328" s="509">
        <v>1.1326099999999999</v>
      </c>
      <c r="N328" s="1"/>
      <c r="O328" s="1"/>
    </row>
    <row r="329" spans="1:15" ht="12.75" customHeight="1">
      <c r="A329" s="31">
        <v>319</v>
      </c>
      <c r="B329" s="508" t="s">
        <v>161</v>
      </c>
      <c r="C329" s="509">
        <v>3186.4</v>
      </c>
      <c r="D329" s="510">
        <v>3187.6999999999994</v>
      </c>
      <c r="E329" s="510">
        <v>3155.3999999999987</v>
      </c>
      <c r="F329" s="510">
        <v>3124.3999999999992</v>
      </c>
      <c r="G329" s="510">
        <v>3092.0999999999985</v>
      </c>
      <c r="H329" s="510">
        <v>3218.6999999999989</v>
      </c>
      <c r="I329" s="510">
        <v>3250.9999999999991</v>
      </c>
      <c r="J329" s="510">
        <v>3281.9999999999991</v>
      </c>
      <c r="K329" s="509">
        <v>3220</v>
      </c>
      <c r="L329" s="509">
        <v>3156.7</v>
      </c>
      <c r="M329" s="509">
        <v>3.45682</v>
      </c>
      <c r="N329" s="1"/>
      <c r="O329" s="1"/>
    </row>
    <row r="330" spans="1:15" ht="12.75" customHeight="1">
      <c r="A330" s="31">
        <v>320</v>
      </c>
      <c r="B330" s="508" t="s">
        <v>162</v>
      </c>
      <c r="C330" s="509">
        <v>71029.600000000006</v>
      </c>
      <c r="D330" s="510">
        <v>71076.55</v>
      </c>
      <c r="E330" s="510">
        <v>70653.100000000006</v>
      </c>
      <c r="F330" s="510">
        <v>70276.600000000006</v>
      </c>
      <c r="G330" s="510">
        <v>69853.150000000009</v>
      </c>
      <c r="H330" s="510">
        <v>71453.05</v>
      </c>
      <c r="I330" s="510">
        <v>71876.499999999985</v>
      </c>
      <c r="J330" s="510">
        <v>72253</v>
      </c>
      <c r="K330" s="509">
        <v>71500</v>
      </c>
      <c r="L330" s="509">
        <v>70700.05</v>
      </c>
      <c r="M330" s="509">
        <v>8.7150000000000005E-2</v>
      </c>
      <c r="N330" s="1"/>
      <c r="O330" s="1"/>
    </row>
    <row r="331" spans="1:15" ht="12.75" customHeight="1">
      <c r="A331" s="31">
        <v>321</v>
      </c>
      <c r="B331" s="508" t="s">
        <v>450</v>
      </c>
      <c r="C331" s="509">
        <v>42.8</v>
      </c>
      <c r="D331" s="510">
        <v>42.883333333333333</v>
      </c>
      <c r="E331" s="510">
        <v>42.566666666666663</v>
      </c>
      <c r="F331" s="510">
        <v>42.333333333333329</v>
      </c>
      <c r="G331" s="510">
        <v>42.016666666666659</v>
      </c>
      <c r="H331" s="510">
        <v>43.116666666666667</v>
      </c>
      <c r="I331" s="510">
        <v>43.433333333333344</v>
      </c>
      <c r="J331" s="510">
        <v>43.666666666666671</v>
      </c>
      <c r="K331" s="509">
        <v>43.2</v>
      </c>
      <c r="L331" s="509">
        <v>42.65</v>
      </c>
      <c r="M331" s="509">
        <v>3.5840999999999998</v>
      </c>
      <c r="N331" s="1"/>
      <c r="O331" s="1"/>
    </row>
    <row r="332" spans="1:15" ht="12.75" customHeight="1">
      <c r="A332" s="31">
        <v>322</v>
      </c>
      <c r="B332" s="508" t="s">
        <v>163</v>
      </c>
      <c r="C332" s="509">
        <v>1494.2</v>
      </c>
      <c r="D332" s="510">
        <v>1482.45</v>
      </c>
      <c r="E332" s="510">
        <v>1464.9</v>
      </c>
      <c r="F332" s="510">
        <v>1435.6000000000001</v>
      </c>
      <c r="G332" s="510">
        <v>1418.0500000000002</v>
      </c>
      <c r="H332" s="510">
        <v>1511.75</v>
      </c>
      <c r="I332" s="510">
        <v>1529.2999999999997</v>
      </c>
      <c r="J332" s="510">
        <v>1558.6</v>
      </c>
      <c r="K332" s="509">
        <v>1500</v>
      </c>
      <c r="L332" s="509">
        <v>1453.15</v>
      </c>
      <c r="M332" s="509">
        <v>13.908899999999999</v>
      </c>
      <c r="N332" s="1"/>
      <c r="O332" s="1"/>
    </row>
    <row r="333" spans="1:15" ht="12.75" customHeight="1">
      <c r="A333" s="31">
        <v>323</v>
      </c>
      <c r="B333" s="508" t="s">
        <v>164</v>
      </c>
      <c r="C333" s="509">
        <v>336.15</v>
      </c>
      <c r="D333" s="510">
        <v>334.7833333333333</v>
      </c>
      <c r="E333" s="510">
        <v>331.36666666666662</v>
      </c>
      <c r="F333" s="510">
        <v>326.58333333333331</v>
      </c>
      <c r="G333" s="510">
        <v>323.16666666666663</v>
      </c>
      <c r="H333" s="510">
        <v>339.56666666666661</v>
      </c>
      <c r="I333" s="510">
        <v>342.98333333333335</v>
      </c>
      <c r="J333" s="510">
        <v>347.76666666666659</v>
      </c>
      <c r="K333" s="509">
        <v>338.2</v>
      </c>
      <c r="L333" s="509">
        <v>330</v>
      </c>
      <c r="M333" s="509">
        <v>7.0786600000000002</v>
      </c>
      <c r="N333" s="1"/>
      <c r="O333" s="1"/>
    </row>
    <row r="334" spans="1:15" ht="12.75" customHeight="1">
      <c r="A334" s="31">
        <v>324</v>
      </c>
      <c r="B334" s="508" t="s">
        <v>269</v>
      </c>
      <c r="C334" s="509">
        <v>840.55</v>
      </c>
      <c r="D334" s="510">
        <v>840.18333333333339</v>
      </c>
      <c r="E334" s="510">
        <v>832.41666666666674</v>
      </c>
      <c r="F334" s="510">
        <v>824.2833333333333</v>
      </c>
      <c r="G334" s="510">
        <v>816.51666666666665</v>
      </c>
      <c r="H334" s="510">
        <v>848.31666666666683</v>
      </c>
      <c r="I334" s="510">
        <v>856.08333333333348</v>
      </c>
      <c r="J334" s="510">
        <v>864.21666666666692</v>
      </c>
      <c r="K334" s="509">
        <v>847.95</v>
      </c>
      <c r="L334" s="509">
        <v>832.05</v>
      </c>
      <c r="M334" s="509">
        <v>3.8572199999999999</v>
      </c>
      <c r="N334" s="1"/>
      <c r="O334" s="1"/>
    </row>
    <row r="335" spans="1:15" ht="12.75" customHeight="1">
      <c r="A335" s="31">
        <v>325</v>
      </c>
      <c r="B335" s="508" t="s">
        <v>165</v>
      </c>
      <c r="C335" s="509">
        <v>103.8</v>
      </c>
      <c r="D335" s="510">
        <v>104.35000000000001</v>
      </c>
      <c r="E335" s="510">
        <v>102.75000000000001</v>
      </c>
      <c r="F335" s="510">
        <v>101.7</v>
      </c>
      <c r="G335" s="510">
        <v>100.10000000000001</v>
      </c>
      <c r="H335" s="510">
        <v>105.40000000000002</v>
      </c>
      <c r="I335" s="510">
        <v>107.00000000000001</v>
      </c>
      <c r="J335" s="510">
        <v>108.05000000000003</v>
      </c>
      <c r="K335" s="509">
        <v>105.95</v>
      </c>
      <c r="L335" s="509">
        <v>103.3</v>
      </c>
      <c r="M335" s="509">
        <v>279.31088</v>
      </c>
      <c r="N335" s="1"/>
      <c r="O335" s="1"/>
    </row>
    <row r="336" spans="1:15" ht="12.75" customHeight="1">
      <c r="A336" s="31">
        <v>326</v>
      </c>
      <c r="B336" s="508" t="s">
        <v>166</v>
      </c>
      <c r="C336" s="509">
        <v>5386.15</v>
      </c>
      <c r="D336" s="510">
        <v>5358.7166666666662</v>
      </c>
      <c r="E336" s="510">
        <v>5317.4333333333325</v>
      </c>
      <c r="F336" s="510">
        <v>5248.7166666666662</v>
      </c>
      <c r="G336" s="510">
        <v>5207.4333333333325</v>
      </c>
      <c r="H336" s="510">
        <v>5427.4333333333325</v>
      </c>
      <c r="I336" s="510">
        <v>5468.7166666666672</v>
      </c>
      <c r="J336" s="510">
        <v>5537.4333333333325</v>
      </c>
      <c r="K336" s="509">
        <v>5400</v>
      </c>
      <c r="L336" s="509">
        <v>5290</v>
      </c>
      <c r="M336" s="509">
        <v>2.0325199999999999</v>
      </c>
      <c r="N336" s="1"/>
      <c r="O336" s="1"/>
    </row>
    <row r="337" spans="1:15" ht="12.75" customHeight="1">
      <c r="A337" s="31">
        <v>327</v>
      </c>
      <c r="B337" s="508" t="s">
        <v>167</v>
      </c>
      <c r="C337" s="509">
        <v>4006.95</v>
      </c>
      <c r="D337" s="510">
        <v>4020.6166666666668</v>
      </c>
      <c r="E337" s="510">
        <v>3974.3333333333335</v>
      </c>
      <c r="F337" s="510">
        <v>3941.7166666666667</v>
      </c>
      <c r="G337" s="510">
        <v>3895.4333333333334</v>
      </c>
      <c r="H337" s="510">
        <v>4053.2333333333336</v>
      </c>
      <c r="I337" s="510">
        <v>4099.5166666666664</v>
      </c>
      <c r="J337" s="510">
        <v>4132.1333333333332</v>
      </c>
      <c r="K337" s="509">
        <v>4066.9</v>
      </c>
      <c r="L337" s="509">
        <v>3988</v>
      </c>
      <c r="M337" s="509">
        <v>0.78939000000000004</v>
      </c>
      <c r="N337" s="1"/>
      <c r="O337" s="1"/>
    </row>
    <row r="338" spans="1:15" ht="12.75" customHeight="1">
      <c r="A338" s="31">
        <v>328</v>
      </c>
      <c r="B338" s="508" t="s">
        <v>856</v>
      </c>
      <c r="C338" s="509">
        <v>2251.1999999999998</v>
      </c>
      <c r="D338" s="510">
        <v>2250</v>
      </c>
      <c r="E338" s="510">
        <v>2216.1999999999998</v>
      </c>
      <c r="F338" s="510">
        <v>2181.1999999999998</v>
      </c>
      <c r="G338" s="510">
        <v>2147.3999999999996</v>
      </c>
      <c r="H338" s="510">
        <v>2285</v>
      </c>
      <c r="I338" s="510">
        <v>2318.8000000000002</v>
      </c>
      <c r="J338" s="510">
        <v>2353.8000000000002</v>
      </c>
      <c r="K338" s="509">
        <v>2283.8000000000002</v>
      </c>
      <c r="L338" s="509">
        <v>2215</v>
      </c>
      <c r="M338" s="509">
        <v>9.8049999999999998E-2</v>
      </c>
      <c r="N338" s="1"/>
      <c r="O338" s="1"/>
    </row>
    <row r="339" spans="1:15" ht="12.75" customHeight="1">
      <c r="A339" s="31">
        <v>329</v>
      </c>
      <c r="B339" s="508" t="s">
        <v>458</v>
      </c>
      <c r="C339" s="509">
        <v>42.6</v>
      </c>
      <c r="D339" s="510">
        <v>42.56666666666667</v>
      </c>
      <c r="E339" s="510">
        <v>41.833333333333343</v>
      </c>
      <c r="F339" s="510">
        <v>41.06666666666667</v>
      </c>
      <c r="G339" s="510">
        <v>40.333333333333343</v>
      </c>
      <c r="H339" s="510">
        <v>43.333333333333343</v>
      </c>
      <c r="I339" s="510">
        <v>44.066666666666677</v>
      </c>
      <c r="J339" s="510">
        <v>44.833333333333343</v>
      </c>
      <c r="K339" s="509">
        <v>43.3</v>
      </c>
      <c r="L339" s="509">
        <v>41.8</v>
      </c>
      <c r="M339" s="509">
        <v>35.076929999999997</v>
      </c>
      <c r="N339" s="1"/>
      <c r="O339" s="1"/>
    </row>
    <row r="340" spans="1:15" ht="12.75" customHeight="1">
      <c r="A340" s="31">
        <v>330</v>
      </c>
      <c r="B340" s="508" t="s">
        <v>459</v>
      </c>
      <c r="C340" s="509">
        <v>69.849999999999994</v>
      </c>
      <c r="D340" s="510">
        <v>69.766666666666666</v>
      </c>
      <c r="E340" s="510">
        <v>69.183333333333337</v>
      </c>
      <c r="F340" s="510">
        <v>68.516666666666666</v>
      </c>
      <c r="G340" s="510">
        <v>67.933333333333337</v>
      </c>
      <c r="H340" s="510">
        <v>70.433333333333337</v>
      </c>
      <c r="I340" s="510">
        <v>71.01666666666668</v>
      </c>
      <c r="J340" s="510">
        <v>71.683333333333337</v>
      </c>
      <c r="K340" s="509">
        <v>70.349999999999994</v>
      </c>
      <c r="L340" s="509">
        <v>69.099999999999994</v>
      </c>
      <c r="M340" s="509">
        <v>19.683319999999998</v>
      </c>
      <c r="N340" s="1"/>
      <c r="O340" s="1"/>
    </row>
    <row r="341" spans="1:15" ht="12.75" customHeight="1">
      <c r="A341" s="31">
        <v>331</v>
      </c>
      <c r="B341" s="508" t="s">
        <v>460</v>
      </c>
      <c r="C341" s="509">
        <v>573</v>
      </c>
      <c r="D341" s="510">
        <v>576.98333333333335</v>
      </c>
      <c r="E341" s="510">
        <v>567.01666666666665</v>
      </c>
      <c r="F341" s="510">
        <v>561.0333333333333</v>
      </c>
      <c r="G341" s="510">
        <v>551.06666666666661</v>
      </c>
      <c r="H341" s="510">
        <v>582.9666666666667</v>
      </c>
      <c r="I341" s="510">
        <v>592.93333333333339</v>
      </c>
      <c r="J341" s="510">
        <v>598.91666666666674</v>
      </c>
      <c r="K341" s="509">
        <v>586.95000000000005</v>
      </c>
      <c r="L341" s="509">
        <v>571</v>
      </c>
      <c r="M341" s="509">
        <v>0.43354999999999999</v>
      </c>
      <c r="N341" s="1"/>
      <c r="O341" s="1"/>
    </row>
    <row r="342" spans="1:15" ht="12.75" customHeight="1">
      <c r="A342" s="31">
        <v>332</v>
      </c>
      <c r="B342" s="508" t="s">
        <v>168</v>
      </c>
      <c r="C342" s="509">
        <v>19208.55</v>
      </c>
      <c r="D342" s="510">
        <v>19221.166666666668</v>
      </c>
      <c r="E342" s="510">
        <v>19142.383333333335</v>
      </c>
      <c r="F342" s="510">
        <v>19076.216666666667</v>
      </c>
      <c r="G342" s="510">
        <v>18997.433333333334</v>
      </c>
      <c r="H342" s="510">
        <v>19287.333333333336</v>
      </c>
      <c r="I342" s="510">
        <v>19366.116666666669</v>
      </c>
      <c r="J342" s="510">
        <v>19432.283333333336</v>
      </c>
      <c r="K342" s="509">
        <v>19299.95</v>
      </c>
      <c r="L342" s="509">
        <v>19155</v>
      </c>
      <c r="M342" s="509">
        <v>0.47569</v>
      </c>
      <c r="N342" s="1"/>
      <c r="O342" s="1"/>
    </row>
    <row r="343" spans="1:15" ht="12.75" customHeight="1">
      <c r="A343" s="31">
        <v>333</v>
      </c>
      <c r="B343" s="508" t="s">
        <v>466</v>
      </c>
      <c r="C343" s="509">
        <v>87.25</v>
      </c>
      <c r="D343" s="510">
        <v>88.366666666666674</v>
      </c>
      <c r="E343" s="510">
        <v>85.733333333333348</v>
      </c>
      <c r="F343" s="510">
        <v>84.216666666666669</v>
      </c>
      <c r="G343" s="510">
        <v>81.583333333333343</v>
      </c>
      <c r="H343" s="510">
        <v>89.883333333333354</v>
      </c>
      <c r="I343" s="510">
        <v>92.51666666666668</v>
      </c>
      <c r="J343" s="510">
        <v>94.03333333333336</v>
      </c>
      <c r="K343" s="509">
        <v>91</v>
      </c>
      <c r="L343" s="509">
        <v>86.85</v>
      </c>
      <c r="M343" s="509">
        <v>12.615270000000001</v>
      </c>
      <c r="N343" s="1"/>
      <c r="O343" s="1"/>
    </row>
    <row r="344" spans="1:15" ht="12.75" customHeight="1">
      <c r="A344" s="31">
        <v>334</v>
      </c>
      <c r="B344" s="508" t="s">
        <v>465</v>
      </c>
      <c r="C344" s="509">
        <v>50.4</v>
      </c>
      <c r="D344" s="510">
        <v>50.5</v>
      </c>
      <c r="E344" s="510">
        <v>50</v>
      </c>
      <c r="F344" s="510">
        <v>49.6</v>
      </c>
      <c r="G344" s="510">
        <v>49.1</v>
      </c>
      <c r="H344" s="510">
        <v>50.9</v>
      </c>
      <c r="I344" s="510">
        <v>51.4</v>
      </c>
      <c r="J344" s="510">
        <v>51.8</v>
      </c>
      <c r="K344" s="509">
        <v>51</v>
      </c>
      <c r="L344" s="509">
        <v>50.1</v>
      </c>
      <c r="M344" s="509">
        <v>3.9405899999999998</v>
      </c>
      <c r="N344" s="1"/>
      <c r="O344" s="1"/>
    </row>
    <row r="345" spans="1:15" ht="12.75" customHeight="1">
      <c r="A345" s="31">
        <v>335</v>
      </c>
      <c r="B345" s="508" t="s">
        <v>464</v>
      </c>
      <c r="C345" s="509">
        <v>572.6</v>
      </c>
      <c r="D345" s="510">
        <v>571.08333333333337</v>
      </c>
      <c r="E345" s="510">
        <v>564.36666666666679</v>
      </c>
      <c r="F345" s="510">
        <v>556.13333333333344</v>
      </c>
      <c r="G345" s="510">
        <v>549.41666666666686</v>
      </c>
      <c r="H345" s="510">
        <v>579.31666666666672</v>
      </c>
      <c r="I345" s="510">
        <v>586.03333333333319</v>
      </c>
      <c r="J345" s="510">
        <v>594.26666666666665</v>
      </c>
      <c r="K345" s="509">
        <v>577.79999999999995</v>
      </c>
      <c r="L345" s="509">
        <v>562.85</v>
      </c>
      <c r="M345" s="509">
        <v>1.07965</v>
      </c>
      <c r="N345" s="1"/>
      <c r="O345" s="1"/>
    </row>
    <row r="346" spans="1:15" ht="12.75" customHeight="1">
      <c r="A346" s="31">
        <v>336</v>
      </c>
      <c r="B346" s="508" t="s">
        <v>461</v>
      </c>
      <c r="C346" s="509">
        <v>30.9</v>
      </c>
      <c r="D346" s="510">
        <v>31.016666666666666</v>
      </c>
      <c r="E346" s="510">
        <v>30.68333333333333</v>
      </c>
      <c r="F346" s="510">
        <v>30.466666666666665</v>
      </c>
      <c r="G346" s="510">
        <v>30.133333333333329</v>
      </c>
      <c r="H346" s="510">
        <v>31.233333333333331</v>
      </c>
      <c r="I346" s="510">
        <v>31.566666666666666</v>
      </c>
      <c r="J346" s="510">
        <v>31.783333333333331</v>
      </c>
      <c r="K346" s="509">
        <v>31.35</v>
      </c>
      <c r="L346" s="509">
        <v>30.8</v>
      </c>
      <c r="M346" s="509">
        <v>21.21388</v>
      </c>
      <c r="N346" s="1"/>
      <c r="O346" s="1"/>
    </row>
    <row r="347" spans="1:15" ht="12.75" customHeight="1">
      <c r="A347" s="31">
        <v>337</v>
      </c>
      <c r="B347" s="508" t="s">
        <v>537</v>
      </c>
      <c r="C347" s="509">
        <v>134.80000000000001</v>
      </c>
      <c r="D347" s="510">
        <v>135.88333333333335</v>
      </c>
      <c r="E347" s="510">
        <v>132.6166666666667</v>
      </c>
      <c r="F347" s="510">
        <v>130.43333333333334</v>
      </c>
      <c r="G347" s="510">
        <v>127.16666666666669</v>
      </c>
      <c r="H347" s="510">
        <v>138.06666666666672</v>
      </c>
      <c r="I347" s="510">
        <v>141.33333333333337</v>
      </c>
      <c r="J347" s="510">
        <v>143.51666666666674</v>
      </c>
      <c r="K347" s="509">
        <v>139.15</v>
      </c>
      <c r="L347" s="509">
        <v>133.69999999999999</v>
      </c>
      <c r="M347" s="509">
        <v>5.3535700000000004</v>
      </c>
      <c r="N347" s="1"/>
      <c r="O347" s="1"/>
    </row>
    <row r="348" spans="1:15" ht="12.75" customHeight="1">
      <c r="A348" s="31">
        <v>338</v>
      </c>
      <c r="B348" s="508" t="s">
        <v>467</v>
      </c>
      <c r="C348" s="509">
        <v>2380.35</v>
      </c>
      <c r="D348" s="510">
        <v>2378.7000000000003</v>
      </c>
      <c r="E348" s="510">
        <v>2354.1500000000005</v>
      </c>
      <c r="F348" s="510">
        <v>2327.9500000000003</v>
      </c>
      <c r="G348" s="510">
        <v>2303.4000000000005</v>
      </c>
      <c r="H348" s="510">
        <v>2404.9000000000005</v>
      </c>
      <c r="I348" s="510">
        <v>2429.4500000000007</v>
      </c>
      <c r="J348" s="510">
        <v>2455.6500000000005</v>
      </c>
      <c r="K348" s="509">
        <v>2403.25</v>
      </c>
      <c r="L348" s="509">
        <v>2352.5</v>
      </c>
      <c r="M348" s="509">
        <v>2.1760000000000002E-2</v>
      </c>
      <c r="N348" s="1"/>
      <c r="O348" s="1"/>
    </row>
    <row r="349" spans="1:15" ht="12.75" customHeight="1">
      <c r="A349" s="31">
        <v>339</v>
      </c>
      <c r="B349" s="508" t="s">
        <v>462</v>
      </c>
      <c r="C349" s="509">
        <v>58.9</v>
      </c>
      <c r="D349" s="510">
        <v>59.116666666666667</v>
      </c>
      <c r="E349" s="510">
        <v>58.533333333333331</v>
      </c>
      <c r="F349" s="510">
        <v>58.166666666666664</v>
      </c>
      <c r="G349" s="510">
        <v>57.583333333333329</v>
      </c>
      <c r="H349" s="510">
        <v>59.483333333333334</v>
      </c>
      <c r="I349" s="510">
        <v>60.066666666666663</v>
      </c>
      <c r="J349" s="510">
        <v>60.433333333333337</v>
      </c>
      <c r="K349" s="509">
        <v>59.7</v>
      </c>
      <c r="L349" s="509">
        <v>58.75</v>
      </c>
      <c r="M349" s="509">
        <v>9.2097999999999995</v>
      </c>
      <c r="N349" s="1"/>
      <c r="O349" s="1"/>
    </row>
    <row r="350" spans="1:15" ht="12.75" customHeight="1">
      <c r="A350" s="31">
        <v>340</v>
      </c>
      <c r="B350" s="508" t="s">
        <v>169</v>
      </c>
      <c r="C350" s="509">
        <v>134.94999999999999</v>
      </c>
      <c r="D350" s="510">
        <v>135.48333333333332</v>
      </c>
      <c r="E350" s="510">
        <v>133.96666666666664</v>
      </c>
      <c r="F350" s="510">
        <v>132.98333333333332</v>
      </c>
      <c r="G350" s="510">
        <v>131.46666666666664</v>
      </c>
      <c r="H350" s="510">
        <v>136.46666666666664</v>
      </c>
      <c r="I350" s="510">
        <v>137.98333333333335</v>
      </c>
      <c r="J350" s="510">
        <v>138.96666666666664</v>
      </c>
      <c r="K350" s="509">
        <v>137</v>
      </c>
      <c r="L350" s="509">
        <v>134.5</v>
      </c>
      <c r="M350" s="509">
        <v>47.80545</v>
      </c>
      <c r="N350" s="1"/>
      <c r="O350" s="1"/>
    </row>
    <row r="351" spans="1:15" ht="12.75" customHeight="1">
      <c r="A351" s="31">
        <v>341</v>
      </c>
      <c r="B351" s="508" t="s">
        <v>463</v>
      </c>
      <c r="C351" s="509">
        <v>223.1</v>
      </c>
      <c r="D351" s="510">
        <v>223.79999999999998</v>
      </c>
      <c r="E351" s="510">
        <v>221.69999999999996</v>
      </c>
      <c r="F351" s="510">
        <v>220.29999999999998</v>
      </c>
      <c r="G351" s="510">
        <v>218.19999999999996</v>
      </c>
      <c r="H351" s="510">
        <v>225.19999999999996</v>
      </c>
      <c r="I351" s="510">
        <v>227.29999999999998</v>
      </c>
      <c r="J351" s="510">
        <v>228.69999999999996</v>
      </c>
      <c r="K351" s="509">
        <v>225.9</v>
      </c>
      <c r="L351" s="509">
        <v>222.4</v>
      </c>
      <c r="M351" s="509">
        <v>3.2729499999999998</v>
      </c>
      <c r="N351" s="1"/>
      <c r="O351" s="1"/>
    </row>
    <row r="352" spans="1:15" ht="12.75" customHeight="1">
      <c r="A352" s="31">
        <v>342</v>
      </c>
      <c r="B352" s="508" t="s">
        <v>171</v>
      </c>
      <c r="C352" s="509">
        <v>124.55</v>
      </c>
      <c r="D352" s="510">
        <v>124.25</v>
      </c>
      <c r="E352" s="510">
        <v>123.1</v>
      </c>
      <c r="F352" s="510">
        <v>121.64999999999999</v>
      </c>
      <c r="G352" s="510">
        <v>120.49999999999999</v>
      </c>
      <c r="H352" s="510">
        <v>125.7</v>
      </c>
      <c r="I352" s="510">
        <v>126.85000000000001</v>
      </c>
      <c r="J352" s="510">
        <v>128.30000000000001</v>
      </c>
      <c r="K352" s="509">
        <v>125.4</v>
      </c>
      <c r="L352" s="509">
        <v>122.8</v>
      </c>
      <c r="M352" s="509">
        <v>98.369789999999995</v>
      </c>
      <c r="N352" s="1"/>
      <c r="O352" s="1"/>
    </row>
    <row r="353" spans="1:15" ht="12.75" customHeight="1">
      <c r="A353" s="31">
        <v>343</v>
      </c>
      <c r="B353" s="508" t="s">
        <v>270</v>
      </c>
      <c r="C353" s="509">
        <v>866.4</v>
      </c>
      <c r="D353" s="510">
        <v>864.19999999999993</v>
      </c>
      <c r="E353" s="510">
        <v>850.44999999999982</v>
      </c>
      <c r="F353" s="510">
        <v>834.49999999999989</v>
      </c>
      <c r="G353" s="510">
        <v>820.74999999999977</v>
      </c>
      <c r="H353" s="510">
        <v>880.14999999999986</v>
      </c>
      <c r="I353" s="510">
        <v>893.90000000000009</v>
      </c>
      <c r="J353" s="510">
        <v>909.84999999999991</v>
      </c>
      <c r="K353" s="509">
        <v>877.95</v>
      </c>
      <c r="L353" s="509">
        <v>848.25</v>
      </c>
      <c r="M353" s="509">
        <v>9.9291199999999993</v>
      </c>
      <c r="N353" s="1"/>
      <c r="O353" s="1"/>
    </row>
    <row r="354" spans="1:15" ht="12.75" customHeight="1">
      <c r="A354" s="31">
        <v>344</v>
      </c>
      <c r="B354" s="508" t="s">
        <v>468</v>
      </c>
      <c r="C354" s="509">
        <v>3993.7</v>
      </c>
      <c r="D354" s="510">
        <v>4001.35</v>
      </c>
      <c r="E354" s="510">
        <v>3972.85</v>
      </c>
      <c r="F354" s="510">
        <v>3952</v>
      </c>
      <c r="G354" s="510">
        <v>3923.5</v>
      </c>
      <c r="H354" s="510">
        <v>4022.2</v>
      </c>
      <c r="I354" s="510">
        <v>4050.7</v>
      </c>
      <c r="J354" s="510">
        <v>4071.5499999999997</v>
      </c>
      <c r="K354" s="509">
        <v>4029.85</v>
      </c>
      <c r="L354" s="509">
        <v>3980.5</v>
      </c>
      <c r="M354" s="509">
        <v>0.81377999999999995</v>
      </c>
      <c r="N354" s="1"/>
      <c r="O354" s="1"/>
    </row>
    <row r="355" spans="1:15" ht="12.75" customHeight="1">
      <c r="A355" s="31">
        <v>345</v>
      </c>
      <c r="B355" s="508" t="s">
        <v>271</v>
      </c>
      <c r="C355" s="509">
        <v>180.1</v>
      </c>
      <c r="D355" s="510">
        <v>180.6</v>
      </c>
      <c r="E355" s="510">
        <v>177.25</v>
      </c>
      <c r="F355" s="510">
        <v>174.4</v>
      </c>
      <c r="G355" s="510">
        <v>171.05</v>
      </c>
      <c r="H355" s="510">
        <v>183.45</v>
      </c>
      <c r="I355" s="510">
        <v>186.79999999999995</v>
      </c>
      <c r="J355" s="510">
        <v>189.64999999999998</v>
      </c>
      <c r="K355" s="509">
        <v>183.95</v>
      </c>
      <c r="L355" s="509">
        <v>177.75</v>
      </c>
      <c r="M355" s="509">
        <v>6.4996799999999997</v>
      </c>
      <c r="N355" s="1"/>
      <c r="O355" s="1"/>
    </row>
    <row r="356" spans="1:15" ht="12.75" customHeight="1">
      <c r="A356" s="31">
        <v>346</v>
      </c>
      <c r="B356" s="508" t="s">
        <v>172</v>
      </c>
      <c r="C356" s="509">
        <v>140.5</v>
      </c>
      <c r="D356" s="510">
        <v>139.54999999999998</v>
      </c>
      <c r="E356" s="510">
        <v>138.09999999999997</v>
      </c>
      <c r="F356" s="510">
        <v>135.69999999999999</v>
      </c>
      <c r="G356" s="510">
        <v>134.24999999999997</v>
      </c>
      <c r="H356" s="510">
        <v>141.94999999999996</v>
      </c>
      <c r="I356" s="510">
        <v>143.39999999999995</v>
      </c>
      <c r="J356" s="510">
        <v>145.79999999999995</v>
      </c>
      <c r="K356" s="509">
        <v>141</v>
      </c>
      <c r="L356" s="509">
        <v>137.15</v>
      </c>
      <c r="M356" s="509">
        <v>63.241689999999998</v>
      </c>
      <c r="N356" s="1"/>
      <c r="O356" s="1"/>
    </row>
    <row r="357" spans="1:15" ht="12.75" customHeight="1">
      <c r="A357" s="31">
        <v>347</v>
      </c>
      <c r="B357" s="508" t="s">
        <v>469</v>
      </c>
      <c r="C357" s="509">
        <v>370.4</v>
      </c>
      <c r="D357" s="510">
        <v>372.4666666666667</v>
      </c>
      <c r="E357" s="510">
        <v>365.93333333333339</v>
      </c>
      <c r="F357" s="510">
        <v>361.4666666666667</v>
      </c>
      <c r="G357" s="510">
        <v>354.93333333333339</v>
      </c>
      <c r="H357" s="510">
        <v>376.93333333333339</v>
      </c>
      <c r="I357" s="510">
        <v>383.4666666666667</v>
      </c>
      <c r="J357" s="510">
        <v>387.93333333333339</v>
      </c>
      <c r="K357" s="509">
        <v>379</v>
      </c>
      <c r="L357" s="509">
        <v>368</v>
      </c>
      <c r="M357" s="509">
        <v>0.79291</v>
      </c>
      <c r="N357" s="1"/>
      <c r="O357" s="1"/>
    </row>
    <row r="358" spans="1:15" ht="12.75" customHeight="1">
      <c r="A358" s="31">
        <v>348</v>
      </c>
      <c r="B358" s="508" t="s">
        <v>173</v>
      </c>
      <c r="C358" s="509">
        <v>39790.65</v>
      </c>
      <c r="D358" s="510">
        <v>39563.549999999996</v>
      </c>
      <c r="E358" s="510">
        <v>39227.099999999991</v>
      </c>
      <c r="F358" s="510">
        <v>38663.549999999996</v>
      </c>
      <c r="G358" s="510">
        <v>38327.099999999991</v>
      </c>
      <c r="H358" s="510">
        <v>40127.099999999991</v>
      </c>
      <c r="I358" s="510">
        <v>40463.549999999988</v>
      </c>
      <c r="J358" s="510">
        <v>41027.099999999991</v>
      </c>
      <c r="K358" s="509">
        <v>39900</v>
      </c>
      <c r="L358" s="509">
        <v>39000</v>
      </c>
      <c r="M358" s="509">
        <v>0.14144999999999999</v>
      </c>
      <c r="N358" s="1"/>
      <c r="O358" s="1"/>
    </row>
    <row r="359" spans="1:15" ht="12.75" customHeight="1">
      <c r="A359" s="31">
        <v>349</v>
      </c>
      <c r="B359" s="508" t="s">
        <v>174</v>
      </c>
      <c r="C359" s="509">
        <v>2599.25</v>
      </c>
      <c r="D359" s="510">
        <v>2593.6833333333334</v>
      </c>
      <c r="E359" s="510">
        <v>2577.5666666666666</v>
      </c>
      <c r="F359" s="510">
        <v>2555.8833333333332</v>
      </c>
      <c r="G359" s="510">
        <v>2539.7666666666664</v>
      </c>
      <c r="H359" s="510">
        <v>2615.3666666666668</v>
      </c>
      <c r="I359" s="510">
        <v>2631.4833333333336</v>
      </c>
      <c r="J359" s="510">
        <v>2653.166666666667</v>
      </c>
      <c r="K359" s="509">
        <v>2609.8000000000002</v>
      </c>
      <c r="L359" s="509">
        <v>2572</v>
      </c>
      <c r="M359" s="509">
        <v>3.4266000000000001</v>
      </c>
      <c r="N359" s="1"/>
      <c r="O359" s="1"/>
    </row>
    <row r="360" spans="1:15" ht="12.75" customHeight="1">
      <c r="A360" s="31">
        <v>350</v>
      </c>
      <c r="B360" s="508" t="s">
        <v>473</v>
      </c>
      <c r="C360" s="509">
        <v>4629.7</v>
      </c>
      <c r="D360" s="510">
        <v>4609.25</v>
      </c>
      <c r="E360" s="510">
        <v>4540.5</v>
      </c>
      <c r="F360" s="510">
        <v>4451.3</v>
      </c>
      <c r="G360" s="510">
        <v>4382.55</v>
      </c>
      <c r="H360" s="510">
        <v>4698.45</v>
      </c>
      <c r="I360" s="510">
        <v>4767.2</v>
      </c>
      <c r="J360" s="510">
        <v>4856.3999999999996</v>
      </c>
      <c r="K360" s="509">
        <v>4678</v>
      </c>
      <c r="L360" s="509">
        <v>4520.05</v>
      </c>
      <c r="M360" s="509">
        <v>2.70852</v>
      </c>
      <c r="N360" s="1"/>
      <c r="O360" s="1"/>
    </row>
    <row r="361" spans="1:15" ht="12.75" customHeight="1">
      <c r="A361" s="31">
        <v>351</v>
      </c>
      <c r="B361" s="508" t="s">
        <v>175</v>
      </c>
      <c r="C361" s="509">
        <v>218.65</v>
      </c>
      <c r="D361" s="510">
        <v>216.9</v>
      </c>
      <c r="E361" s="510">
        <v>214.3</v>
      </c>
      <c r="F361" s="510">
        <v>209.95000000000002</v>
      </c>
      <c r="G361" s="510">
        <v>207.35000000000002</v>
      </c>
      <c r="H361" s="510">
        <v>221.25</v>
      </c>
      <c r="I361" s="510">
        <v>223.84999999999997</v>
      </c>
      <c r="J361" s="510">
        <v>228.2</v>
      </c>
      <c r="K361" s="509">
        <v>219.5</v>
      </c>
      <c r="L361" s="509">
        <v>212.55</v>
      </c>
      <c r="M361" s="509">
        <v>15.28471</v>
      </c>
      <c r="N361" s="1"/>
      <c r="O361" s="1"/>
    </row>
    <row r="362" spans="1:15" ht="12.75" customHeight="1">
      <c r="A362" s="31">
        <v>352</v>
      </c>
      <c r="B362" s="508" t="s">
        <v>176</v>
      </c>
      <c r="C362" s="509">
        <v>120.4</v>
      </c>
      <c r="D362" s="510">
        <v>119.5</v>
      </c>
      <c r="E362" s="510">
        <v>118.4</v>
      </c>
      <c r="F362" s="510">
        <v>116.4</v>
      </c>
      <c r="G362" s="510">
        <v>115.30000000000001</v>
      </c>
      <c r="H362" s="510">
        <v>121.5</v>
      </c>
      <c r="I362" s="510">
        <v>122.6</v>
      </c>
      <c r="J362" s="510">
        <v>124.6</v>
      </c>
      <c r="K362" s="509">
        <v>120.6</v>
      </c>
      <c r="L362" s="509">
        <v>117.5</v>
      </c>
      <c r="M362" s="509">
        <v>31.503150000000002</v>
      </c>
      <c r="N362" s="1"/>
      <c r="O362" s="1"/>
    </row>
    <row r="363" spans="1:15" ht="12.75" customHeight="1">
      <c r="A363" s="31">
        <v>353</v>
      </c>
      <c r="B363" s="508" t="s">
        <v>177</v>
      </c>
      <c r="C363" s="509">
        <v>5141.7</v>
      </c>
      <c r="D363" s="510">
        <v>5127.2333333333336</v>
      </c>
      <c r="E363" s="510">
        <v>5064.4666666666672</v>
      </c>
      <c r="F363" s="510">
        <v>4987.2333333333336</v>
      </c>
      <c r="G363" s="510">
        <v>4924.4666666666672</v>
      </c>
      <c r="H363" s="510">
        <v>5204.4666666666672</v>
      </c>
      <c r="I363" s="510">
        <v>5267.2333333333336</v>
      </c>
      <c r="J363" s="510">
        <v>5344.4666666666672</v>
      </c>
      <c r="K363" s="509">
        <v>5190</v>
      </c>
      <c r="L363" s="509">
        <v>5050</v>
      </c>
      <c r="M363" s="509">
        <v>1.9271799999999999</v>
      </c>
      <c r="N363" s="1"/>
      <c r="O363" s="1"/>
    </row>
    <row r="364" spans="1:15" ht="12.75" customHeight="1">
      <c r="A364" s="31">
        <v>354</v>
      </c>
      <c r="B364" s="508" t="s">
        <v>274</v>
      </c>
      <c r="C364" s="509">
        <v>14707.6</v>
      </c>
      <c r="D364" s="510">
        <v>14672.65</v>
      </c>
      <c r="E364" s="510">
        <v>14600.55</v>
      </c>
      <c r="F364" s="510">
        <v>14493.5</v>
      </c>
      <c r="G364" s="510">
        <v>14421.4</v>
      </c>
      <c r="H364" s="510">
        <v>14779.699999999999</v>
      </c>
      <c r="I364" s="510">
        <v>14851.800000000001</v>
      </c>
      <c r="J364" s="510">
        <v>14958.849999999999</v>
      </c>
      <c r="K364" s="509">
        <v>14744.75</v>
      </c>
      <c r="L364" s="509">
        <v>14565.6</v>
      </c>
      <c r="M364" s="509">
        <v>1.993E-2</v>
      </c>
      <c r="N364" s="1"/>
      <c r="O364" s="1"/>
    </row>
    <row r="365" spans="1:15" ht="12.75" customHeight="1">
      <c r="A365" s="31">
        <v>355</v>
      </c>
      <c r="B365" s="508" t="s">
        <v>480</v>
      </c>
      <c r="C365" s="509">
        <v>5191.2</v>
      </c>
      <c r="D365" s="510">
        <v>5194.8833333333332</v>
      </c>
      <c r="E365" s="510">
        <v>5136.3166666666666</v>
      </c>
      <c r="F365" s="510">
        <v>5081.4333333333334</v>
      </c>
      <c r="G365" s="510">
        <v>5022.8666666666668</v>
      </c>
      <c r="H365" s="510">
        <v>5249.7666666666664</v>
      </c>
      <c r="I365" s="510">
        <v>5308.3333333333321</v>
      </c>
      <c r="J365" s="510">
        <v>5363.2166666666662</v>
      </c>
      <c r="K365" s="509">
        <v>5253.45</v>
      </c>
      <c r="L365" s="509">
        <v>5140</v>
      </c>
      <c r="M365" s="509">
        <v>3.3700000000000001E-2</v>
      </c>
      <c r="N365" s="1"/>
      <c r="O365" s="1"/>
    </row>
    <row r="366" spans="1:15" ht="12.75" customHeight="1">
      <c r="A366" s="31">
        <v>356</v>
      </c>
      <c r="B366" s="508" t="s">
        <v>474</v>
      </c>
      <c r="C366" s="509">
        <v>224.25</v>
      </c>
      <c r="D366" s="510">
        <v>225.11666666666667</v>
      </c>
      <c r="E366" s="510">
        <v>222.23333333333335</v>
      </c>
      <c r="F366" s="510">
        <v>220.21666666666667</v>
      </c>
      <c r="G366" s="510">
        <v>217.33333333333334</v>
      </c>
      <c r="H366" s="510">
        <v>227.13333333333335</v>
      </c>
      <c r="I366" s="510">
        <v>230.01666666666668</v>
      </c>
      <c r="J366" s="510">
        <v>232.03333333333336</v>
      </c>
      <c r="K366" s="509">
        <v>228</v>
      </c>
      <c r="L366" s="509">
        <v>223.1</v>
      </c>
      <c r="M366" s="509">
        <v>4.0463100000000001</v>
      </c>
      <c r="N366" s="1"/>
      <c r="O366" s="1"/>
    </row>
    <row r="367" spans="1:15" ht="12.75" customHeight="1">
      <c r="A367" s="31">
        <v>357</v>
      </c>
      <c r="B367" s="508" t="s">
        <v>475</v>
      </c>
      <c r="C367" s="509">
        <v>1013.7</v>
      </c>
      <c r="D367" s="510">
        <v>999.91666666666663</v>
      </c>
      <c r="E367" s="510">
        <v>975.83333333333326</v>
      </c>
      <c r="F367" s="510">
        <v>937.96666666666658</v>
      </c>
      <c r="G367" s="510">
        <v>913.88333333333321</v>
      </c>
      <c r="H367" s="510">
        <v>1037.7833333333333</v>
      </c>
      <c r="I367" s="510">
        <v>1061.8666666666666</v>
      </c>
      <c r="J367" s="510">
        <v>1099.7333333333333</v>
      </c>
      <c r="K367" s="509">
        <v>1024</v>
      </c>
      <c r="L367" s="509">
        <v>962.05</v>
      </c>
      <c r="M367" s="509">
        <v>1.9590799999999999</v>
      </c>
      <c r="N367" s="1"/>
      <c r="O367" s="1"/>
    </row>
    <row r="368" spans="1:15" ht="12.75" customHeight="1">
      <c r="A368" s="31">
        <v>358</v>
      </c>
      <c r="B368" s="508" t="s">
        <v>178</v>
      </c>
      <c r="C368" s="509">
        <v>2421.4</v>
      </c>
      <c r="D368" s="510">
        <v>2427.4666666666667</v>
      </c>
      <c r="E368" s="510">
        <v>2410.4833333333336</v>
      </c>
      <c r="F368" s="510">
        <v>2399.5666666666671</v>
      </c>
      <c r="G368" s="510">
        <v>2382.5833333333339</v>
      </c>
      <c r="H368" s="510">
        <v>2438.3833333333332</v>
      </c>
      <c r="I368" s="510">
        <v>2455.3666666666659</v>
      </c>
      <c r="J368" s="510">
        <v>2466.2833333333328</v>
      </c>
      <c r="K368" s="509">
        <v>2444.4499999999998</v>
      </c>
      <c r="L368" s="509">
        <v>2416.5500000000002</v>
      </c>
      <c r="M368" s="509">
        <v>1.6316999999999999</v>
      </c>
      <c r="N368" s="1"/>
      <c r="O368" s="1"/>
    </row>
    <row r="369" spans="1:15" ht="12.75" customHeight="1">
      <c r="A369" s="31">
        <v>359</v>
      </c>
      <c r="B369" s="508" t="s">
        <v>179</v>
      </c>
      <c r="C369" s="509">
        <v>2940.05</v>
      </c>
      <c r="D369" s="510">
        <v>2951.4333333333329</v>
      </c>
      <c r="E369" s="510">
        <v>2911.0666666666657</v>
      </c>
      <c r="F369" s="510">
        <v>2882.0833333333326</v>
      </c>
      <c r="G369" s="510">
        <v>2841.7166666666653</v>
      </c>
      <c r="H369" s="510">
        <v>2980.4166666666661</v>
      </c>
      <c r="I369" s="510">
        <v>3020.7833333333338</v>
      </c>
      <c r="J369" s="510">
        <v>3049.7666666666664</v>
      </c>
      <c r="K369" s="509">
        <v>2991.8</v>
      </c>
      <c r="L369" s="509">
        <v>2922.45</v>
      </c>
      <c r="M369" s="509">
        <v>1.15822</v>
      </c>
      <c r="N369" s="1"/>
      <c r="O369" s="1"/>
    </row>
    <row r="370" spans="1:15" ht="12.75" customHeight="1">
      <c r="A370" s="31">
        <v>360</v>
      </c>
      <c r="B370" s="508" t="s">
        <v>180</v>
      </c>
      <c r="C370" s="509">
        <v>38</v>
      </c>
      <c r="D370" s="510">
        <v>37.949999999999996</v>
      </c>
      <c r="E370" s="510">
        <v>37.649999999999991</v>
      </c>
      <c r="F370" s="510">
        <v>37.299999999999997</v>
      </c>
      <c r="G370" s="510">
        <v>36.999999999999993</v>
      </c>
      <c r="H370" s="510">
        <v>38.29999999999999</v>
      </c>
      <c r="I370" s="510">
        <v>38.599999999999987</v>
      </c>
      <c r="J370" s="510">
        <v>38.949999999999989</v>
      </c>
      <c r="K370" s="509">
        <v>38.25</v>
      </c>
      <c r="L370" s="509">
        <v>37.6</v>
      </c>
      <c r="M370" s="509">
        <v>356.79028</v>
      </c>
      <c r="N370" s="1"/>
      <c r="O370" s="1"/>
    </row>
    <row r="371" spans="1:15" ht="12.75" customHeight="1">
      <c r="A371" s="31">
        <v>361</v>
      </c>
      <c r="B371" s="508" t="s">
        <v>471</v>
      </c>
      <c r="C371" s="509">
        <v>509.25</v>
      </c>
      <c r="D371" s="510">
        <v>512.44999999999993</v>
      </c>
      <c r="E371" s="510">
        <v>502.94999999999982</v>
      </c>
      <c r="F371" s="510">
        <v>496.64999999999986</v>
      </c>
      <c r="G371" s="510">
        <v>487.14999999999975</v>
      </c>
      <c r="H371" s="510">
        <v>518.74999999999989</v>
      </c>
      <c r="I371" s="510">
        <v>528.25000000000011</v>
      </c>
      <c r="J371" s="510">
        <v>534.54999999999995</v>
      </c>
      <c r="K371" s="509">
        <v>521.95000000000005</v>
      </c>
      <c r="L371" s="509">
        <v>506.15</v>
      </c>
      <c r="M371" s="509">
        <v>2.3023400000000001</v>
      </c>
      <c r="N371" s="1"/>
      <c r="O371" s="1"/>
    </row>
    <row r="372" spans="1:15" ht="12.75" customHeight="1">
      <c r="A372" s="31">
        <v>362</v>
      </c>
      <c r="B372" s="508" t="s">
        <v>472</v>
      </c>
      <c r="C372" s="509">
        <v>269.25</v>
      </c>
      <c r="D372" s="510">
        <v>270.91666666666669</v>
      </c>
      <c r="E372" s="510">
        <v>266.93333333333339</v>
      </c>
      <c r="F372" s="510">
        <v>264.61666666666673</v>
      </c>
      <c r="G372" s="510">
        <v>260.63333333333344</v>
      </c>
      <c r="H372" s="510">
        <v>273.23333333333335</v>
      </c>
      <c r="I372" s="510">
        <v>277.21666666666658</v>
      </c>
      <c r="J372" s="510">
        <v>279.5333333333333</v>
      </c>
      <c r="K372" s="509">
        <v>274.89999999999998</v>
      </c>
      <c r="L372" s="509">
        <v>268.60000000000002</v>
      </c>
      <c r="M372" s="509">
        <v>1.7684599999999999</v>
      </c>
      <c r="N372" s="1"/>
      <c r="O372" s="1"/>
    </row>
    <row r="373" spans="1:15" ht="12.75" customHeight="1">
      <c r="A373" s="31">
        <v>363</v>
      </c>
      <c r="B373" s="508" t="s">
        <v>272</v>
      </c>
      <c r="C373" s="509">
        <v>2390.3000000000002</v>
      </c>
      <c r="D373" s="510">
        <v>2392.1</v>
      </c>
      <c r="E373" s="510">
        <v>2359.1999999999998</v>
      </c>
      <c r="F373" s="510">
        <v>2328.1</v>
      </c>
      <c r="G373" s="510">
        <v>2295.1999999999998</v>
      </c>
      <c r="H373" s="510">
        <v>2423.1999999999998</v>
      </c>
      <c r="I373" s="510">
        <v>2456.1000000000004</v>
      </c>
      <c r="J373" s="510">
        <v>2487.1999999999998</v>
      </c>
      <c r="K373" s="509">
        <v>2425</v>
      </c>
      <c r="L373" s="509">
        <v>2361</v>
      </c>
      <c r="M373" s="509">
        <v>2.93296</v>
      </c>
      <c r="N373" s="1"/>
      <c r="O373" s="1"/>
    </row>
    <row r="374" spans="1:15" ht="12.75" customHeight="1">
      <c r="A374" s="31">
        <v>364</v>
      </c>
      <c r="B374" s="508" t="s">
        <v>476</v>
      </c>
      <c r="C374" s="509">
        <v>921.8</v>
      </c>
      <c r="D374" s="510">
        <v>921.08333333333337</v>
      </c>
      <c r="E374" s="510">
        <v>909.76666666666677</v>
      </c>
      <c r="F374" s="510">
        <v>897.73333333333335</v>
      </c>
      <c r="G374" s="510">
        <v>886.41666666666674</v>
      </c>
      <c r="H374" s="510">
        <v>933.11666666666679</v>
      </c>
      <c r="I374" s="510">
        <v>944.43333333333339</v>
      </c>
      <c r="J374" s="510">
        <v>956.46666666666681</v>
      </c>
      <c r="K374" s="509">
        <v>932.4</v>
      </c>
      <c r="L374" s="509">
        <v>909.05</v>
      </c>
      <c r="M374" s="509">
        <v>0.30834</v>
      </c>
      <c r="N374" s="1"/>
      <c r="O374" s="1"/>
    </row>
    <row r="375" spans="1:15" ht="12.75" customHeight="1">
      <c r="A375" s="31">
        <v>365</v>
      </c>
      <c r="B375" s="508" t="s">
        <v>477</v>
      </c>
      <c r="C375" s="509">
        <v>1834.2</v>
      </c>
      <c r="D375" s="510">
        <v>1837.2333333333333</v>
      </c>
      <c r="E375" s="510">
        <v>1818.4666666666667</v>
      </c>
      <c r="F375" s="510">
        <v>1802.7333333333333</v>
      </c>
      <c r="G375" s="510">
        <v>1783.9666666666667</v>
      </c>
      <c r="H375" s="510">
        <v>1852.9666666666667</v>
      </c>
      <c r="I375" s="510">
        <v>1871.7333333333336</v>
      </c>
      <c r="J375" s="510">
        <v>1887.4666666666667</v>
      </c>
      <c r="K375" s="509">
        <v>1856</v>
      </c>
      <c r="L375" s="509">
        <v>1821.5</v>
      </c>
      <c r="M375" s="509">
        <v>1.13687</v>
      </c>
      <c r="N375" s="1"/>
      <c r="O375" s="1"/>
    </row>
    <row r="376" spans="1:15" ht="12.75" customHeight="1">
      <c r="A376" s="31">
        <v>366</v>
      </c>
      <c r="B376" s="508" t="s">
        <v>857</v>
      </c>
      <c r="C376" s="509">
        <v>202.15</v>
      </c>
      <c r="D376" s="510">
        <v>201.9</v>
      </c>
      <c r="E376" s="510">
        <v>199.25</v>
      </c>
      <c r="F376" s="510">
        <v>196.35</v>
      </c>
      <c r="G376" s="510">
        <v>193.7</v>
      </c>
      <c r="H376" s="510">
        <v>204.8</v>
      </c>
      <c r="I376" s="510">
        <v>207.45000000000005</v>
      </c>
      <c r="J376" s="510">
        <v>210.35000000000002</v>
      </c>
      <c r="K376" s="509">
        <v>204.55</v>
      </c>
      <c r="L376" s="509">
        <v>199</v>
      </c>
      <c r="M376" s="509">
        <v>20.558050000000001</v>
      </c>
      <c r="N376" s="1"/>
      <c r="O376" s="1"/>
    </row>
    <row r="377" spans="1:15" ht="12.75" customHeight="1">
      <c r="A377" s="31">
        <v>367</v>
      </c>
      <c r="B377" s="508" t="s">
        <v>181</v>
      </c>
      <c r="C377" s="509">
        <v>208.35</v>
      </c>
      <c r="D377" s="510">
        <v>206.66666666666666</v>
      </c>
      <c r="E377" s="510">
        <v>203.73333333333332</v>
      </c>
      <c r="F377" s="510">
        <v>199.11666666666667</v>
      </c>
      <c r="G377" s="510">
        <v>196.18333333333334</v>
      </c>
      <c r="H377" s="510">
        <v>211.2833333333333</v>
      </c>
      <c r="I377" s="510">
        <v>214.21666666666664</v>
      </c>
      <c r="J377" s="510">
        <v>218.83333333333329</v>
      </c>
      <c r="K377" s="509">
        <v>209.6</v>
      </c>
      <c r="L377" s="509">
        <v>202.05</v>
      </c>
      <c r="M377" s="509">
        <v>119.49366999999999</v>
      </c>
      <c r="N377" s="1"/>
      <c r="O377" s="1"/>
    </row>
    <row r="378" spans="1:15" ht="12.75" customHeight="1">
      <c r="A378" s="31">
        <v>368</v>
      </c>
      <c r="B378" s="508" t="s">
        <v>291</v>
      </c>
      <c r="C378" s="509">
        <v>2555.5</v>
      </c>
      <c r="D378" s="510">
        <v>2540.8333333333335</v>
      </c>
      <c r="E378" s="510">
        <v>2504.666666666667</v>
      </c>
      <c r="F378" s="510">
        <v>2453.8333333333335</v>
      </c>
      <c r="G378" s="510">
        <v>2417.666666666667</v>
      </c>
      <c r="H378" s="510">
        <v>2591.666666666667</v>
      </c>
      <c r="I378" s="510">
        <v>2627.8333333333339</v>
      </c>
      <c r="J378" s="510">
        <v>2678.666666666667</v>
      </c>
      <c r="K378" s="509">
        <v>2577</v>
      </c>
      <c r="L378" s="509">
        <v>2490</v>
      </c>
      <c r="M378" s="509">
        <v>0.16913</v>
      </c>
      <c r="N378" s="1"/>
      <c r="O378" s="1"/>
    </row>
    <row r="379" spans="1:15" ht="12.75" customHeight="1">
      <c r="A379" s="31">
        <v>369</v>
      </c>
      <c r="B379" s="508" t="s">
        <v>858</v>
      </c>
      <c r="C379" s="509">
        <v>306.45</v>
      </c>
      <c r="D379" s="510">
        <v>307.91666666666669</v>
      </c>
      <c r="E379" s="510">
        <v>302.03333333333336</v>
      </c>
      <c r="F379" s="510">
        <v>297.61666666666667</v>
      </c>
      <c r="G379" s="510">
        <v>291.73333333333335</v>
      </c>
      <c r="H379" s="510">
        <v>312.33333333333337</v>
      </c>
      <c r="I379" s="510">
        <v>318.2166666666667</v>
      </c>
      <c r="J379" s="510">
        <v>322.63333333333338</v>
      </c>
      <c r="K379" s="509">
        <v>313.8</v>
      </c>
      <c r="L379" s="509">
        <v>303.5</v>
      </c>
      <c r="M379" s="509">
        <v>3.7572100000000002</v>
      </c>
      <c r="N379" s="1"/>
      <c r="O379" s="1"/>
    </row>
    <row r="380" spans="1:15" ht="12.75" customHeight="1">
      <c r="A380" s="31">
        <v>370</v>
      </c>
      <c r="B380" s="508" t="s">
        <v>273</v>
      </c>
      <c r="C380" s="509">
        <v>471.65</v>
      </c>
      <c r="D380" s="510">
        <v>467.84999999999997</v>
      </c>
      <c r="E380" s="510">
        <v>461.19999999999993</v>
      </c>
      <c r="F380" s="510">
        <v>450.74999999999994</v>
      </c>
      <c r="G380" s="510">
        <v>444.09999999999991</v>
      </c>
      <c r="H380" s="510">
        <v>478.29999999999995</v>
      </c>
      <c r="I380" s="510">
        <v>484.94999999999993</v>
      </c>
      <c r="J380" s="510">
        <v>495.4</v>
      </c>
      <c r="K380" s="509">
        <v>474.5</v>
      </c>
      <c r="L380" s="509">
        <v>457.4</v>
      </c>
      <c r="M380" s="509">
        <v>9.8038399999999992</v>
      </c>
      <c r="N380" s="1"/>
      <c r="O380" s="1"/>
    </row>
    <row r="381" spans="1:15" ht="12.75" customHeight="1">
      <c r="A381" s="31">
        <v>371</v>
      </c>
      <c r="B381" s="508" t="s">
        <v>478</v>
      </c>
      <c r="C381" s="509">
        <v>700.8</v>
      </c>
      <c r="D381" s="510">
        <v>703.5</v>
      </c>
      <c r="E381" s="510">
        <v>696.3</v>
      </c>
      <c r="F381" s="510">
        <v>691.8</v>
      </c>
      <c r="G381" s="510">
        <v>684.59999999999991</v>
      </c>
      <c r="H381" s="510">
        <v>708</v>
      </c>
      <c r="I381" s="510">
        <v>715.2</v>
      </c>
      <c r="J381" s="510">
        <v>719.7</v>
      </c>
      <c r="K381" s="509">
        <v>710.7</v>
      </c>
      <c r="L381" s="509">
        <v>699</v>
      </c>
      <c r="M381" s="509">
        <v>0.64505000000000001</v>
      </c>
      <c r="N381" s="1"/>
      <c r="O381" s="1"/>
    </row>
    <row r="382" spans="1:15" ht="12.75" customHeight="1">
      <c r="A382" s="31">
        <v>372</v>
      </c>
      <c r="B382" s="508" t="s">
        <v>479</v>
      </c>
      <c r="C382" s="509">
        <v>128.94999999999999</v>
      </c>
      <c r="D382" s="510">
        <v>131.35</v>
      </c>
      <c r="E382" s="510">
        <v>126.14999999999998</v>
      </c>
      <c r="F382" s="510">
        <v>123.35</v>
      </c>
      <c r="G382" s="510">
        <v>118.14999999999998</v>
      </c>
      <c r="H382" s="510">
        <v>134.14999999999998</v>
      </c>
      <c r="I382" s="510">
        <v>139.34999999999997</v>
      </c>
      <c r="J382" s="510">
        <v>142.14999999999998</v>
      </c>
      <c r="K382" s="509">
        <v>136.55000000000001</v>
      </c>
      <c r="L382" s="509">
        <v>128.55000000000001</v>
      </c>
      <c r="M382" s="509">
        <v>6.3285499999999999</v>
      </c>
      <c r="N382" s="1"/>
      <c r="O382" s="1"/>
    </row>
    <row r="383" spans="1:15" ht="12.75" customHeight="1">
      <c r="A383" s="31">
        <v>373</v>
      </c>
      <c r="B383" s="508" t="s">
        <v>183</v>
      </c>
      <c r="C383" s="509">
        <v>1357.6</v>
      </c>
      <c r="D383" s="510">
        <v>1348.4666666666665</v>
      </c>
      <c r="E383" s="510">
        <v>1334.1833333333329</v>
      </c>
      <c r="F383" s="510">
        <v>1310.7666666666664</v>
      </c>
      <c r="G383" s="510">
        <v>1296.4833333333329</v>
      </c>
      <c r="H383" s="510">
        <v>1371.883333333333</v>
      </c>
      <c r="I383" s="510">
        <v>1386.1666666666663</v>
      </c>
      <c r="J383" s="510">
        <v>1409.583333333333</v>
      </c>
      <c r="K383" s="509">
        <v>1362.75</v>
      </c>
      <c r="L383" s="509">
        <v>1325.05</v>
      </c>
      <c r="M383" s="509">
        <v>8.51708</v>
      </c>
      <c r="N383" s="1"/>
      <c r="O383" s="1"/>
    </row>
    <row r="384" spans="1:15" ht="12.75" customHeight="1">
      <c r="A384" s="31">
        <v>374</v>
      </c>
      <c r="B384" s="508" t="s">
        <v>481</v>
      </c>
      <c r="C384" s="509">
        <v>805.3</v>
      </c>
      <c r="D384" s="510">
        <v>803.61666666666667</v>
      </c>
      <c r="E384" s="510">
        <v>794.23333333333335</v>
      </c>
      <c r="F384" s="510">
        <v>783.16666666666663</v>
      </c>
      <c r="G384" s="510">
        <v>773.7833333333333</v>
      </c>
      <c r="H384" s="510">
        <v>814.68333333333339</v>
      </c>
      <c r="I384" s="510">
        <v>824.06666666666683</v>
      </c>
      <c r="J384" s="510">
        <v>835.13333333333344</v>
      </c>
      <c r="K384" s="509">
        <v>813</v>
      </c>
      <c r="L384" s="509">
        <v>792.55</v>
      </c>
      <c r="M384" s="509">
        <v>4.1038600000000001</v>
      </c>
      <c r="N384" s="1"/>
      <c r="O384" s="1"/>
    </row>
    <row r="385" spans="1:15" ht="12.75" customHeight="1">
      <c r="A385" s="31">
        <v>375</v>
      </c>
      <c r="B385" s="508" t="s">
        <v>483</v>
      </c>
      <c r="C385" s="509">
        <v>1179.6500000000001</v>
      </c>
      <c r="D385" s="510">
        <v>1165.9333333333334</v>
      </c>
      <c r="E385" s="510">
        <v>1133.9666666666667</v>
      </c>
      <c r="F385" s="510">
        <v>1088.2833333333333</v>
      </c>
      <c r="G385" s="510">
        <v>1056.3166666666666</v>
      </c>
      <c r="H385" s="510">
        <v>1211.6166666666668</v>
      </c>
      <c r="I385" s="510">
        <v>1243.5833333333335</v>
      </c>
      <c r="J385" s="510">
        <v>1289.2666666666669</v>
      </c>
      <c r="K385" s="509">
        <v>1197.9000000000001</v>
      </c>
      <c r="L385" s="509">
        <v>1120.25</v>
      </c>
      <c r="M385" s="509">
        <v>19.85098</v>
      </c>
      <c r="N385" s="1"/>
      <c r="O385" s="1"/>
    </row>
    <row r="386" spans="1:15" ht="12.75" customHeight="1">
      <c r="A386" s="31">
        <v>376</v>
      </c>
      <c r="B386" s="508" t="s">
        <v>859</v>
      </c>
      <c r="C386" s="509">
        <v>116.4</v>
      </c>
      <c r="D386" s="510">
        <v>116.68333333333334</v>
      </c>
      <c r="E386" s="510">
        <v>115.46666666666667</v>
      </c>
      <c r="F386" s="510">
        <v>114.53333333333333</v>
      </c>
      <c r="G386" s="510">
        <v>113.31666666666666</v>
      </c>
      <c r="H386" s="510">
        <v>117.61666666666667</v>
      </c>
      <c r="I386" s="510">
        <v>118.83333333333334</v>
      </c>
      <c r="J386" s="510">
        <v>119.76666666666668</v>
      </c>
      <c r="K386" s="509">
        <v>117.9</v>
      </c>
      <c r="L386" s="509">
        <v>115.75</v>
      </c>
      <c r="M386" s="509">
        <v>5.2823500000000001</v>
      </c>
      <c r="N386" s="1"/>
      <c r="O386" s="1"/>
    </row>
    <row r="387" spans="1:15" ht="12.75" customHeight="1">
      <c r="A387" s="31">
        <v>377</v>
      </c>
      <c r="B387" s="508" t="s">
        <v>485</v>
      </c>
      <c r="C387" s="509">
        <v>201.8</v>
      </c>
      <c r="D387" s="510">
        <v>202.81666666666669</v>
      </c>
      <c r="E387" s="510">
        <v>199.98333333333338</v>
      </c>
      <c r="F387" s="510">
        <v>198.16666666666669</v>
      </c>
      <c r="G387" s="510">
        <v>195.33333333333337</v>
      </c>
      <c r="H387" s="510">
        <v>204.63333333333338</v>
      </c>
      <c r="I387" s="510">
        <v>207.4666666666667</v>
      </c>
      <c r="J387" s="510">
        <v>209.28333333333339</v>
      </c>
      <c r="K387" s="509">
        <v>205.65</v>
      </c>
      <c r="L387" s="509">
        <v>201</v>
      </c>
      <c r="M387" s="509">
        <v>11.18483</v>
      </c>
      <c r="N387" s="1"/>
      <c r="O387" s="1"/>
    </row>
    <row r="388" spans="1:15" ht="12.75" customHeight="1">
      <c r="A388" s="31">
        <v>378</v>
      </c>
      <c r="B388" s="508" t="s">
        <v>486</v>
      </c>
      <c r="C388" s="509">
        <v>748.5</v>
      </c>
      <c r="D388" s="510">
        <v>750.0333333333333</v>
      </c>
      <c r="E388" s="510">
        <v>736.56666666666661</v>
      </c>
      <c r="F388" s="510">
        <v>724.63333333333333</v>
      </c>
      <c r="G388" s="510">
        <v>711.16666666666663</v>
      </c>
      <c r="H388" s="510">
        <v>761.96666666666658</v>
      </c>
      <c r="I388" s="510">
        <v>775.43333333333328</v>
      </c>
      <c r="J388" s="510">
        <v>787.36666666666656</v>
      </c>
      <c r="K388" s="509">
        <v>763.5</v>
      </c>
      <c r="L388" s="509">
        <v>738.1</v>
      </c>
      <c r="M388" s="509">
        <v>3.7676400000000001</v>
      </c>
      <c r="N388" s="1"/>
      <c r="O388" s="1"/>
    </row>
    <row r="389" spans="1:15" ht="12.75" customHeight="1">
      <c r="A389" s="31">
        <v>379</v>
      </c>
      <c r="B389" s="508" t="s">
        <v>487</v>
      </c>
      <c r="C389" s="509">
        <v>262.85000000000002</v>
      </c>
      <c r="D389" s="510">
        <v>262.03333333333336</v>
      </c>
      <c r="E389" s="510">
        <v>260.06666666666672</v>
      </c>
      <c r="F389" s="510">
        <v>257.28333333333336</v>
      </c>
      <c r="G389" s="510">
        <v>255.31666666666672</v>
      </c>
      <c r="H389" s="510">
        <v>264.81666666666672</v>
      </c>
      <c r="I389" s="510">
        <v>266.7833333333333</v>
      </c>
      <c r="J389" s="510">
        <v>269.56666666666672</v>
      </c>
      <c r="K389" s="509">
        <v>264</v>
      </c>
      <c r="L389" s="509">
        <v>259.25</v>
      </c>
      <c r="M389" s="509">
        <v>1.14849</v>
      </c>
      <c r="N389" s="1"/>
      <c r="O389" s="1"/>
    </row>
    <row r="390" spans="1:15" ht="12.75" customHeight="1">
      <c r="A390" s="31">
        <v>380</v>
      </c>
      <c r="B390" s="508" t="s">
        <v>184</v>
      </c>
      <c r="C390" s="509">
        <v>998</v>
      </c>
      <c r="D390" s="510">
        <v>997.9</v>
      </c>
      <c r="E390" s="510">
        <v>988.59999999999991</v>
      </c>
      <c r="F390" s="510">
        <v>979.19999999999993</v>
      </c>
      <c r="G390" s="510">
        <v>969.89999999999986</v>
      </c>
      <c r="H390" s="510">
        <v>1007.3</v>
      </c>
      <c r="I390" s="510">
        <v>1016.5999999999999</v>
      </c>
      <c r="J390" s="510">
        <v>1026</v>
      </c>
      <c r="K390" s="509">
        <v>1007.2</v>
      </c>
      <c r="L390" s="509">
        <v>988.5</v>
      </c>
      <c r="M390" s="509">
        <v>1.70028</v>
      </c>
      <c r="N390" s="1"/>
      <c r="O390" s="1"/>
    </row>
    <row r="391" spans="1:15" ht="12.75" customHeight="1">
      <c r="A391" s="31">
        <v>381</v>
      </c>
      <c r="B391" s="508" t="s">
        <v>489</v>
      </c>
      <c r="C391" s="509">
        <v>1902.15</v>
      </c>
      <c r="D391" s="510">
        <v>1907.25</v>
      </c>
      <c r="E391" s="510">
        <v>1880.75</v>
      </c>
      <c r="F391" s="510">
        <v>1859.35</v>
      </c>
      <c r="G391" s="510">
        <v>1832.85</v>
      </c>
      <c r="H391" s="510">
        <v>1928.65</v>
      </c>
      <c r="I391" s="510">
        <v>1955.15</v>
      </c>
      <c r="J391" s="510">
        <v>1976.5500000000002</v>
      </c>
      <c r="K391" s="509">
        <v>1933.75</v>
      </c>
      <c r="L391" s="509">
        <v>1885.85</v>
      </c>
      <c r="M391" s="509">
        <v>8.0420000000000005E-2</v>
      </c>
      <c r="N391" s="1"/>
      <c r="O391" s="1"/>
    </row>
    <row r="392" spans="1:15" ht="12.75" customHeight="1">
      <c r="A392" s="31">
        <v>382</v>
      </c>
      <c r="B392" s="508" t="s">
        <v>185</v>
      </c>
      <c r="C392" s="509">
        <v>177.95</v>
      </c>
      <c r="D392" s="510">
        <v>177.80000000000004</v>
      </c>
      <c r="E392" s="510">
        <v>175.95000000000007</v>
      </c>
      <c r="F392" s="510">
        <v>173.95000000000005</v>
      </c>
      <c r="G392" s="510">
        <v>172.10000000000008</v>
      </c>
      <c r="H392" s="510">
        <v>179.80000000000007</v>
      </c>
      <c r="I392" s="510">
        <v>181.65000000000003</v>
      </c>
      <c r="J392" s="510">
        <v>183.65000000000006</v>
      </c>
      <c r="K392" s="509">
        <v>179.65</v>
      </c>
      <c r="L392" s="509">
        <v>175.8</v>
      </c>
      <c r="M392" s="509">
        <v>55.969670000000001</v>
      </c>
      <c r="N392" s="1"/>
      <c r="O392" s="1"/>
    </row>
    <row r="393" spans="1:15" ht="12.75" customHeight="1">
      <c r="A393" s="31">
        <v>383</v>
      </c>
      <c r="B393" s="508" t="s">
        <v>488</v>
      </c>
      <c r="C393" s="509">
        <v>74.2</v>
      </c>
      <c r="D393" s="510">
        <v>74.350000000000009</v>
      </c>
      <c r="E393" s="510">
        <v>73.300000000000011</v>
      </c>
      <c r="F393" s="510">
        <v>72.400000000000006</v>
      </c>
      <c r="G393" s="510">
        <v>71.350000000000009</v>
      </c>
      <c r="H393" s="510">
        <v>75.250000000000014</v>
      </c>
      <c r="I393" s="510">
        <v>76.3</v>
      </c>
      <c r="J393" s="510">
        <v>77.200000000000017</v>
      </c>
      <c r="K393" s="509">
        <v>75.400000000000006</v>
      </c>
      <c r="L393" s="509">
        <v>73.45</v>
      </c>
      <c r="M393" s="509">
        <v>15.82291</v>
      </c>
      <c r="N393" s="1"/>
      <c r="O393" s="1"/>
    </row>
    <row r="394" spans="1:15" ht="12.75" customHeight="1">
      <c r="A394" s="31">
        <v>384</v>
      </c>
      <c r="B394" s="508" t="s">
        <v>186</v>
      </c>
      <c r="C394" s="509">
        <v>132.55000000000001</v>
      </c>
      <c r="D394" s="510">
        <v>131.75</v>
      </c>
      <c r="E394" s="510">
        <v>130.25</v>
      </c>
      <c r="F394" s="510">
        <v>127.94999999999999</v>
      </c>
      <c r="G394" s="510">
        <v>126.44999999999999</v>
      </c>
      <c r="H394" s="510">
        <v>134.05000000000001</v>
      </c>
      <c r="I394" s="510">
        <v>135.55000000000001</v>
      </c>
      <c r="J394" s="510">
        <v>137.85000000000002</v>
      </c>
      <c r="K394" s="509">
        <v>133.25</v>
      </c>
      <c r="L394" s="509">
        <v>129.44999999999999</v>
      </c>
      <c r="M394" s="509">
        <v>41.61985</v>
      </c>
      <c r="N394" s="1"/>
      <c r="O394" s="1"/>
    </row>
    <row r="395" spans="1:15" ht="12.75" customHeight="1">
      <c r="A395" s="31">
        <v>385</v>
      </c>
      <c r="B395" s="508" t="s">
        <v>490</v>
      </c>
      <c r="C395" s="509">
        <v>145.9</v>
      </c>
      <c r="D395" s="510">
        <v>145.98333333333332</v>
      </c>
      <c r="E395" s="510">
        <v>144.96666666666664</v>
      </c>
      <c r="F395" s="510">
        <v>144.03333333333333</v>
      </c>
      <c r="G395" s="510">
        <v>143.01666666666665</v>
      </c>
      <c r="H395" s="510">
        <v>146.91666666666663</v>
      </c>
      <c r="I395" s="510">
        <v>147.93333333333334</v>
      </c>
      <c r="J395" s="510">
        <v>148.86666666666662</v>
      </c>
      <c r="K395" s="509">
        <v>147</v>
      </c>
      <c r="L395" s="509">
        <v>145.05000000000001</v>
      </c>
      <c r="M395" s="509">
        <v>16.208690000000001</v>
      </c>
      <c r="N395" s="1"/>
      <c r="O395" s="1"/>
    </row>
    <row r="396" spans="1:15" ht="12.75" customHeight="1">
      <c r="A396" s="31">
        <v>386</v>
      </c>
      <c r="B396" s="508" t="s">
        <v>491</v>
      </c>
      <c r="C396" s="509">
        <v>1248.9000000000001</v>
      </c>
      <c r="D396" s="510">
        <v>1251.4166666666667</v>
      </c>
      <c r="E396" s="510">
        <v>1242.4833333333336</v>
      </c>
      <c r="F396" s="510">
        <v>1236.0666666666668</v>
      </c>
      <c r="G396" s="510">
        <v>1227.1333333333337</v>
      </c>
      <c r="H396" s="510">
        <v>1257.8333333333335</v>
      </c>
      <c r="I396" s="510">
        <v>1266.7666666666664</v>
      </c>
      <c r="J396" s="510">
        <v>1273.1833333333334</v>
      </c>
      <c r="K396" s="509">
        <v>1260.3499999999999</v>
      </c>
      <c r="L396" s="509">
        <v>1245</v>
      </c>
      <c r="M396" s="509">
        <v>1.367</v>
      </c>
      <c r="N396" s="1"/>
      <c r="O396" s="1"/>
    </row>
    <row r="397" spans="1:15" ht="12.75" customHeight="1">
      <c r="A397" s="31">
        <v>387</v>
      </c>
      <c r="B397" s="508" t="s">
        <v>187</v>
      </c>
      <c r="C397" s="509">
        <v>2365.25</v>
      </c>
      <c r="D397" s="510">
        <v>2367.7666666666669</v>
      </c>
      <c r="E397" s="510">
        <v>2355.5333333333338</v>
      </c>
      <c r="F397" s="510">
        <v>2345.8166666666671</v>
      </c>
      <c r="G397" s="510">
        <v>2333.5833333333339</v>
      </c>
      <c r="H397" s="510">
        <v>2377.4833333333336</v>
      </c>
      <c r="I397" s="510">
        <v>2389.7166666666662</v>
      </c>
      <c r="J397" s="510">
        <v>2399.4333333333334</v>
      </c>
      <c r="K397" s="509">
        <v>2380</v>
      </c>
      <c r="L397" s="509">
        <v>2358.0500000000002</v>
      </c>
      <c r="M397" s="509">
        <v>41.869120000000002</v>
      </c>
      <c r="N397" s="1"/>
      <c r="O397" s="1"/>
    </row>
    <row r="398" spans="1:15" ht="12.75" customHeight="1">
      <c r="A398" s="31">
        <v>388</v>
      </c>
      <c r="B398" s="508" t="s">
        <v>860</v>
      </c>
      <c r="C398" s="509">
        <v>364.1</v>
      </c>
      <c r="D398" s="510">
        <v>366.5333333333333</v>
      </c>
      <c r="E398" s="510">
        <v>359.16666666666663</v>
      </c>
      <c r="F398" s="510">
        <v>354.23333333333335</v>
      </c>
      <c r="G398" s="510">
        <v>346.86666666666667</v>
      </c>
      <c r="H398" s="510">
        <v>371.46666666666658</v>
      </c>
      <c r="I398" s="510">
        <v>378.83333333333326</v>
      </c>
      <c r="J398" s="510">
        <v>383.76666666666654</v>
      </c>
      <c r="K398" s="509">
        <v>373.9</v>
      </c>
      <c r="L398" s="509">
        <v>361.6</v>
      </c>
      <c r="M398" s="509">
        <v>1.1691</v>
      </c>
      <c r="N398" s="1"/>
      <c r="O398" s="1"/>
    </row>
    <row r="399" spans="1:15" ht="12.75" customHeight="1">
      <c r="A399" s="31">
        <v>389</v>
      </c>
      <c r="B399" s="508" t="s">
        <v>482</v>
      </c>
      <c r="C399" s="509">
        <v>262.7</v>
      </c>
      <c r="D399" s="510">
        <v>264.2</v>
      </c>
      <c r="E399" s="510">
        <v>260.5</v>
      </c>
      <c r="F399" s="510">
        <v>258.3</v>
      </c>
      <c r="G399" s="510">
        <v>254.60000000000002</v>
      </c>
      <c r="H399" s="510">
        <v>266.39999999999998</v>
      </c>
      <c r="I399" s="510">
        <v>270.09999999999991</v>
      </c>
      <c r="J399" s="510">
        <v>272.29999999999995</v>
      </c>
      <c r="K399" s="509">
        <v>267.89999999999998</v>
      </c>
      <c r="L399" s="509">
        <v>262</v>
      </c>
      <c r="M399" s="509">
        <v>0.76495000000000002</v>
      </c>
      <c r="N399" s="1"/>
      <c r="O399" s="1"/>
    </row>
    <row r="400" spans="1:15" ht="12.75" customHeight="1">
      <c r="A400" s="31">
        <v>390</v>
      </c>
      <c r="B400" s="508" t="s">
        <v>492</v>
      </c>
      <c r="C400" s="509">
        <v>1266.75</v>
      </c>
      <c r="D400" s="510">
        <v>1263.55</v>
      </c>
      <c r="E400" s="510">
        <v>1253.6499999999999</v>
      </c>
      <c r="F400" s="510">
        <v>1240.55</v>
      </c>
      <c r="G400" s="510">
        <v>1230.6499999999999</v>
      </c>
      <c r="H400" s="510">
        <v>1276.6499999999999</v>
      </c>
      <c r="I400" s="510">
        <v>1286.55</v>
      </c>
      <c r="J400" s="510">
        <v>1299.6499999999999</v>
      </c>
      <c r="K400" s="509">
        <v>1273.45</v>
      </c>
      <c r="L400" s="509">
        <v>1250.45</v>
      </c>
      <c r="M400" s="509">
        <v>0.34688999999999998</v>
      </c>
      <c r="N400" s="1"/>
      <c r="O400" s="1"/>
    </row>
    <row r="401" spans="1:15" ht="12.75" customHeight="1">
      <c r="A401" s="31">
        <v>391</v>
      </c>
      <c r="B401" s="508" t="s">
        <v>493</v>
      </c>
      <c r="C401" s="509">
        <v>1708.2</v>
      </c>
      <c r="D401" s="510">
        <v>1716.2333333333333</v>
      </c>
      <c r="E401" s="510">
        <v>1684.9666666666667</v>
      </c>
      <c r="F401" s="510">
        <v>1661.7333333333333</v>
      </c>
      <c r="G401" s="510">
        <v>1630.4666666666667</v>
      </c>
      <c r="H401" s="510">
        <v>1739.4666666666667</v>
      </c>
      <c r="I401" s="510">
        <v>1770.7333333333336</v>
      </c>
      <c r="J401" s="510">
        <v>1793.9666666666667</v>
      </c>
      <c r="K401" s="509">
        <v>1747.5</v>
      </c>
      <c r="L401" s="509">
        <v>1693</v>
      </c>
      <c r="M401" s="509">
        <v>1.8367800000000001</v>
      </c>
      <c r="N401" s="1"/>
      <c r="O401" s="1"/>
    </row>
    <row r="402" spans="1:15" ht="12.75" customHeight="1">
      <c r="A402" s="31">
        <v>392</v>
      </c>
      <c r="B402" s="508" t="s">
        <v>484</v>
      </c>
      <c r="C402" s="509">
        <v>34.15</v>
      </c>
      <c r="D402" s="510">
        <v>34.216666666666661</v>
      </c>
      <c r="E402" s="510">
        <v>33.98333333333332</v>
      </c>
      <c r="F402" s="510">
        <v>33.816666666666656</v>
      </c>
      <c r="G402" s="510">
        <v>33.583333333333314</v>
      </c>
      <c r="H402" s="510">
        <v>34.383333333333326</v>
      </c>
      <c r="I402" s="510">
        <v>34.61666666666666</v>
      </c>
      <c r="J402" s="510">
        <v>34.783333333333331</v>
      </c>
      <c r="K402" s="509">
        <v>34.450000000000003</v>
      </c>
      <c r="L402" s="509">
        <v>34.049999999999997</v>
      </c>
      <c r="M402" s="509">
        <v>15.624829999999999</v>
      </c>
      <c r="N402" s="1"/>
      <c r="O402" s="1"/>
    </row>
    <row r="403" spans="1:15" ht="12.75" customHeight="1">
      <c r="A403" s="31">
        <v>393</v>
      </c>
      <c r="B403" s="508" t="s">
        <v>188</v>
      </c>
      <c r="C403" s="509">
        <v>111.4</v>
      </c>
      <c r="D403" s="510">
        <v>112.35000000000001</v>
      </c>
      <c r="E403" s="510">
        <v>110.05000000000001</v>
      </c>
      <c r="F403" s="510">
        <v>108.7</v>
      </c>
      <c r="G403" s="510">
        <v>106.4</v>
      </c>
      <c r="H403" s="510">
        <v>113.70000000000002</v>
      </c>
      <c r="I403" s="510">
        <v>116</v>
      </c>
      <c r="J403" s="510">
        <v>117.35000000000002</v>
      </c>
      <c r="K403" s="509">
        <v>114.65</v>
      </c>
      <c r="L403" s="509">
        <v>111</v>
      </c>
      <c r="M403" s="509">
        <v>268.6583</v>
      </c>
      <c r="N403" s="1"/>
      <c r="O403" s="1"/>
    </row>
    <row r="404" spans="1:15" ht="12.75" customHeight="1">
      <c r="A404" s="31">
        <v>394</v>
      </c>
      <c r="B404" s="508" t="s">
        <v>276</v>
      </c>
      <c r="C404" s="509">
        <v>7781.55</v>
      </c>
      <c r="D404" s="510">
        <v>7747.2</v>
      </c>
      <c r="E404" s="510">
        <v>7697.4</v>
      </c>
      <c r="F404" s="510">
        <v>7613.25</v>
      </c>
      <c r="G404" s="510">
        <v>7563.45</v>
      </c>
      <c r="H404" s="510">
        <v>7831.3499999999995</v>
      </c>
      <c r="I404" s="510">
        <v>7881.1500000000005</v>
      </c>
      <c r="J404" s="510">
        <v>7965.2999999999993</v>
      </c>
      <c r="K404" s="509">
        <v>7797</v>
      </c>
      <c r="L404" s="509">
        <v>7663.05</v>
      </c>
      <c r="M404" s="509">
        <v>5.7500000000000002E-2</v>
      </c>
      <c r="N404" s="1"/>
      <c r="O404" s="1"/>
    </row>
    <row r="405" spans="1:15" ht="12.75" customHeight="1">
      <c r="A405" s="31">
        <v>395</v>
      </c>
      <c r="B405" s="508" t="s">
        <v>275</v>
      </c>
      <c r="C405" s="509">
        <v>907.35</v>
      </c>
      <c r="D405" s="510">
        <v>903.73333333333323</v>
      </c>
      <c r="E405" s="510">
        <v>898.66666666666652</v>
      </c>
      <c r="F405" s="510">
        <v>889.98333333333323</v>
      </c>
      <c r="G405" s="510">
        <v>884.91666666666652</v>
      </c>
      <c r="H405" s="510">
        <v>912.41666666666652</v>
      </c>
      <c r="I405" s="510">
        <v>917.48333333333335</v>
      </c>
      <c r="J405" s="510">
        <v>926.16666666666652</v>
      </c>
      <c r="K405" s="509">
        <v>908.8</v>
      </c>
      <c r="L405" s="509">
        <v>895.05</v>
      </c>
      <c r="M405" s="509">
        <v>10.503920000000001</v>
      </c>
      <c r="N405" s="1"/>
      <c r="O405" s="1"/>
    </row>
    <row r="406" spans="1:15" ht="12.75" customHeight="1">
      <c r="A406" s="31">
        <v>396</v>
      </c>
      <c r="B406" s="508" t="s">
        <v>189</v>
      </c>
      <c r="C406" s="509">
        <v>1125.45</v>
      </c>
      <c r="D406" s="510">
        <v>1125.2</v>
      </c>
      <c r="E406" s="510">
        <v>1116.4000000000001</v>
      </c>
      <c r="F406" s="510">
        <v>1107.3500000000001</v>
      </c>
      <c r="G406" s="510">
        <v>1098.5500000000002</v>
      </c>
      <c r="H406" s="510">
        <v>1134.25</v>
      </c>
      <c r="I406" s="510">
        <v>1143.0499999999997</v>
      </c>
      <c r="J406" s="510">
        <v>1152.0999999999999</v>
      </c>
      <c r="K406" s="509">
        <v>1134</v>
      </c>
      <c r="L406" s="509">
        <v>1116.1500000000001</v>
      </c>
      <c r="M406" s="509">
        <v>10.26376</v>
      </c>
      <c r="N406" s="1"/>
      <c r="O406" s="1"/>
    </row>
    <row r="407" spans="1:15" ht="12.75" customHeight="1">
      <c r="A407" s="31">
        <v>397</v>
      </c>
      <c r="B407" s="508" t="s">
        <v>190</v>
      </c>
      <c r="C407" s="509">
        <v>461.8</v>
      </c>
      <c r="D407" s="510">
        <v>461.51666666666665</v>
      </c>
      <c r="E407" s="510">
        <v>458.0333333333333</v>
      </c>
      <c r="F407" s="510">
        <v>454.26666666666665</v>
      </c>
      <c r="G407" s="510">
        <v>450.7833333333333</v>
      </c>
      <c r="H407" s="510">
        <v>465.2833333333333</v>
      </c>
      <c r="I407" s="510">
        <v>468.76666666666665</v>
      </c>
      <c r="J407" s="510">
        <v>472.5333333333333</v>
      </c>
      <c r="K407" s="509">
        <v>465</v>
      </c>
      <c r="L407" s="509">
        <v>457.75</v>
      </c>
      <c r="M407" s="509">
        <v>144.71377000000001</v>
      </c>
      <c r="N407" s="1"/>
      <c r="O407" s="1"/>
    </row>
    <row r="408" spans="1:15" ht="12.75" customHeight="1">
      <c r="A408" s="31">
        <v>398</v>
      </c>
      <c r="B408" s="508" t="s">
        <v>497</v>
      </c>
      <c r="C408" s="509">
        <v>8497.5</v>
      </c>
      <c r="D408" s="510">
        <v>8478.5</v>
      </c>
      <c r="E408" s="510">
        <v>8409</v>
      </c>
      <c r="F408" s="510">
        <v>8320.5</v>
      </c>
      <c r="G408" s="510">
        <v>8251</v>
      </c>
      <c r="H408" s="510">
        <v>8567</v>
      </c>
      <c r="I408" s="510">
        <v>8636.5</v>
      </c>
      <c r="J408" s="510">
        <v>8725</v>
      </c>
      <c r="K408" s="509">
        <v>8548</v>
      </c>
      <c r="L408" s="509">
        <v>8390</v>
      </c>
      <c r="M408" s="509">
        <v>0.67018</v>
      </c>
      <c r="N408" s="1"/>
      <c r="O408" s="1"/>
    </row>
    <row r="409" spans="1:15" ht="12.75" customHeight="1">
      <c r="A409" s="31">
        <v>399</v>
      </c>
      <c r="B409" s="508" t="s">
        <v>498</v>
      </c>
      <c r="C409" s="509">
        <v>103.65</v>
      </c>
      <c r="D409" s="510">
        <v>103.81666666666666</v>
      </c>
      <c r="E409" s="510">
        <v>102.83333333333333</v>
      </c>
      <c r="F409" s="510">
        <v>102.01666666666667</v>
      </c>
      <c r="G409" s="510">
        <v>101.03333333333333</v>
      </c>
      <c r="H409" s="510">
        <v>104.63333333333333</v>
      </c>
      <c r="I409" s="510">
        <v>105.61666666666667</v>
      </c>
      <c r="J409" s="510">
        <v>106.43333333333332</v>
      </c>
      <c r="K409" s="509">
        <v>104.8</v>
      </c>
      <c r="L409" s="509">
        <v>103</v>
      </c>
      <c r="M409" s="509">
        <v>2.5756199999999998</v>
      </c>
      <c r="N409" s="1"/>
      <c r="O409" s="1"/>
    </row>
    <row r="410" spans="1:15" ht="12.75" customHeight="1">
      <c r="A410" s="31">
        <v>400</v>
      </c>
      <c r="B410" s="508" t="s">
        <v>503</v>
      </c>
      <c r="C410" s="509">
        <v>138.69999999999999</v>
      </c>
      <c r="D410" s="510">
        <v>137.18333333333334</v>
      </c>
      <c r="E410" s="510">
        <v>134.56666666666666</v>
      </c>
      <c r="F410" s="510">
        <v>130.43333333333334</v>
      </c>
      <c r="G410" s="510">
        <v>127.81666666666666</v>
      </c>
      <c r="H410" s="510">
        <v>141.31666666666666</v>
      </c>
      <c r="I410" s="510">
        <v>143.93333333333334</v>
      </c>
      <c r="J410" s="510">
        <v>148.06666666666666</v>
      </c>
      <c r="K410" s="509">
        <v>139.80000000000001</v>
      </c>
      <c r="L410" s="509">
        <v>133.05000000000001</v>
      </c>
      <c r="M410" s="509">
        <v>23.39461</v>
      </c>
      <c r="N410" s="1"/>
      <c r="O410" s="1"/>
    </row>
    <row r="411" spans="1:15" ht="12.75" customHeight="1">
      <c r="A411" s="31">
        <v>401</v>
      </c>
      <c r="B411" s="508" t="s">
        <v>499</v>
      </c>
      <c r="C411" s="509">
        <v>158.4</v>
      </c>
      <c r="D411" s="510">
        <v>159.73333333333335</v>
      </c>
      <c r="E411" s="510">
        <v>156.06666666666669</v>
      </c>
      <c r="F411" s="510">
        <v>153.73333333333335</v>
      </c>
      <c r="G411" s="510">
        <v>150.06666666666669</v>
      </c>
      <c r="H411" s="510">
        <v>162.06666666666669</v>
      </c>
      <c r="I411" s="510">
        <v>165.73333333333332</v>
      </c>
      <c r="J411" s="510">
        <v>168.06666666666669</v>
      </c>
      <c r="K411" s="509">
        <v>163.4</v>
      </c>
      <c r="L411" s="509">
        <v>157.4</v>
      </c>
      <c r="M411" s="509">
        <v>10.406140000000001</v>
      </c>
      <c r="N411" s="1"/>
      <c r="O411" s="1"/>
    </row>
    <row r="412" spans="1:15" ht="12.75" customHeight="1">
      <c r="A412" s="31">
        <v>402</v>
      </c>
      <c r="B412" s="508" t="s">
        <v>501</v>
      </c>
      <c r="C412" s="509">
        <v>3209</v>
      </c>
      <c r="D412" s="510">
        <v>3232.5166666666664</v>
      </c>
      <c r="E412" s="510">
        <v>3166.4833333333327</v>
      </c>
      <c r="F412" s="510">
        <v>3123.9666666666662</v>
      </c>
      <c r="G412" s="510">
        <v>3057.9333333333325</v>
      </c>
      <c r="H412" s="510">
        <v>3275.0333333333328</v>
      </c>
      <c r="I412" s="510">
        <v>3341.0666666666666</v>
      </c>
      <c r="J412" s="510">
        <v>3383.583333333333</v>
      </c>
      <c r="K412" s="509">
        <v>3298.55</v>
      </c>
      <c r="L412" s="509">
        <v>3190</v>
      </c>
      <c r="M412" s="509">
        <v>8.0100000000000005E-2</v>
      </c>
      <c r="N412" s="1"/>
      <c r="O412" s="1"/>
    </row>
    <row r="413" spans="1:15" ht="12.75" customHeight="1">
      <c r="A413" s="31">
        <v>403</v>
      </c>
      <c r="B413" s="508" t="s">
        <v>500</v>
      </c>
      <c r="C413" s="509">
        <v>317.95</v>
      </c>
      <c r="D413" s="510">
        <v>316.08333333333331</v>
      </c>
      <c r="E413" s="510">
        <v>312.16666666666663</v>
      </c>
      <c r="F413" s="510">
        <v>306.38333333333333</v>
      </c>
      <c r="G413" s="510">
        <v>302.46666666666664</v>
      </c>
      <c r="H413" s="510">
        <v>321.86666666666662</v>
      </c>
      <c r="I413" s="510">
        <v>325.78333333333325</v>
      </c>
      <c r="J413" s="510">
        <v>331.56666666666661</v>
      </c>
      <c r="K413" s="509">
        <v>320</v>
      </c>
      <c r="L413" s="509">
        <v>310.3</v>
      </c>
      <c r="M413" s="509">
        <v>0.45588000000000001</v>
      </c>
      <c r="N413" s="1"/>
      <c r="O413" s="1"/>
    </row>
    <row r="414" spans="1:15" ht="12.75" customHeight="1">
      <c r="A414" s="31">
        <v>404</v>
      </c>
      <c r="B414" s="508" t="s">
        <v>502</v>
      </c>
      <c r="C414" s="509">
        <v>557.85</v>
      </c>
      <c r="D414" s="510">
        <v>560.81666666666672</v>
      </c>
      <c r="E414" s="510">
        <v>552.33333333333348</v>
      </c>
      <c r="F414" s="510">
        <v>546.81666666666672</v>
      </c>
      <c r="G414" s="510">
        <v>538.33333333333348</v>
      </c>
      <c r="H414" s="510">
        <v>566.33333333333348</v>
      </c>
      <c r="I414" s="510">
        <v>574.81666666666683</v>
      </c>
      <c r="J414" s="510">
        <v>580.33333333333348</v>
      </c>
      <c r="K414" s="509">
        <v>569.29999999999995</v>
      </c>
      <c r="L414" s="509">
        <v>555.29999999999995</v>
      </c>
      <c r="M414" s="509">
        <v>0.41515000000000002</v>
      </c>
      <c r="N414" s="1"/>
      <c r="O414" s="1"/>
    </row>
    <row r="415" spans="1:15" ht="12.75" customHeight="1">
      <c r="A415" s="31">
        <v>405</v>
      </c>
      <c r="B415" s="508" t="s">
        <v>191</v>
      </c>
      <c r="C415" s="509">
        <v>26332.75</v>
      </c>
      <c r="D415" s="510">
        <v>26211.616666666669</v>
      </c>
      <c r="E415" s="510">
        <v>26033.233333333337</v>
      </c>
      <c r="F415" s="510">
        <v>25733.716666666667</v>
      </c>
      <c r="G415" s="510">
        <v>25555.333333333336</v>
      </c>
      <c r="H415" s="510">
        <v>26511.133333333339</v>
      </c>
      <c r="I415" s="510">
        <v>26689.51666666667</v>
      </c>
      <c r="J415" s="510">
        <v>26989.03333333334</v>
      </c>
      <c r="K415" s="509">
        <v>26390</v>
      </c>
      <c r="L415" s="509">
        <v>25912.1</v>
      </c>
      <c r="M415" s="509">
        <v>0.29455999999999999</v>
      </c>
      <c r="N415" s="1"/>
      <c r="O415" s="1"/>
    </row>
    <row r="416" spans="1:15" ht="12.75" customHeight="1">
      <c r="A416" s="31">
        <v>406</v>
      </c>
      <c r="B416" s="508" t="s">
        <v>504</v>
      </c>
      <c r="C416" s="509">
        <v>1740.95</v>
      </c>
      <c r="D416" s="510">
        <v>1729.8833333333332</v>
      </c>
      <c r="E416" s="510">
        <v>1704.0666666666664</v>
      </c>
      <c r="F416" s="510">
        <v>1667.1833333333332</v>
      </c>
      <c r="G416" s="510">
        <v>1641.3666666666663</v>
      </c>
      <c r="H416" s="510">
        <v>1766.7666666666664</v>
      </c>
      <c r="I416" s="510">
        <v>1792.583333333333</v>
      </c>
      <c r="J416" s="510">
        <v>1829.4666666666665</v>
      </c>
      <c r="K416" s="509">
        <v>1755.7</v>
      </c>
      <c r="L416" s="509">
        <v>1693</v>
      </c>
      <c r="M416" s="509">
        <v>2.0705100000000001</v>
      </c>
      <c r="N416" s="1"/>
      <c r="O416" s="1"/>
    </row>
    <row r="417" spans="1:15" ht="12.75" customHeight="1">
      <c r="A417" s="31">
        <v>407</v>
      </c>
      <c r="B417" s="508" t="s">
        <v>192</v>
      </c>
      <c r="C417" s="509">
        <v>2424.1</v>
      </c>
      <c r="D417" s="510">
        <v>2413.9666666666667</v>
      </c>
      <c r="E417" s="510">
        <v>2386.9333333333334</v>
      </c>
      <c r="F417" s="510">
        <v>2349.7666666666669</v>
      </c>
      <c r="G417" s="510">
        <v>2322.7333333333336</v>
      </c>
      <c r="H417" s="510">
        <v>2451.1333333333332</v>
      </c>
      <c r="I417" s="510">
        <v>2478.166666666667</v>
      </c>
      <c r="J417" s="510">
        <v>2515.333333333333</v>
      </c>
      <c r="K417" s="509">
        <v>2441</v>
      </c>
      <c r="L417" s="509">
        <v>2376.8000000000002</v>
      </c>
      <c r="M417" s="509">
        <v>5.0390699999999997</v>
      </c>
      <c r="N417" s="1"/>
      <c r="O417" s="1"/>
    </row>
    <row r="418" spans="1:15" ht="12.75" customHeight="1">
      <c r="A418" s="31">
        <v>408</v>
      </c>
      <c r="B418" s="508" t="s">
        <v>494</v>
      </c>
      <c r="C418" s="509">
        <v>446.1</v>
      </c>
      <c r="D418" s="510">
        <v>448.26666666666665</v>
      </c>
      <c r="E418" s="510">
        <v>442.83333333333331</v>
      </c>
      <c r="F418" s="510">
        <v>439.56666666666666</v>
      </c>
      <c r="G418" s="510">
        <v>434.13333333333333</v>
      </c>
      <c r="H418" s="510">
        <v>451.5333333333333</v>
      </c>
      <c r="I418" s="510">
        <v>456.9666666666667</v>
      </c>
      <c r="J418" s="510">
        <v>460.23333333333329</v>
      </c>
      <c r="K418" s="509">
        <v>453.7</v>
      </c>
      <c r="L418" s="509">
        <v>445</v>
      </c>
      <c r="M418" s="509">
        <v>0.64648000000000005</v>
      </c>
      <c r="N418" s="1"/>
      <c r="O418" s="1"/>
    </row>
    <row r="419" spans="1:15" ht="12.75" customHeight="1">
      <c r="A419" s="31">
        <v>409</v>
      </c>
      <c r="B419" s="508" t="s">
        <v>495</v>
      </c>
      <c r="C419" s="509">
        <v>28.4</v>
      </c>
      <c r="D419" s="510">
        <v>28.416666666666668</v>
      </c>
      <c r="E419" s="510">
        <v>28.233333333333334</v>
      </c>
      <c r="F419" s="510">
        <v>28.066666666666666</v>
      </c>
      <c r="G419" s="510">
        <v>27.883333333333333</v>
      </c>
      <c r="H419" s="510">
        <v>28.583333333333336</v>
      </c>
      <c r="I419" s="510">
        <v>28.766666666666666</v>
      </c>
      <c r="J419" s="510">
        <v>28.933333333333337</v>
      </c>
      <c r="K419" s="509">
        <v>28.6</v>
      </c>
      <c r="L419" s="509">
        <v>28.25</v>
      </c>
      <c r="M419" s="509">
        <v>10.98598</v>
      </c>
      <c r="N419" s="1"/>
      <c r="O419" s="1"/>
    </row>
    <row r="420" spans="1:15" ht="12.75" customHeight="1">
      <c r="A420" s="31">
        <v>410</v>
      </c>
      <c r="B420" s="508" t="s">
        <v>496</v>
      </c>
      <c r="C420" s="509">
        <v>3704</v>
      </c>
      <c r="D420" s="510">
        <v>3718.2000000000003</v>
      </c>
      <c r="E420" s="510">
        <v>3660.9000000000005</v>
      </c>
      <c r="F420" s="510">
        <v>3617.8</v>
      </c>
      <c r="G420" s="510">
        <v>3560.5000000000005</v>
      </c>
      <c r="H420" s="510">
        <v>3761.3000000000006</v>
      </c>
      <c r="I420" s="510">
        <v>3818.6000000000008</v>
      </c>
      <c r="J420" s="510">
        <v>3861.7000000000007</v>
      </c>
      <c r="K420" s="509">
        <v>3775.5</v>
      </c>
      <c r="L420" s="509">
        <v>3675.1</v>
      </c>
      <c r="M420" s="509">
        <v>0.21362999999999999</v>
      </c>
      <c r="N420" s="1"/>
      <c r="O420" s="1"/>
    </row>
    <row r="421" spans="1:15" ht="12.75" customHeight="1">
      <c r="A421" s="31">
        <v>411</v>
      </c>
      <c r="B421" s="508" t="s">
        <v>505</v>
      </c>
      <c r="C421" s="509">
        <v>858.85</v>
      </c>
      <c r="D421" s="510">
        <v>860.63333333333321</v>
      </c>
      <c r="E421" s="510">
        <v>846.26666666666642</v>
      </c>
      <c r="F421" s="510">
        <v>833.68333333333317</v>
      </c>
      <c r="G421" s="510">
        <v>819.31666666666638</v>
      </c>
      <c r="H421" s="510">
        <v>873.21666666666647</v>
      </c>
      <c r="I421" s="510">
        <v>887.58333333333326</v>
      </c>
      <c r="J421" s="510">
        <v>900.16666666666652</v>
      </c>
      <c r="K421" s="509">
        <v>875</v>
      </c>
      <c r="L421" s="509">
        <v>848.05</v>
      </c>
      <c r="M421" s="509">
        <v>4.0042099999999996</v>
      </c>
      <c r="N421" s="1"/>
      <c r="O421" s="1"/>
    </row>
    <row r="422" spans="1:15" ht="12.75" customHeight="1">
      <c r="A422" s="31">
        <v>412</v>
      </c>
      <c r="B422" s="508" t="s">
        <v>507</v>
      </c>
      <c r="C422" s="509">
        <v>999.95</v>
      </c>
      <c r="D422" s="510">
        <v>1004.7666666666668</v>
      </c>
      <c r="E422" s="510">
        <v>985.18333333333362</v>
      </c>
      <c r="F422" s="510">
        <v>970.41666666666686</v>
      </c>
      <c r="G422" s="510">
        <v>950.83333333333371</v>
      </c>
      <c r="H422" s="510">
        <v>1019.5333333333335</v>
      </c>
      <c r="I422" s="510">
        <v>1039.1166666666668</v>
      </c>
      <c r="J422" s="510">
        <v>1053.8833333333334</v>
      </c>
      <c r="K422" s="509">
        <v>1024.3499999999999</v>
      </c>
      <c r="L422" s="509">
        <v>990</v>
      </c>
      <c r="M422" s="509">
        <v>0.88141999999999998</v>
      </c>
      <c r="N422" s="1"/>
      <c r="O422" s="1"/>
    </row>
    <row r="423" spans="1:15" ht="12.75" customHeight="1">
      <c r="A423" s="31">
        <v>413</v>
      </c>
      <c r="B423" s="508" t="s">
        <v>506</v>
      </c>
      <c r="C423" s="509">
        <v>2411.6999999999998</v>
      </c>
      <c r="D423" s="510">
        <v>2416.1833333333329</v>
      </c>
      <c r="E423" s="510">
        <v>2382.3666666666659</v>
      </c>
      <c r="F423" s="510">
        <v>2353.0333333333328</v>
      </c>
      <c r="G423" s="510">
        <v>2319.2166666666658</v>
      </c>
      <c r="H423" s="510">
        <v>2445.516666666666</v>
      </c>
      <c r="I423" s="510">
        <v>2479.3333333333326</v>
      </c>
      <c r="J423" s="510">
        <v>2508.6666666666661</v>
      </c>
      <c r="K423" s="509">
        <v>2450</v>
      </c>
      <c r="L423" s="509">
        <v>2386.85</v>
      </c>
      <c r="M423" s="509">
        <v>0.3357</v>
      </c>
      <c r="N423" s="1"/>
      <c r="O423" s="1"/>
    </row>
    <row r="424" spans="1:15" ht="12.75" customHeight="1">
      <c r="A424" s="31">
        <v>414</v>
      </c>
      <c r="B424" s="508" t="s">
        <v>508</v>
      </c>
      <c r="C424" s="509">
        <v>817.9</v>
      </c>
      <c r="D424" s="510">
        <v>818.2833333333333</v>
      </c>
      <c r="E424" s="510">
        <v>812.61666666666656</v>
      </c>
      <c r="F424" s="510">
        <v>807.33333333333326</v>
      </c>
      <c r="G424" s="510">
        <v>801.66666666666652</v>
      </c>
      <c r="H424" s="510">
        <v>823.56666666666661</v>
      </c>
      <c r="I424" s="510">
        <v>829.23333333333335</v>
      </c>
      <c r="J424" s="510">
        <v>834.51666666666665</v>
      </c>
      <c r="K424" s="509">
        <v>823.95</v>
      </c>
      <c r="L424" s="509">
        <v>813</v>
      </c>
      <c r="M424" s="509">
        <v>1.0096000000000001</v>
      </c>
      <c r="N424" s="1"/>
      <c r="O424" s="1"/>
    </row>
    <row r="425" spans="1:15" ht="12.75" customHeight="1">
      <c r="A425" s="31">
        <v>415</v>
      </c>
      <c r="B425" s="508" t="s">
        <v>509</v>
      </c>
      <c r="C425" s="509">
        <v>430.6</v>
      </c>
      <c r="D425" s="510">
        <v>432.51666666666671</v>
      </c>
      <c r="E425" s="510">
        <v>426.23333333333341</v>
      </c>
      <c r="F425" s="510">
        <v>421.86666666666667</v>
      </c>
      <c r="G425" s="510">
        <v>415.58333333333337</v>
      </c>
      <c r="H425" s="510">
        <v>436.88333333333344</v>
      </c>
      <c r="I425" s="510">
        <v>443.16666666666674</v>
      </c>
      <c r="J425" s="510">
        <v>447.53333333333347</v>
      </c>
      <c r="K425" s="509">
        <v>438.8</v>
      </c>
      <c r="L425" s="509">
        <v>428.15</v>
      </c>
      <c r="M425" s="509">
        <v>0.60467000000000004</v>
      </c>
      <c r="N425" s="1"/>
      <c r="O425" s="1"/>
    </row>
    <row r="426" spans="1:15" ht="12.75" customHeight="1">
      <c r="A426" s="31">
        <v>416</v>
      </c>
      <c r="B426" s="508" t="s">
        <v>517</v>
      </c>
      <c r="C426" s="509">
        <v>251.3</v>
      </c>
      <c r="D426" s="510">
        <v>252.96666666666667</v>
      </c>
      <c r="E426" s="510">
        <v>248.48333333333335</v>
      </c>
      <c r="F426" s="510">
        <v>245.66666666666669</v>
      </c>
      <c r="G426" s="510">
        <v>241.18333333333337</v>
      </c>
      <c r="H426" s="510">
        <v>255.78333333333333</v>
      </c>
      <c r="I426" s="510">
        <v>260.26666666666665</v>
      </c>
      <c r="J426" s="510">
        <v>263.08333333333331</v>
      </c>
      <c r="K426" s="509">
        <v>257.45</v>
      </c>
      <c r="L426" s="509">
        <v>250.15</v>
      </c>
      <c r="M426" s="509">
        <v>1.9550000000000001</v>
      </c>
      <c r="N426" s="1"/>
      <c r="O426" s="1"/>
    </row>
    <row r="427" spans="1:15" ht="12.75" customHeight="1">
      <c r="A427" s="31">
        <v>417</v>
      </c>
      <c r="B427" s="508" t="s">
        <v>510</v>
      </c>
      <c r="C427" s="509">
        <v>67.55</v>
      </c>
      <c r="D427" s="510">
        <v>67.416666666666671</v>
      </c>
      <c r="E427" s="510">
        <v>66.683333333333337</v>
      </c>
      <c r="F427" s="510">
        <v>65.816666666666663</v>
      </c>
      <c r="G427" s="510">
        <v>65.083333333333329</v>
      </c>
      <c r="H427" s="510">
        <v>68.283333333333346</v>
      </c>
      <c r="I427" s="510">
        <v>69.016666666666666</v>
      </c>
      <c r="J427" s="510">
        <v>69.883333333333354</v>
      </c>
      <c r="K427" s="509">
        <v>68.150000000000006</v>
      </c>
      <c r="L427" s="509">
        <v>66.55</v>
      </c>
      <c r="M427" s="509">
        <v>41.217440000000003</v>
      </c>
      <c r="N427" s="1"/>
      <c r="O427" s="1"/>
    </row>
    <row r="428" spans="1:15" ht="12.75" customHeight="1">
      <c r="A428" s="31">
        <v>418</v>
      </c>
      <c r="B428" s="508" t="s">
        <v>193</v>
      </c>
      <c r="C428" s="509">
        <v>2322.4499999999998</v>
      </c>
      <c r="D428" s="510">
        <v>2321.6333333333332</v>
      </c>
      <c r="E428" s="510">
        <v>2301.8166666666666</v>
      </c>
      <c r="F428" s="510">
        <v>2281.1833333333334</v>
      </c>
      <c r="G428" s="510">
        <v>2261.3666666666668</v>
      </c>
      <c r="H428" s="510">
        <v>2342.2666666666664</v>
      </c>
      <c r="I428" s="510">
        <v>2362.083333333333</v>
      </c>
      <c r="J428" s="510">
        <v>2382.7166666666662</v>
      </c>
      <c r="K428" s="509">
        <v>2341.4499999999998</v>
      </c>
      <c r="L428" s="509">
        <v>2301</v>
      </c>
      <c r="M428" s="509">
        <v>13.363720000000001</v>
      </c>
      <c r="N428" s="1"/>
      <c r="O428" s="1"/>
    </row>
    <row r="429" spans="1:15" ht="12.75" customHeight="1">
      <c r="A429" s="31">
        <v>419</v>
      </c>
      <c r="B429" s="508" t="s">
        <v>194</v>
      </c>
      <c r="C429" s="509">
        <v>1210.3</v>
      </c>
      <c r="D429" s="510">
        <v>1202.95</v>
      </c>
      <c r="E429" s="510">
        <v>1186</v>
      </c>
      <c r="F429" s="510">
        <v>1161.7</v>
      </c>
      <c r="G429" s="510">
        <v>1144.75</v>
      </c>
      <c r="H429" s="510">
        <v>1227.25</v>
      </c>
      <c r="I429" s="510">
        <v>1244.2000000000003</v>
      </c>
      <c r="J429" s="510">
        <v>1268.5</v>
      </c>
      <c r="K429" s="509">
        <v>1219.9000000000001</v>
      </c>
      <c r="L429" s="509">
        <v>1178.6500000000001</v>
      </c>
      <c r="M429" s="509">
        <v>12.282349999999999</v>
      </c>
      <c r="N429" s="1"/>
      <c r="O429" s="1"/>
    </row>
    <row r="430" spans="1:15" ht="12.75" customHeight="1">
      <c r="A430" s="31">
        <v>420</v>
      </c>
      <c r="B430" s="508" t="s">
        <v>514</v>
      </c>
      <c r="C430" s="509">
        <v>433.2</v>
      </c>
      <c r="D430" s="510">
        <v>433.3</v>
      </c>
      <c r="E430" s="510">
        <v>429.90000000000003</v>
      </c>
      <c r="F430" s="510">
        <v>426.6</v>
      </c>
      <c r="G430" s="510">
        <v>423.20000000000005</v>
      </c>
      <c r="H430" s="510">
        <v>436.6</v>
      </c>
      <c r="I430" s="510">
        <v>440</v>
      </c>
      <c r="J430" s="510">
        <v>443.3</v>
      </c>
      <c r="K430" s="509">
        <v>436.7</v>
      </c>
      <c r="L430" s="509">
        <v>430</v>
      </c>
      <c r="M430" s="509">
        <v>6.52989</v>
      </c>
      <c r="N430" s="1"/>
      <c r="O430" s="1"/>
    </row>
    <row r="431" spans="1:15" ht="12.75" customHeight="1">
      <c r="A431" s="31">
        <v>421</v>
      </c>
      <c r="B431" s="508" t="s">
        <v>511</v>
      </c>
      <c r="C431" s="509">
        <v>95.1</v>
      </c>
      <c r="D431" s="510">
        <v>95.383333333333326</v>
      </c>
      <c r="E431" s="510">
        <v>94.716666666666654</v>
      </c>
      <c r="F431" s="510">
        <v>94.333333333333329</v>
      </c>
      <c r="G431" s="510">
        <v>93.666666666666657</v>
      </c>
      <c r="H431" s="510">
        <v>95.766666666666652</v>
      </c>
      <c r="I431" s="510">
        <v>96.433333333333337</v>
      </c>
      <c r="J431" s="510">
        <v>96.816666666666649</v>
      </c>
      <c r="K431" s="509">
        <v>96.05</v>
      </c>
      <c r="L431" s="509">
        <v>95</v>
      </c>
      <c r="M431" s="509">
        <v>0.62548000000000004</v>
      </c>
      <c r="N431" s="1"/>
      <c r="O431" s="1"/>
    </row>
    <row r="432" spans="1:15" ht="12.75" customHeight="1">
      <c r="A432" s="31">
        <v>422</v>
      </c>
      <c r="B432" s="508" t="s">
        <v>513</v>
      </c>
      <c r="C432" s="509">
        <v>284.8</v>
      </c>
      <c r="D432" s="510">
        <v>286.76666666666671</v>
      </c>
      <c r="E432" s="510">
        <v>282.18333333333339</v>
      </c>
      <c r="F432" s="510">
        <v>279.56666666666666</v>
      </c>
      <c r="G432" s="510">
        <v>274.98333333333335</v>
      </c>
      <c r="H432" s="510">
        <v>289.38333333333344</v>
      </c>
      <c r="I432" s="510">
        <v>293.96666666666681</v>
      </c>
      <c r="J432" s="510">
        <v>296.58333333333348</v>
      </c>
      <c r="K432" s="509">
        <v>291.35000000000002</v>
      </c>
      <c r="L432" s="509">
        <v>284.14999999999998</v>
      </c>
      <c r="M432" s="509">
        <v>1.74668</v>
      </c>
      <c r="N432" s="1"/>
      <c r="O432" s="1"/>
    </row>
    <row r="433" spans="1:15" ht="12.75" customHeight="1">
      <c r="A433" s="31">
        <v>423</v>
      </c>
      <c r="B433" s="508" t="s">
        <v>515</v>
      </c>
      <c r="C433" s="509">
        <v>561.20000000000005</v>
      </c>
      <c r="D433" s="510">
        <v>552.65</v>
      </c>
      <c r="E433" s="510">
        <v>539.65</v>
      </c>
      <c r="F433" s="510">
        <v>518.1</v>
      </c>
      <c r="G433" s="510">
        <v>505.1</v>
      </c>
      <c r="H433" s="510">
        <v>574.19999999999993</v>
      </c>
      <c r="I433" s="510">
        <v>587.19999999999993</v>
      </c>
      <c r="J433" s="510">
        <v>608.74999999999989</v>
      </c>
      <c r="K433" s="509">
        <v>565.65</v>
      </c>
      <c r="L433" s="509">
        <v>531.1</v>
      </c>
      <c r="M433" s="509">
        <v>2.4357500000000001</v>
      </c>
      <c r="N433" s="1"/>
      <c r="O433" s="1"/>
    </row>
    <row r="434" spans="1:15" ht="12.75" customHeight="1">
      <c r="A434" s="31">
        <v>424</v>
      </c>
      <c r="B434" s="508" t="s">
        <v>516</v>
      </c>
      <c r="C434" s="509">
        <v>364.8</v>
      </c>
      <c r="D434" s="510">
        <v>364.26666666666665</v>
      </c>
      <c r="E434" s="510">
        <v>360.73333333333329</v>
      </c>
      <c r="F434" s="510">
        <v>356.66666666666663</v>
      </c>
      <c r="G434" s="510">
        <v>353.13333333333327</v>
      </c>
      <c r="H434" s="510">
        <v>368.33333333333331</v>
      </c>
      <c r="I434" s="510">
        <v>371.86666666666662</v>
      </c>
      <c r="J434" s="510">
        <v>375.93333333333334</v>
      </c>
      <c r="K434" s="509">
        <v>367.8</v>
      </c>
      <c r="L434" s="509">
        <v>360.2</v>
      </c>
      <c r="M434" s="509">
        <v>1.9124099999999999</v>
      </c>
      <c r="N434" s="1"/>
      <c r="O434" s="1"/>
    </row>
    <row r="435" spans="1:15" ht="12.75" customHeight="1">
      <c r="A435" s="31">
        <v>425</v>
      </c>
      <c r="B435" s="508" t="s">
        <v>518</v>
      </c>
      <c r="C435" s="509">
        <v>2250</v>
      </c>
      <c r="D435" s="510">
        <v>2261.25</v>
      </c>
      <c r="E435" s="510">
        <v>2225.5</v>
      </c>
      <c r="F435" s="510">
        <v>2201</v>
      </c>
      <c r="G435" s="510">
        <v>2165.25</v>
      </c>
      <c r="H435" s="510">
        <v>2285.75</v>
      </c>
      <c r="I435" s="510">
        <v>2321.5</v>
      </c>
      <c r="J435" s="510">
        <v>2346</v>
      </c>
      <c r="K435" s="509">
        <v>2297</v>
      </c>
      <c r="L435" s="509">
        <v>2236.75</v>
      </c>
      <c r="M435" s="509">
        <v>9.1300000000000006E-2</v>
      </c>
      <c r="N435" s="1"/>
      <c r="O435" s="1"/>
    </row>
    <row r="436" spans="1:15" ht="12.75" customHeight="1">
      <c r="A436" s="31">
        <v>426</v>
      </c>
      <c r="B436" s="508" t="s">
        <v>519</v>
      </c>
      <c r="C436" s="509">
        <v>872.8</v>
      </c>
      <c r="D436" s="510">
        <v>884.73333333333323</v>
      </c>
      <c r="E436" s="510">
        <v>855.46666666666647</v>
      </c>
      <c r="F436" s="510">
        <v>838.13333333333321</v>
      </c>
      <c r="G436" s="510">
        <v>808.86666666666645</v>
      </c>
      <c r="H436" s="510">
        <v>902.06666666666649</v>
      </c>
      <c r="I436" s="510">
        <v>931.33333333333314</v>
      </c>
      <c r="J436" s="510">
        <v>948.66666666666652</v>
      </c>
      <c r="K436" s="509">
        <v>914</v>
      </c>
      <c r="L436" s="509">
        <v>867.4</v>
      </c>
      <c r="M436" s="509">
        <v>1.1478600000000001</v>
      </c>
      <c r="N436" s="1"/>
      <c r="O436" s="1"/>
    </row>
    <row r="437" spans="1:15" ht="12.75" customHeight="1">
      <c r="A437" s="31">
        <v>427</v>
      </c>
      <c r="B437" s="508" t="s">
        <v>195</v>
      </c>
      <c r="C437" s="509">
        <v>792.45</v>
      </c>
      <c r="D437" s="510">
        <v>795.4666666666667</v>
      </c>
      <c r="E437" s="510">
        <v>786.98333333333335</v>
      </c>
      <c r="F437" s="510">
        <v>781.51666666666665</v>
      </c>
      <c r="G437" s="510">
        <v>773.0333333333333</v>
      </c>
      <c r="H437" s="510">
        <v>800.93333333333339</v>
      </c>
      <c r="I437" s="510">
        <v>809.41666666666674</v>
      </c>
      <c r="J437" s="510">
        <v>814.88333333333344</v>
      </c>
      <c r="K437" s="509">
        <v>803.95</v>
      </c>
      <c r="L437" s="509">
        <v>790</v>
      </c>
      <c r="M437" s="509">
        <v>42.77384</v>
      </c>
      <c r="N437" s="1"/>
      <c r="O437" s="1"/>
    </row>
    <row r="438" spans="1:15" ht="12.75" customHeight="1">
      <c r="A438" s="31">
        <v>428</v>
      </c>
      <c r="B438" s="508" t="s">
        <v>520</v>
      </c>
      <c r="C438" s="509">
        <v>448.25</v>
      </c>
      <c r="D438" s="510">
        <v>446.8</v>
      </c>
      <c r="E438" s="510">
        <v>439.95000000000005</v>
      </c>
      <c r="F438" s="510">
        <v>431.65000000000003</v>
      </c>
      <c r="G438" s="510">
        <v>424.80000000000007</v>
      </c>
      <c r="H438" s="510">
        <v>455.1</v>
      </c>
      <c r="I438" s="510">
        <v>461.95000000000005</v>
      </c>
      <c r="J438" s="510">
        <v>470.25</v>
      </c>
      <c r="K438" s="509">
        <v>453.65</v>
      </c>
      <c r="L438" s="509">
        <v>438.5</v>
      </c>
      <c r="M438" s="509">
        <v>3.9575999999999998</v>
      </c>
      <c r="N438" s="1"/>
      <c r="O438" s="1"/>
    </row>
    <row r="439" spans="1:15" ht="12.75" customHeight="1">
      <c r="A439" s="31">
        <v>429</v>
      </c>
      <c r="B439" s="508" t="s">
        <v>196</v>
      </c>
      <c r="C439" s="509">
        <v>501.5</v>
      </c>
      <c r="D439" s="510">
        <v>503.83333333333331</v>
      </c>
      <c r="E439" s="510">
        <v>497.66666666666663</v>
      </c>
      <c r="F439" s="510">
        <v>493.83333333333331</v>
      </c>
      <c r="G439" s="510">
        <v>487.66666666666663</v>
      </c>
      <c r="H439" s="510">
        <v>507.66666666666663</v>
      </c>
      <c r="I439" s="510">
        <v>513.83333333333326</v>
      </c>
      <c r="J439" s="510">
        <v>517.66666666666663</v>
      </c>
      <c r="K439" s="509">
        <v>510</v>
      </c>
      <c r="L439" s="509">
        <v>500</v>
      </c>
      <c r="M439" s="509">
        <v>8.9788700000000006</v>
      </c>
      <c r="N439" s="1"/>
      <c r="O439" s="1"/>
    </row>
    <row r="440" spans="1:15" ht="12.75" customHeight="1">
      <c r="A440" s="31">
        <v>430</v>
      </c>
      <c r="B440" s="508" t="s">
        <v>523</v>
      </c>
      <c r="C440" s="509">
        <v>705.55</v>
      </c>
      <c r="D440" s="510">
        <v>705.5</v>
      </c>
      <c r="E440" s="510">
        <v>696</v>
      </c>
      <c r="F440" s="510">
        <v>686.45</v>
      </c>
      <c r="G440" s="510">
        <v>676.95</v>
      </c>
      <c r="H440" s="510">
        <v>715.05</v>
      </c>
      <c r="I440" s="510">
        <v>724.55</v>
      </c>
      <c r="J440" s="510">
        <v>734.09999999999991</v>
      </c>
      <c r="K440" s="509">
        <v>715</v>
      </c>
      <c r="L440" s="509">
        <v>695.95</v>
      </c>
      <c r="M440" s="509">
        <v>0.34642000000000001</v>
      </c>
      <c r="N440" s="1"/>
      <c r="O440" s="1"/>
    </row>
    <row r="441" spans="1:15" ht="12.75" customHeight="1">
      <c r="A441" s="31">
        <v>431</v>
      </c>
      <c r="B441" s="508" t="s">
        <v>521</v>
      </c>
      <c r="C441" s="509">
        <v>409.3</v>
      </c>
      <c r="D441" s="510">
        <v>411.81666666666666</v>
      </c>
      <c r="E441" s="510">
        <v>405.48333333333335</v>
      </c>
      <c r="F441" s="510">
        <v>401.66666666666669</v>
      </c>
      <c r="G441" s="510">
        <v>395.33333333333337</v>
      </c>
      <c r="H441" s="510">
        <v>415.63333333333333</v>
      </c>
      <c r="I441" s="510">
        <v>421.9666666666667</v>
      </c>
      <c r="J441" s="510">
        <v>425.7833333333333</v>
      </c>
      <c r="K441" s="509">
        <v>418.15</v>
      </c>
      <c r="L441" s="509">
        <v>408</v>
      </c>
      <c r="M441" s="509">
        <v>0.73187999999999998</v>
      </c>
      <c r="N441" s="1"/>
      <c r="O441" s="1"/>
    </row>
    <row r="442" spans="1:15" ht="12.75" customHeight="1">
      <c r="A442" s="31">
        <v>432</v>
      </c>
      <c r="B442" s="508" t="s">
        <v>522</v>
      </c>
      <c r="C442" s="509">
        <v>2235.85</v>
      </c>
      <c r="D442" s="510">
        <v>2240.7999999999997</v>
      </c>
      <c r="E442" s="510">
        <v>2203.7499999999995</v>
      </c>
      <c r="F442" s="510">
        <v>2171.6499999999996</v>
      </c>
      <c r="G442" s="510">
        <v>2134.5999999999995</v>
      </c>
      <c r="H442" s="510">
        <v>2272.8999999999996</v>
      </c>
      <c r="I442" s="510">
        <v>2309.9499999999998</v>
      </c>
      <c r="J442" s="510">
        <v>2342.0499999999997</v>
      </c>
      <c r="K442" s="509">
        <v>2277.85</v>
      </c>
      <c r="L442" s="509">
        <v>2208.6999999999998</v>
      </c>
      <c r="M442" s="509">
        <v>0.42798999999999998</v>
      </c>
      <c r="N442" s="1"/>
      <c r="O442" s="1"/>
    </row>
    <row r="443" spans="1:15" ht="12.75" customHeight="1">
      <c r="A443" s="31">
        <v>433</v>
      </c>
      <c r="B443" s="508" t="s">
        <v>524</v>
      </c>
      <c r="C443" s="509">
        <v>490.1</v>
      </c>
      <c r="D443" s="510">
        <v>494.88333333333338</v>
      </c>
      <c r="E443" s="510">
        <v>482.46666666666675</v>
      </c>
      <c r="F443" s="510">
        <v>474.83333333333337</v>
      </c>
      <c r="G443" s="510">
        <v>462.41666666666674</v>
      </c>
      <c r="H443" s="510">
        <v>502.51666666666677</v>
      </c>
      <c r="I443" s="510">
        <v>514.93333333333339</v>
      </c>
      <c r="J443" s="510">
        <v>522.56666666666683</v>
      </c>
      <c r="K443" s="509">
        <v>507.3</v>
      </c>
      <c r="L443" s="509">
        <v>487.25</v>
      </c>
      <c r="M443" s="509">
        <v>1.0686100000000001</v>
      </c>
      <c r="N443" s="1"/>
      <c r="O443" s="1"/>
    </row>
    <row r="444" spans="1:15" ht="12.75" customHeight="1">
      <c r="A444" s="31">
        <v>434</v>
      </c>
      <c r="B444" s="508" t="s">
        <v>525</v>
      </c>
      <c r="C444" s="509">
        <v>7.75</v>
      </c>
      <c r="D444" s="510">
        <v>7.8666666666666671</v>
      </c>
      <c r="E444" s="510">
        <v>7.5833333333333339</v>
      </c>
      <c r="F444" s="510">
        <v>7.416666666666667</v>
      </c>
      <c r="G444" s="510">
        <v>7.1333333333333337</v>
      </c>
      <c r="H444" s="510">
        <v>8.033333333333335</v>
      </c>
      <c r="I444" s="510">
        <v>8.3166666666666664</v>
      </c>
      <c r="J444" s="510">
        <v>8.4833333333333343</v>
      </c>
      <c r="K444" s="509">
        <v>8.15</v>
      </c>
      <c r="L444" s="509">
        <v>7.7</v>
      </c>
      <c r="M444" s="509">
        <v>1428.14213</v>
      </c>
      <c r="N444" s="1"/>
      <c r="O444" s="1"/>
    </row>
    <row r="445" spans="1:15" ht="12.75" customHeight="1">
      <c r="A445" s="31">
        <v>435</v>
      </c>
      <c r="B445" s="508" t="s">
        <v>512</v>
      </c>
      <c r="C445" s="509">
        <v>378.05</v>
      </c>
      <c r="D445" s="510">
        <v>379.7833333333333</v>
      </c>
      <c r="E445" s="510">
        <v>375.26666666666659</v>
      </c>
      <c r="F445" s="510">
        <v>372.48333333333329</v>
      </c>
      <c r="G445" s="510">
        <v>367.96666666666658</v>
      </c>
      <c r="H445" s="510">
        <v>382.56666666666661</v>
      </c>
      <c r="I445" s="510">
        <v>387.08333333333326</v>
      </c>
      <c r="J445" s="510">
        <v>389.86666666666662</v>
      </c>
      <c r="K445" s="509">
        <v>384.3</v>
      </c>
      <c r="L445" s="509">
        <v>377</v>
      </c>
      <c r="M445" s="509">
        <v>3.1680700000000002</v>
      </c>
      <c r="N445" s="1"/>
      <c r="O445" s="1"/>
    </row>
    <row r="446" spans="1:15" ht="12.75" customHeight="1">
      <c r="A446" s="31">
        <v>436</v>
      </c>
      <c r="B446" s="508" t="s">
        <v>526</v>
      </c>
      <c r="C446" s="509">
        <v>1006.65</v>
      </c>
      <c r="D446" s="510">
        <v>1005.85</v>
      </c>
      <c r="E446" s="510">
        <v>992.85</v>
      </c>
      <c r="F446" s="510">
        <v>979.05</v>
      </c>
      <c r="G446" s="510">
        <v>966.05</v>
      </c>
      <c r="H446" s="510">
        <v>1019.6500000000001</v>
      </c>
      <c r="I446" s="510">
        <v>1032.6500000000001</v>
      </c>
      <c r="J446" s="510">
        <v>1046.4500000000003</v>
      </c>
      <c r="K446" s="509">
        <v>1018.85</v>
      </c>
      <c r="L446" s="509">
        <v>992.05</v>
      </c>
      <c r="M446" s="509">
        <v>0.19347</v>
      </c>
      <c r="N446" s="1"/>
      <c r="O446" s="1"/>
    </row>
    <row r="447" spans="1:15" ht="12.75" customHeight="1">
      <c r="A447" s="31">
        <v>437</v>
      </c>
      <c r="B447" s="508" t="s">
        <v>277</v>
      </c>
      <c r="C447" s="509">
        <v>613.6</v>
      </c>
      <c r="D447" s="510">
        <v>608.4</v>
      </c>
      <c r="E447" s="510">
        <v>600.79999999999995</v>
      </c>
      <c r="F447" s="510">
        <v>588</v>
      </c>
      <c r="G447" s="510">
        <v>580.4</v>
      </c>
      <c r="H447" s="510">
        <v>621.19999999999993</v>
      </c>
      <c r="I447" s="510">
        <v>628.80000000000007</v>
      </c>
      <c r="J447" s="510">
        <v>641.59999999999991</v>
      </c>
      <c r="K447" s="509">
        <v>616</v>
      </c>
      <c r="L447" s="509">
        <v>595.6</v>
      </c>
      <c r="M447" s="509">
        <v>6.2997399999999999</v>
      </c>
      <c r="N447" s="1"/>
      <c r="O447" s="1"/>
    </row>
    <row r="448" spans="1:15" ht="12.75" customHeight="1">
      <c r="A448" s="31">
        <v>438</v>
      </c>
      <c r="B448" s="508" t="s">
        <v>531</v>
      </c>
      <c r="C448" s="509">
        <v>1901.5</v>
      </c>
      <c r="D448" s="510">
        <v>1912.1333333333332</v>
      </c>
      <c r="E448" s="510">
        <v>1869.4666666666665</v>
      </c>
      <c r="F448" s="510">
        <v>1837.4333333333332</v>
      </c>
      <c r="G448" s="510">
        <v>1794.7666666666664</v>
      </c>
      <c r="H448" s="510">
        <v>1944.1666666666665</v>
      </c>
      <c r="I448" s="510">
        <v>1986.8333333333335</v>
      </c>
      <c r="J448" s="510">
        <v>2018.8666666666666</v>
      </c>
      <c r="K448" s="509">
        <v>1954.8</v>
      </c>
      <c r="L448" s="509">
        <v>1880.1</v>
      </c>
      <c r="M448" s="509">
        <v>2.8675600000000001</v>
      </c>
      <c r="N448" s="1"/>
      <c r="O448" s="1"/>
    </row>
    <row r="449" spans="1:15" ht="12.75" customHeight="1">
      <c r="A449" s="31">
        <v>439</v>
      </c>
      <c r="B449" s="508" t="s">
        <v>532</v>
      </c>
      <c r="C449" s="509">
        <v>13413</v>
      </c>
      <c r="D449" s="510">
        <v>13487.983333333332</v>
      </c>
      <c r="E449" s="510">
        <v>13075.916666666664</v>
      </c>
      <c r="F449" s="510">
        <v>12738.833333333332</v>
      </c>
      <c r="G449" s="510">
        <v>12326.766666666665</v>
      </c>
      <c r="H449" s="510">
        <v>13825.066666666664</v>
      </c>
      <c r="I449" s="510">
        <v>14237.133333333333</v>
      </c>
      <c r="J449" s="510">
        <v>14574.216666666664</v>
      </c>
      <c r="K449" s="509">
        <v>13900.05</v>
      </c>
      <c r="L449" s="509">
        <v>13150.9</v>
      </c>
      <c r="M449" s="509">
        <v>2.8289999999999999E-2</v>
      </c>
      <c r="N449" s="1"/>
      <c r="O449" s="1"/>
    </row>
    <row r="450" spans="1:15" ht="12.75" customHeight="1">
      <c r="A450" s="31">
        <v>440</v>
      </c>
      <c r="B450" s="508" t="s">
        <v>197</v>
      </c>
      <c r="C450" s="509">
        <v>886.1</v>
      </c>
      <c r="D450" s="510">
        <v>887.83333333333337</v>
      </c>
      <c r="E450" s="510">
        <v>881.16666666666674</v>
      </c>
      <c r="F450" s="510">
        <v>876.23333333333335</v>
      </c>
      <c r="G450" s="510">
        <v>869.56666666666672</v>
      </c>
      <c r="H450" s="510">
        <v>892.76666666666677</v>
      </c>
      <c r="I450" s="510">
        <v>899.43333333333351</v>
      </c>
      <c r="J450" s="510">
        <v>904.36666666666679</v>
      </c>
      <c r="K450" s="509">
        <v>894.5</v>
      </c>
      <c r="L450" s="509">
        <v>882.9</v>
      </c>
      <c r="M450" s="509">
        <v>6.4030300000000002</v>
      </c>
      <c r="N450" s="1"/>
      <c r="O450" s="1"/>
    </row>
    <row r="451" spans="1:15" ht="12.75" customHeight="1">
      <c r="A451" s="31">
        <v>441</v>
      </c>
      <c r="B451" s="508" t="s">
        <v>533</v>
      </c>
      <c r="C451" s="509">
        <v>202.95</v>
      </c>
      <c r="D451" s="510">
        <v>203.94999999999996</v>
      </c>
      <c r="E451" s="510">
        <v>201.04999999999993</v>
      </c>
      <c r="F451" s="510">
        <v>199.14999999999998</v>
      </c>
      <c r="G451" s="510">
        <v>196.24999999999994</v>
      </c>
      <c r="H451" s="510">
        <v>205.84999999999991</v>
      </c>
      <c r="I451" s="510">
        <v>208.74999999999994</v>
      </c>
      <c r="J451" s="510">
        <v>210.64999999999989</v>
      </c>
      <c r="K451" s="509">
        <v>206.85</v>
      </c>
      <c r="L451" s="509">
        <v>202.05</v>
      </c>
      <c r="M451" s="509">
        <v>6.4111799999999999</v>
      </c>
      <c r="N451" s="1"/>
      <c r="O451" s="1"/>
    </row>
    <row r="452" spans="1:15" ht="12.75" customHeight="1">
      <c r="A452" s="31">
        <v>442</v>
      </c>
      <c r="B452" s="508" t="s">
        <v>534</v>
      </c>
      <c r="C452" s="509">
        <v>1395.6</v>
      </c>
      <c r="D452" s="510">
        <v>1397.7833333333335</v>
      </c>
      <c r="E452" s="510">
        <v>1375.5666666666671</v>
      </c>
      <c r="F452" s="510">
        <v>1355.5333333333335</v>
      </c>
      <c r="G452" s="510">
        <v>1333.3166666666671</v>
      </c>
      <c r="H452" s="510">
        <v>1417.8166666666671</v>
      </c>
      <c r="I452" s="510">
        <v>1440.0333333333338</v>
      </c>
      <c r="J452" s="510">
        <v>1460.0666666666671</v>
      </c>
      <c r="K452" s="509">
        <v>1420</v>
      </c>
      <c r="L452" s="509">
        <v>1377.75</v>
      </c>
      <c r="M452" s="509">
        <v>3.0835400000000002</v>
      </c>
      <c r="N452" s="1"/>
      <c r="O452" s="1"/>
    </row>
    <row r="453" spans="1:15" ht="12.75" customHeight="1">
      <c r="A453" s="31">
        <v>443</v>
      </c>
      <c r="B453" s="508" t="s">
        <v>198</v>
      </c>
      <c r="C453" s="509">
        <v>726.75</v>
      </c>
      <c r="D453" s="510">
        <v>722.86666666666667</v>
      </c>
      <c r="E453" s="510">
        <v>716.13333333333333</v>
      </c>
      <c r="F453" s="510">
        <v>705.51666666666665</v>
      </c>
      <c r="G453" s="510">
        <v>698.7833333333333</v>
      </c>
      <c r="H453" s="510">
        <v>733.48333333333335</v>
      </c>
      <c r="I453" s="510">
        <v>740.2166666666667</v>
      </c>
      <c r="J453" s="510">
        <v>750.83333333333337</v>
      </c>
      <c r="K453" s="509">
        <v>729.6</v>
      </c>
      <c r="L453" s="509">
        <v>712.25</v>
      </c>
      <c r="M453" s="509">
        <v>10.95354</v>
      </c>
      <c r="N453" s="1"/>
      <c r="O453" s="1"/>
    </row>
    <row r="454" spans="1:15" ht="12.75" customHeight="1">
      <c r="A454" s="31">
        <v>444</v>
      </c>
      <c r="B454" s="508" t="s">
        <v>278</v>
      </c>
      <c r="C454" s="509">
        <v>5491</v>
      </c>
      <c r="D454" s="510">
        <v>5495.75</v>
      </c>
      <c r="E454" s="510">
        <v>5456.5</v>
      </c>
      <c r="F454" s="510">
        <v>5422</v>
      </c>
      <c r="G454" s="510">
        <v>5382.75</v>
      </c>
      <c r="H454" s="510">
        <v>5530.25</v>
      </c>
      <c r="I454" s="510">
        <v>5569.5</v>
      </c>
      <c r="J454" s="510">
        <v>5604</v>
      </c>
      <c r="K454" s="509">
        <v>5535</v>
      </c>
      <c r="L454" s="509">
        <v>5461.25</v>
      </c>
      <c r="M454" s="509">
        <v>0.96828999999999998</v>
      </c>
      <c r="N454" s="1"/>
      <c r="O454" s="1"/>
    </row>
    <row r="455" spans="1:15" ht="12.75" customHeight="1">
      <c r="A455" s="31">
        <v>445</v>
      </c>
      <c r="B455" s="508" t="s">
        <v>199</v>
      </c>
      <c r="C455" s="509">
        <v>472.35</v>
      </c>
      <c r="D455" s="510">
        <v>473.76666666666665</v>
      </c>
      <c r="E455" s="510">
        <v>469.5333333333333</v>
      </c>
      <c r="F455" s="510">
        <v>466.71666666666664</v>
      </c>
      <c r="G455" s="510">
        <v>462.48333333333329</v>
      </c>
      <c r="H455" s="510">
        <v>476.58333333333331</v>
      </c>
      <c r="I455" s="510">
        <v>480.81666666666666</v>
      </c>
      <c r="J455" s="510">
        <v>483.63333333333333</v>
      </c>
      <c r="K455" s="509">
        <v>478</v>
      </c>
      <c r="L455" s="509">
        <v>470.95</v>
      </c>
      <c r="M455" s="509">
        <v>121.16813999999999</v>
      </c>
      <c r="N455" s="1"/>
      <c r="O455" s="1"/>
    </row>
    <row r="456" spans="1:15" ht="12.75" customHeight="1">
      <c r="A456" s="31">
        <v>446</v>
      </c>
      <c r="B456" s="508" t="s">
        <v>535</v>
      </c>
      <c r="C456" s="509">
        <v>233.3</v>
      </c>
      <c r="D456" s="510">
        <v>231.96666666666667</v>
      </c>
      <c r="E456" s="510">
        <v>230.08333333333334</v>
      </c>
      <c r="F456" s="510">
        <v>226.86666666666667</v>
      </c>
      <c r="G456" s="510">
        <v>224.98333333333335</v>
      </c>
      <c r="H456" s="510">
        <v>235.18333333333334</v>
      </c>
      <c r="I456" s="510">
        <v>237.06666666666666</v>
      </c>
      <c r="J456" s="510">
        <v>240.28333333333333</v>
      </c>
      <c r="K456" s="509">
        <v>233.85</v>
      </c>
      <c r="L456" s="509">
        <v>228.75</v>
      </c>
      <c r="M456" s="509">
        <v>21.94051</v>
      </c>
      <c r="N456" s="1"/>
      <c r="O456" s="1"/>
    </row>
    <row r="457" spans="1:15" ht="12.75" customHeight="1">
      <c r="A457" s="31">
        <v>447</v>
      </c>
      <c r="B457" s="508" t="s">
        <v>200</v>
      </c>
      <c r="C457" s="509">
        <v>218.05</v>
      </c>
      <c r="D457" s="510">
        <v>218.91666666666666</v>
      </c>
      <c r="E457" s="510">
        <v>216.58333333333331</v>
      </c>
      <c r="F457" s="510">
        <v>215.11666666666665</v>
      </c>
      <c r="G457" s="510">
        <v>212.7833333333333</v>
      </c>
      <c r="H457" s="510">
        <v>220.38333333333333</v>
      </c>
      <c r="I457" s="510">
        <v>222.71666666666664</v>
      </c>
      <c r="J457" s="510">
        <v>224.18333333333334</v>
      </c>
      <c r="K457" s="509">
        <v>221.25</v>
      </c>
      <c r="L457" s="509">
        <v>217.45</v>
      </c>
      <c r="M457" s="509">
        <v>169.40882999999999</v>
      </c>
      <c r="N457" s="1"/>
      <c r="O457" s="1"/>
    </row>
    <row r="458" spans="1:15" ht="12.75" customHeight="1">
      <c r="A458" s="31">
        <v>448</v>
      </c>
      <c r="B458" s="508" t="s">
        <v>201</v>
      </c>
      <c r="C458" s="509">
        <v>1127.6500000000001</v>
      </c>
      <c r="D458" s="510">
        <v>1131.55</v>
      </c>
      <c r="E458" s="510">
        <v>1116.3</v>
      </c>
      <c r="F458" s="510">
        <v>1104.95</v>
      </c>
      <c r="G458" s="510">
        <v>1089.7</v>
      </c>
      <c r="H458" s="510">
        <v>1142.8999999999999</v>
      </c>
      <c r="I458" s="510">
        <v>1158.1499999999999</v>
      </c>
      <c r="J458" s="510">
        <v>1169.4999999999998</v>
      </c>
      <c r="K458" s="509">
        <v>1146.8</v>
      </c>
      <c r="L458" s="509">
        <v>1120.2</v>
      </c>
      <c r="M458" s="509">
        <v>46.214779999999998</v>
      </c>
      <c r="N458" s="1"/>
      <c r="O458" s="1"/>
    </row>
    <row r="459" spans="1:15" ht="12.75" customHeight="1">
      <c r="A459" s="31">
        <v>449</v>
      </c>
      <c r="B459" s="508" t="s">
        <v>861</v>
      </c>
      <c r="C459" s="509">
        <v>713.15</v>
      </c>
      <c r="D459" s="510">
        <v>717.6</v>
      </c>
      <c r="E459" s="510">
        <v>705.5</v>
      </c>
      <c r="F459" s="510">
        <v>697.85</v>
      </c>
      <c r="G459" s="510">
        <v>685.75</v>
      </c>
      <c r="H459" s="510">
        <v>725.25</v>
      </c>
      <c r="I459" s="510">
        <v>737.35000000000014</v>
      </c>
      <c r="J459" s="510">
        <v>745</v>
      </c>
      <c r="K459" s="509">
        <v>729.7</v>
      </c>
      <c r="L459" s="509">
        <v>709.95</v>
      </c>
      <c r="M459" s="509">
        <v>0.49225000000000002</v>
      </c>
      <c r="N459" s="1"/>
      <c r="O459" s="1"/>
    </row>
    <row r="460" spans="1:15" ht="12.75" customHeight="1">
      <c r="A460" s="31">
        <v>450</v>
      </c>
      <c r="B460" s="508" t="s">
        <v>527</v>
      </c>
      <c r="C460" s="509">
        <v>2383.3000000000002</v>
      </c>
      <c r="D460" s="510">
        <v>2419.6</v>
      </c>
      <c r="E460" s="510">
        <v>2267.1999999999998</v>
      </c>
      <c r="F460" s="510">
        <v>2151.1</v>
      </c>
      <c r="G460" s="510">
        <v>1998.6999999999998</v>
      </c>
      <c r="H460" s="510">
        <v>2535.6999999999998</v>
      </c>
      <c r="I460" s="510">
        <v>2688.1000000000004</v>
      </c>
      <c r="J460" s="510">
        <v>2804.2</v>
      </c>
      <c r="K460" s="509">
        <v>2572</v>
      </c>
      <c r="L460" s="509">
        <v>2303.5</v>
      </c>
      <c r="M460" s="509">
        <v>3.0135200000000002</v>
      </c>
      <c r="N460" s="1"/>
      <c r="O460" s="1"/>
    </row>
    <row r="461" spans="1:15" ht="12.75" customHeight="1">
      <c r="A461" s="31">
        <v>451</v>
      </c>
      <c r="B461" s="508" t="s">
        <v>528</v>
      </c>
      <c r="C461" s="509">
        <v>803.05</v>
      </c>
      <c r="D461" s="510">
        <v>806.98333333333323</v>
      </c>
      <c r="E461" s="510">
        <v>784.96666666666647</v>
      </c>
      <c r="F461" s="510">
        <v>766.88333333333321</v>
      </c>
      <c r="G461" s="510">
        <v>744.86666666666645</v>
      </c>
      <c r="H461" s="510">
        <v>825.06666666666649</v>
      </c>
      <c r="I461" s="510">
        <v>847.08333333333314</v>
      </c>
      <c r="J461" s="510">
        <v>865.16666666666652</v>
      </c>
      <c r="K461" s="509">
        <v>829</v>
      </c>
      <c r="L461" s="509">
        <v>788.9</v>
      </c>
      <c r="M461" s="509">
        <v>0.23752000000000001</v>
      </c>
      <c r="N461" s="1"/>
      <c r="O461" s="1"/>
    </row>
    <row r="462" spans="1:15" ht="12.75" customHeight="1">
      <c r="A462" s="31">
        <v>452</v>
      </c>
      <c r="B462" s="508" t="s">
        <v>202</v>
      </c>
      <c r="C462" s="509">
        <v>3662.7</v>
      </c>
      <c r="D462" s="510">
        <v>3654.4</v>
      </c>
      <c r="E462" s="510">
        <v>3638.3</v>
      </c>
      <c r="F462" s="510">
        <v>3613.9</v>
      </c>
      <c r="G462" s="510">
        <v>3597.8</v>
      </c>
      <c r="H462" s="510">
        <v>3678.8</v>
      </c>
      <c r="I462" s="510">
        <v>3694.8999999999996</v>
      </c>
      <c r="J462" s="510">
        <v>3719.3</v>
      </c>
      <c r="K462" s="509">
        <v>3670.5</v>
      </c>
      <c r="L462" s="509">
        <v>3630</v>
      </c>
      <c r="M462" s="509">
        <v>17.928609999999999</v>
      </c>
      <c r="N462" s="1"/>
      <c r="O462" s="1"/>
    </row>
    <row r="463" spans="1:15" ht="12.75" customHeight="1">
      <c r="A463" s="31">
        <v>453</v>
      </c>
      <c r="B463" s="508" t="s">
        <v>536</v>
      </c>
      <c r="C463" s="509">
        <v>3752.8</v>
      </c>
      <c r="D463" s="510">
        <v>3794.0166666666664</v>
      </c>
      <c r="E463" s="510">
        <v>3660.0333333333328</v>
      </c>
      <c r="F463" s="510">
        <v>3567.2666666666664</v>
      </c>
      <c r="G463" s="510">
        <v>3433.2833333333328</v>
      </c>
      <c r="H463" s="510">
        <v>3886.7833333333328</v>
      </c>
      <c r="I463" s="510">
        <v>4020.7666666666664</v>
      </c>
      <c r="J463" s="510">
        <v>4113.5333333333328</v>
      </c>
      <c r="K463" s="509">
        <v>3928</v>
      </c>
      <c r="L463" s="509">
        <v>3701.25</v>
      </c>
      <c r="M463" s="509">
        <v>0.13686999999999999</v>
      </c>
      <c r="N463" s="1"/>
      <c r="O463" s="1"/>
    </row>
    <row r="464" spans="1:15" ht="12.75" customHeight="1">
      <c r="A464" s="31">
        <v>454</v>
      </c>
      <c r="B464" s="508" t="s">
        <v>203</v>
      </c>
      <c r="C464" s="509">
        <v>1683.8</v>
      </c>
      <c r="D464" s="510">
        <v>1679.6833333333332</v>
      </c>
      <c r="E464" s="510">
        <v>1668.2666666666664</v>
      </c>
      <c r="F464" s="510">
        <v>1652.7333333333333</v>
      </c>
      <c r="G464" s="510">
        <v>1641.3166666666666</v>
      </c>
      <c r="H464" s="510">
        <v>1695.2166666666662</v>
      </c>
      <c r="I464" s="510">
        <v>1706.6333333333328</v>
      </c>
      <c r="J464" s="510">
        <v>1722.1666666666661</v>
      </c>
      <c r="K464" s="509">
        <v>1691.1</v>
      </c>
      <c r="L464" s="509">
        <v>1664.15</v>
      </c>
      <c r="M464" s="509">
        <v>17.15034</v>
      </c>
      <c r="N464" s="1"/>
      <c r="O464" s="1"/>
    </row>
    <row r="465" spans="1:15" ht="12.75" customHeight="1">
      <c r="A465" s="31">
        <v>455</v>
      </c>
      <c r="B465" s="508" t="s">
        <v>538</v>
      </c>
      <c r="C465" s="509">
        <v>1766.05</v>
      </c>
      <c r="D465" s="510">
        <v>1740.9166666666667</v>
      </c>
      <c r="E465" s="510">
        <v>1702.1333333333334</v>
      </c>
      <c r="F465" s="510">
        <v>1638.2166666666667</v>
      </c>
      <c r="G465" s="510">
        <v>1599.4333333333334</v>
      </c>
      <c r="H465" s="510">
        <v>1804.8333333333335</v>
      </c>
      <c r="I465" s="510">
        <v>1843.6166666666668</v>
      </c>
      <c r="J465" s="510">
        <v>1907.5333333333335</v>
      </c>
      <c r="K465" s="509">
        <v>1779.7</v>
      </c>
      <c r="L465" s="509">
        <v>1677</v>
      </c>
      <c r="M465" s="509">
        <v>1.5013000000000001</v>
      </c>
      <c r="N465" s="1"/>
      <c r="O465" s="1"/>
    </row>
    <row r="466" spans="1:15" ht="12.75" customHeight="1">
      <c r="A466" s="31">
        <v>456</v>
      </c>
      <c r="B466" s="508" t="s">
        <v>539</v>
      </c>
      <c r="C466" s="509">
        <v>1008.3</v>
      </c>
      <c r="D466" s="510">
        <v>1009.2833333333333</v>
      </c>
      <c r="E466" s="510">
        <v>993.56666666666661</v>
      </c>
      <c r="F466" s="510">
        <v>978.83333333333326</v>
      </c>
      <c r="G466" s="510">
        <v>963.11666666666656</v>
      </c>
      <c r="H466" s="510">
        <v>1024.0166666666667</v>
      </c>
      <c r="I466" s="510">
        <v>1039.7333333333333</v>
      </c>
      <c r="J466" s="510">
        <v>1054.4666666666667</v>
      </c>
      <c r="K466" s="509">
        <v>1025</v>
      </c>
      <c r="L466" s="509">
        <v>994.55</v>
      </c>
      <c r="M466" s="509">
        <v>1.10195</v>
      </c>
      <c r="N466" s="1"/>
      <c r="O466" s="1"/>
    </row>
    <row r="467" spans="1:15" ht="12.75" customHeight="1">
      <c r="A467" s="31">
        <v>457</v>
      </c>
      <c r="B467" s="508" t="s">
        <v>543</v>
      </c>
      <c r="C467" s="509">
        <v>1711.85</v>
      </c>
      <c r="D467" s="510">
        <v>1705.95</v>
      </c>
      <c r="E467" s="510">
        <v>1657</v>
      </c>
      <c r="F467" s="510">
        <v>1602.1499999999999</v>
      </c>
      <c r="G467" s="510">
        <v>1553.1999999999998</v>
      </c>
      <c r="H467" s="510">
        <v>1760.8000000000002</v>
      </c>
      <c r="I467" s="510">
        <v>1809.7500000000005</v>
      </c>
      <c r="J467" s="510">
        <v>1864.6000000000004</v>
      </c>
      <c r="K467" s="509">
        <v>1754.9</v>
      </c>
      <c r="L467" s="509">
        <v>1651.1</v>
      </c>
      <c r="M467" s="509">
        <v>4.0899400000000004</v>
      </c>
      <c r="N467" s="1"/>
      <c r="O467" s="1"/>
    </row>
    <row r="468" spans="1:15" ht="12.75" customHeight="1">
      <c r="A468" s="31">
        <v>458</v>
      </c>
      <c r="B468" s="508" t="s">
        <v>540</v>
      </c>
      <c r="C468" s="509">
        <v>1919.75</v>
      </c>
      <c r="D468" s="510">
        <v>1919.5333333333335</v>
      </c>
      <c r="E468" s="510">
        <v>1894.2166666666672</v>
      </c>
      <c r="F468" s="510">
        <v>1868.6833333333336</v>
      </c>
      <c r="G468" s="510">
        <v>1843.3666666666672</v>
      </c>
      <c r="H468" s="510">
        <v>1945.0666666666671</v>
      </c>
      <c r="I468" s="510">
        <v>1970.3833333333332</v>
      </c>
      <c r="J468" s="510">
        <v>1995.916666666667</v>
      </c>
      <c r="K468" s="509">
        <v>1944.85</v>
      </c>
      <c r="L468" s="509">
        <v>1894</v>
      </c>
      <c r="M468" s="509">
        <v>0.21251</v>
      </c>
      <c r="N468" s="1"/>
      <c r="O468" s="1"/>
    </row>
    <row r="469" spans="1:15" ht="12.75" customHeight="1">
      <c r="A469" s="31">
        <v>459</v>
      </c>
      <c r="B469" s="508" t="s">
        <v>204</v>
      </c>
      <c r="C469" s="509">
        <v>2329.9</v>
      </c>
      <c r="D469" s="510">
        <v>2325.8166666666671</v>
      </c>
      <c r="E469" s="510">
        <v>2314.0833333333339</v>
      </c>
      <c r="F469" s="510">
        <v>2298.2666666666669</v>
      </c>
      <c r="G469" s="510">
        <v>2286.5333333333338</v>
      </c>
      <c r="H469" s="510">
        <v>2341.6333333333341</v>
      </c>
      <c r="I469" s="510">
        <v>2353.3666666666668</v>
      </c>
      <c r="J469" s="510">
        <v>2369.1833333333343</v>
      </c>
      <c r="K469" s="509">
        <v>2337.5500000000002</v>
      </c>
      <c r="L469" s="509">
        <v>2310</v>
      </c>
      <c r="M469" s="509">
        <v>6.1368600000000004</v>
      </c>
      <c r="N469" s="1"/>
      <c r="O469" s="1"/>
    </row>
    <row r="470" spans="1:15" ht="12.75" customHeight="1">
      <c r="A470" s="31">
        <v>460</v>
      </c>
      <c r="B470" s="508" t="s">
        <v>205</v>
      </c>
      <c r="C470" s="509">
        <v>3162.5</v>
      </c>
      <c r="D470" s="510">
        <v>3141.1666666666665</v>
      </c>
      <c r="E470" s="510">
        <v>3102.333333333333</v>
      </c>
      <c r="F470" s="510">
        <v>3042.1666666666665</v>
      </c>
      <c r="G470" s="510">
        <v>3003.333333333333</v>
      </c>
      <c r="H470" s="510">
        <v>3201.333333333333</v>
      </c>
      <c r="I470" s="510">
        <v>3240.1666666666661</v>
      </c>
      <c r="J470" s="510">
        <v>3300.333333333333</v>
      </c>
      <c r="K470" s="509">
        <v>3180</v>
      </c>
      <c r="L470" s="509">
        <v>3081</v>
      </c>
      <c r="M470" s="509">
        <v>1.0044900000000001</v>
      </c>
      <c r="N470" s="1"/>
      <c r="O470" s="1"/>
    </row>
    <row r="471" spans="1:15" ht="12.75" customHeight="1">
      <c r="A471" s="31">
        <v>461</v>
      </c>
      <c r="B471" s="508" t="s">
        <v>206</v>
      </c>
      <c r="C471" s="509">
        <v>542.20000000000005</v>
      </c>
      <c r="D471" s="510">
        <v>541.08333333333337</v>
      </c>
      <c r="E471" s="510">
        <v>536.81666666666672</v>
      </c>
      <c r="F471" s="510">
        <v>531.43333333333339</v>
      </c>
      <c r="G471" s="510">
        <v>527.16666666666674</v>
      </c>
      <c r="H471" s="510">
        <v>546.4666666666667</v>
      </c>
      <c r="I471" s="510">
        <v>550.73333333333335</v>
      </c>
      <c r="J471" s="510">
        <v>556.11666666666667</v>
      </c>
      <c r="K471" s="509">
        <v>545.35</v>
      </c>
      <c r="L471" s="509">
        <v>535.70000000000005</v>
      </c>
      <c r="M471" s="509">
        <v>5.6188099999999999</v>
      </c>
      <c r="N471" s="1"/>
      <c r="O471" s="1"/>
    </row>
    <row r="472" spans="1:15" ht="12.75" customHeight="1">
      <c r="A472" s="31">
        <v>462</v>
      </c>
      <c r="B472" s="508" t="s">
        <v>207</v>
      </c>
      <c r="C472" s="509">
        <v>1042.1500000000001</v>
      </c>
      <c r="D472" s="510">
        <v>1043.6666666666667</v>
      </c>
      <c r="E472" s="510">
        <v>1030.4833333333336</v>
      </c>
      <c r="F472" s="510">
        <v>1018.8166666666668</v>
      </c>
      <c r="G472" s="510">
        <v>1005.6333333333337</v>
      </c>
      <c r="H472" s="510">
        <v>1055.3333333333335</v>
      </c>
      <c r="I472" s="510">
        <v>1068.5166666666664</v>
      </c>
      <c r="J472" s="510">
        <v>1080.1833333333334</v>
      </c>
      <c r="K472" s="509">
        <v>1056.8499999999999</v>
      </c>
      <c r="L472" s="509">
        <v>1032</v>
      </c>
      <c r="M472" s="509">
        <v>5.7708199999999996</v>
      </c>
      <c r="N472" s="1"/>
      <c r="O472" s="1"/>
    </row>
    <row r="473" spans="1:15" ht="12.75" customHeight="1">
      <c r="A473" s="31">
        <v>463</v>
      </c>
      <c r="B473" s="508" t="s">
        <v>541</v>
      </c>
      <c r="C473" s="509">
        <v>53.1</v>
      </c>
      <c r="D473" s="510">
        <v>53.35</v>
      </c>
      <c r="E473" s="510">
        <v>52.300000000000004</v>
      </c>
      <c r="F473" s="510">
        <v>51.5</v>
      </c>
      <c r="G473" s="510">
        <v>50.45</v>
      </c>
      <c r="H473" s="510">
        <v>54.150000000000006</v>
      </c>
      <c r="I473" s="510">
        <v>55.2</v>
      </c>
      <c r="J473" s="510">
        <v>56.000000000000007</v>
      </c>
      <c r="K473" s="509">
        <v>54.4</v>
      </c>
      <c r="L473" s="509">
        <v>52.55</v>
      </c>
      <c r="M473" s="509">
        <v>133.09276</v>
      </c>
      <c r="N473" s="1"/>
      <c r="O473" s="1"/>
    </row>
    <row r="474" spans="1:15" ht="12.75" customHeight="1">
      <c r="A474" s="31">
        <v>464</v>
      </c>
      <c r="B474" s="508" t="s">
        <v>542</v>
      </c>
      <c r="C474" s="509">
        <v>176.55</v>
      </c>
      <c r="D474" s="510">
        <v>178.15</v>
      </c>
      <c r="E474" s="510">
        <v>174.4</v>
      </c>
      <c r="F474" s="510">
        <v>172.25</v>
      </c>
      <c r="G474" s="510">
        <v>168.5</v>
      </c>
      <c r="H474" s="510">
        <v>180.3</v>
      </c>
      <c r="I474" s="510">
        <v>184.05</v>
      </c>
      <c r="J474" s="510">
        <v>186.20000000000002</v>
      </c>
      <c r="K474" s="509">
        <v>181.9</v>
      </c>
      <c r="L474" s="509">
        <v>176</v>
      </c>
      <c r="M474" s="509">
        <v>1.4897899999999999</v>
      </c>
      <c r="N474" s="1"/>
      <c r="O474" s="1"/>
    </row>
    <row r="475" spans="1:15" ht="12.75" customHeight="1">
      <c r="A475" s="31">
        <v>465</v>
      </c>
      <c r="B475" s="508" t="s">
        <v>529</v>
      </c>
      <c r="C475" s="509">
        <v>962.65</v>
      </c>
      <c r="D475" s="510">
        <v>977.55000000000007</v>
      </c>
      <c r="E475" s="510">
        <v>945.10000000000014</v>
      </c>
      <c r="F475" s="510">
        <v>927.55000000000007</v>
      </c>
      <c r="G475" s="510">
        <v>895.10000000000014</v>
      </c>
      <c r="H475" s="510">
        <v>995.10000000000014</v>
      </c>
      <c r="I475" s="510">
        <v>1027.5500000000002</v>
      </c>
      <c r="J475" s="510">
        <v>1045.1000000000001</v>
      </c>
      <c r="K475" s="509">
        <v>1010</v>
      </c>
      <c r="L475" s="509">
        <v>960</v>
      </c>
      <c r="M475" s="509">
        <v>1.63798</v>
      </c>
      <c r="N475" s="1"/>
      <c r="O475" s="1"/>
    </row>
    <row r="476" spans="1:15" ht="12.75" customHeight="1">
      <c r="A476" s="31">
        <v>466</v>
      </c>
      <c r="B476" s="508" t="s">
        <v>862</v>
      </c>
      <c r="C476" s="509">
        <v>154.1</v>
      </c>
      <c r="D476" s="510">
        <v>154.1</v>
      </c>
      <c r="E476" s="510">
        <v>154.1</v>
      </c>
      <c r="F476" s="510">
        <v>154.1</v>
      </c>
      <c r="G476" s="510">
        <v>154.1</v>
      </c>
      <c r="H476" s="510">
        <v>154.1</v>
      </c>
      <c r="I476" s="510">
        <v>154.1</v>
      </c>
      <c r="J476" s="510">
        <v>154.1</v>
      </c>
      <c r="K476" s="509">
        <v>154.1</v>
      </c>
      <c r="L476" s="509">
        <v>154.1</v>
      </c>
      <c r="M476" s="509">
        <v>13.548310000000001</v>
      </c>
      <c r="N476" s="1"/>
      <c r="O476" s="1"/>
    </row>
    <row r="477" spans="1:15" ht="12.75" customHeight="1">
      <c r="A477" s="31">
        <v>467</v>
      </c>
      <c r="B477" s="508" t="s">
        <v>530</v>
      </c>
      <c r="C477" s="509">
        <v>44.65</v>
      </c>
      <c r="D477" s="510">
        <v>44.95000000000001</v>
      </c>
      <c r="E477" s="510">
        <v>43.90000000000002</v>
      </c>
      <c r="F477" s="510">
        <v>43.150000000000013</v>
      </c>
      <c r="G477" s="510">
        <v>42.100000000000023</v>
      </c>
      <c r="H477" s="510">
        <v>45.700000000000017</v>
      </c>
      <c r="I477" s="510">
        <v>46.750000000000014</v>
      </c>
      <c r="J477" s="510">
        <v>47.500000000000014</v>
      </c>
      <c r="K477" s="509">
        <v>46</v>
      </c>
      <c r="L477" s="509">
        <v>44.2</v>
      </c>
      <c r="M477" s="509">
        <v>35.631770000000003</v>
      </c>
      <c r="N477" s="1"/>
      <c r="O477" s="1"/>
    </row>
    <row r="478" spans="1:15" ht="12.75" customHeight="1">
      <c r="A478" s="31">
        <v>468</v>
      </c>
      <c r="B478" s="508" t="s">
        <v>208</v>
      </c>
      <c r="C478" s="509">
        <v>620.35</v>
      </c>
      <c r="D478" s="510">
        <v>620.1</v>
      </c>
      <c r="E478" s="510">
        <v>616.85</v>
      </c>
      <c r="F478" s="510">
        <v>613.35</v>
      </c>
      <c r="G478" s="510">
        <v>610.1</v>
      </c>
      <c r="H478" s="510">
        <v>623.6</v>
      </c>
      <c r="I478" s="510">
        <v>626.85</v>
      </c>
      <c r="J478" s="510">
        <v>630.35</v>
      </c>
      <c r="K478" s="509">
        <v>623.35</v>
      </c>
      <c r="L478" s="509">
        <v>616.6</v>
      </c>
      <c r="M478" s="509">
        <v>5.0419799999999997</v>
      </c>
      <c r="N478" s="1"/>
      <c r="O478" s="1"/>
    </row>
    <row r="479" spans="1:15" ht="12.75" customHeight="1">
      <c r="A479" s="31">
        <v>469</v>
      </c>
      <c r="B479" s="508" t="s">
        <v>209</v>
      </c>
      <c r="C479" s="509">
        <v>1590.1</v>
      </c>
      <c r="D479" s="510">
        <v>1588.2833333333335</v>
      </c>
      <c r="E479" s="510">
        <v>1576.5666666666671</v>
      </c>
      <c r="F479" s="510">
        <v>1563.0333333333335</v>
      </c>
      <c r="G479" s="510">
        <v>1551.3166666666671</v>
      </c>
      <c r="H479" s="510">
        <v>1601.8166666666671</v>
      </c>
      <c r="I479" s="510">
        <v>1613.5333333333338</v>
      </c>
      <c r="J479" s="510">
        <v>1627.0666666666671</v>
      </c>
      <c r="K479" s="509">
        <v>1600</v>
      </c>
      <c r="L479" s="509">
        <v>1574.75</v>
      </c>
      <c r="M479" s="509">
        <v>1.53776</v>
      </c>
      <c r="N479" s="1"/>
      <c r="O479" s="1"/>
    </row>
    <row r="480" spans="1:15" ht="12.75" customHeight="1">
      <c r="A480" s="31">
        <v>470</v>
      </c>
      <c r="B480" s="508" t="s">
        <v>544</v>
      </c>
      <c r="C480" s="509">
        <v>13</v>
      </c>
      <c r="D480" s="510">
        <v>13.033333333333331</v>
      </c>
      <c r="E480" s="510">
        <v>12.916666666666663</v>
      </c>
      <c r="F480" s="510">
        <v>12.83333333333333</v>
      </c>
      <c r="G480" s="510">
        <v>12.716666666666661</v>
      </c>
      <c r="H480" s="510">
        <v>13.116666666666664</v>
      </c>
      <c r="I480" s="510">
        <v>13.233333333333331</v>
      </c>
      <c r="J480" s="510">
        <v>13.316666666666665</v>
      </c>
      <c r="K480" s="509">
        <v>13.15</v>
      </c>
      <c r="L480" s="509">
        <v>12.95</v>
      </c>
      <c r="M480" s="509">
        <v>24.789919999999999</v>
      </c>
      <c r="N480" s="1"/>
      <c r="O480" s="1"/>
    </row>
    <row r="481" spans="1:15" ht="12.75" customHeight="1">
      <c r="A481" s="31">
        <v>471</v>
      </c>
      <c r="B481" s="508" t="s">
        <v>545</v>
      </c>
      <c r="C481" s="509">
        <v>514.25</v>
      </c>
      <c r="D481" s="510">
        <v>514.23333333333335</v>
      </c>
      <c r="E481" s="510">
        <v>509.9666666666667</v>
      </c>
      <c r="F481" s="510">
        <v>505.68333333333334</v>
      </c>
      <c r="G481" s="510">
        <v>501.41666666666669</v>
      </c>
      <c r="H481" s="510">
        <v>518.51666666666665</v>
      </c>
      <c r="I481" s="510">
        <v>522.7833333333333</v>
      </c>
      <c r="J481" s="510">
        <v>527.06666666666672</v>
      </c>
      <c r="K481" s="509">
        <v>518.5</v>
      </c>
      <c r="L481" s="509">
        <v>509.95</v>
      </c>
      <c r="M481" s="509">
        <v>0.51488999999999996</v>
      </c>
      <c r="N481" s="1"/>
      <c r="O481" s="1"/>
    </row>
    <row r="482" spans="1:15" ht="12.75" customHeight="1">
      <c r="A482" s="31">
        <v>472</v>
      </c>
      <c r="B482" s="508" t="s">
        <v>547</v>
      </c>
      <c r="C482" s="509">
        <v>132.1</v>
      </c>
      <c r="D482" s="510">
        <v>131.76666666666665</v>
      </c>
      <c r="E482" s="510">
        <v>129.83333333333331</v>
      </c>
      <c r="F482" s="510">
        <v>127.56666666666666</v>
      </c>
      <c r="G482" s="510">
        <v>125.63333333333333</v>
      </c>
      <c r="H482" s="510">
        <v>134.0333333333333</v>
      </c>
      <c r="I482" s="510">
        <v>135.96666666666664</v>
      </c>
      <c r="J482" s="510">
        <v>138.23333333333329</v>
      </c>
      <c r="K482" s="509">
        <v>133.69999999999999</v>
      </c>
      <c r="L482" s="509">
        <v>129.5</v>
      </c>
      <c r="M482" s="509">
        <v>5.1116299999999999</v>
      </c>
      <c r="N482" s="1"/>
      <c r="O482" s="1"/>
    </row>
    <row r="483" spans="1:15" ht="12.75" customHeight="1">
      <c r="A483" s="31">
        <v>473</v>
      </c>
      <c r="B483" s="508" t="s">
        <v>548</v>
      </c>
      <c r="C483" s="509">
        <v>18.8</v>
      </c>
      <c r="D483" s="510">
        <v>18.816666666666666</v>
      </c>
      <c r="E483" s="510">
        <v>18.483333333333334</v>
      </c>
      <c r="F483" s="510">
        <v>18.166666666666668</v>
      </c>
      <c r="G483" s="510">
        <v>17.833333333333336</v>
      </c>
      <c r="H483" s="510">
        <v>19.133333333333333</v>
      </c>
      <c r="I483" s="510">
        <v>19.466666666666669</v>
      </c>
      <c r="J483" s="510">
        <v>19.783333333333331</v>
      </c>
      <c r="K483" s="509">
        <v>19.149999999999999</v>
      </c>
      <c r="L483" s="509">
        <v>18.5</v>
      </c>
      <c r="M483" s="509">
        <v>12.727969999999999</v>
      </c>
      <c r="N483" s="1"/>
      <c r="O483" s="1"/>
    </row>
    <row r="484" spans="1:15" ht="12.75" customHeight="1">
      <c r="A484" s="31">
        <v>474</v>
      </c>
      <c r="B484" s="508" t="s">
        <v>210</v>
      </c>
      <c r="C484" s="509">
        <v>7340.6</v>
      </c>
      <c r="D484" s="510">
        <v>7358.4500000000007</v>
      </c>
      <c r="E484" s="510">
        <v>7282.1000000000013</v>
      </c>
      <c r="F484" s="510">
        <v>7223.6</v>
      </c>
      <c r="G484" s="510">
        <v>7147.2500000000009</v>
      </c>
      <c r="H484" s="510">
        <v>7416.9500000000016</v>
      </c>
      <c r="I484" s="510">
        <v>7493.3</v>
      </c>
      <c r="J484" s="510">
        <v>7551.800000000002</v>
      </c>
      <c r="K484" s="509">
        <v>7434.8</v>
      </c>
      <c r="L484" s="509">
        <v>7299.95</v>
      </c>
      <c r="M484" s="509">
        <v>2.1015199999999998</v>
      </c>
      <c r="N484" s="1"/>
      <c r="O484" s="1"/>
    </row>
    <row r="485" spans="1:15" ht="12.75" customHeight="1">
      <c r="A485" s="31">
        <v>475</v>
      </c>
      <c r="B485" s="508" t="s">
        <v>279</v>
      </c>
      <c r="C485" s="509">
        <v>44.5</v>
      </c>
      <c r="D485" s="510">
        <v>44.266666666666673</v>
      </c>
      <c r="E485" s="510">
        <v>43.433333333333344</v>
      </c>
      <c r="F485" s="510">
        <v>42.366666666666674</v>
      </c>
      <c r="G485" s="510">
        <v>41.533333333333346</v>
      </c>
      <c r="H485" s="510">
        <v>45.333333333333343</v>
      </c>
      <c r="I485" s="510">
        <v>46.166666666666671</v>
      </c>
      <c r="J485" s="510">
        <v>47.233333333333341</v>
      </c>
      <c r="K485" s="509">
        <v>45.1</v>
      </c>
      <c r="L485" s="509">
        <v>43.2</v>
      </c>
      <c r="M485" s="509">
        <v>141.27180000000001</v>
      </c>
      <c r="N485" s="1"/>
      <c r="O485" s="1"/>
    </row>
    <row r="486" spans="1:15" ht="12.75" customHeight="1">
      <c r="A486" s="31">
        <v>476</v>
      </c>
      <c r="B486" s="508" t="s">
        <v>211</v>
      </c>
      <c r="C486" s="509">
        <v>754.75</v>
      </c>
      <c r="D486" s="510">
        <v>754.13333333333333</v>
      </c>
      <c r="E486" s="510">
        <v>749.26666666666665</v>
      </c>
      <c r="F486" s="510">
        <v>743.7833333333333</v>
      </c>
      <c r="G486" s="510">
        <v>738.91666666666663</v>
      </c>
      <c r="H486" s="510">
        <v>759.61666666666667</v>
      </c>
      <c r="I486" s="510">
        <v>764.48333333333323</v>
      </c>
      <c r="J486" s="510">
        <v>769.9666666666667</v>
      </c>
      <c r="K486" s="509">
        <v>759</v>
      </c>
      <c r="L486" s="509">
        <v>748.65</v>
      </c>
      <c r="M486" s="509">
        <v>15.39991</v>
      </c>
      <c r="N486" s="1"/>
      <c r="O486" s="1"/>
    </row>
    <row r="487" spans="1:15" ht="12.75" customHeight="1">
      <c r="A487" s="31">
        <v>477</v>
      </c>
      <c r="B487" s="508" t="s">
        <v>546</v>
      </c>
      <c r="C487" s="509">
        <v>1005.6</v>
      </c>
      <c r="D487" s="510">
        <v>1010.4666666666667</v>
      </c>
      <c r="E487" s="510">
        <v>996.13333333333344</v>
      </c>
      <c r="F487" s="510">
        <v>986.66666666666674</v>
      </c>
      <c r="G487" s="510">
        <v>972.33333333333348</v>
      </c>
      <c r="H487" s="510">
        <v>1019.9333333333334</v>
      </c>
      <c r="I487" s="510">
        <v>1034.2666666666667</v>
      </c>
      <c r="J487" s="510">
        <v>1043.7333333333333</v>
      </c>
      <c r="K487" s="509">
        <v>1024.8</v>
      </c>
      <c r="L487" s="509">
        <v>1001</v>
      </c>
      <c r="M487" s="509">
        <v>0.74324999999999997</v>
      </c>
      <c r="N487" s="1"/>
      <c r="O487" s="1"/>
    </row>
    <row r="488" spans="1:15" ht="12.75" customHeight="1">
      <c r="A488" s="31">
        <v>478</v>
      </c>
      <c r="B488" s="508" t="s">
        <v>551</v>
      </c>
      <c r="C488" s="509">
        <v>584.65</v>
      </c>
      <c r="D488" s="510">
        <v>587.86666666666667</v>
      </c>
      <c r="E488" s="510">
        <v>566.73333333333335</v>
      </c>
      <c r="F488" s="510">
        <v>548.81666666666672</v>
      </c>
      <c r="G488" s="510">
        <v>527.68333333333339</v>
      </c>
      <c r="H488" s="510">
        <v>605.7833333333333</v>
      </c>
      <c r="I488" s="510">
        <v>626.91666666666674</v>
      </c>
      <c r="J488" s="510">
        <v>644.83333333333326</v>
      </c>
      <c r="K488" s="509">
        <v>609</v>
      </c>
      <c r="L488" s="509">
        <v>569.95000000000005</v>
      </c>
      <c r="M488" s="509">
        <v>1.1079699999999999</v>
      </c>
      <c r="N488" s="1"/>
      <c r="O488" s="1"/>
    </row>
    <row r="489" spans="1:15" ht="12.75" customHeight="1">
      <c r="A489" s="31">
        <v>479</v>
      </c>
      <c r="B489" s="508" t="s">
        <v>552</v>
      </c>
      <c r="C489" s="509">
        <v>37.299999999999997</v>
      </c>
      <c r="D489" s="510">
        <v>37.266666666666659</v>
      </c>
      <c r="E489" s="510">
        <v>35.883333333333319</v>
      </c>
      <c r="F489" s="510">
        <v>34.466666666666661</v>
      </c>
      <c r="G489" s="510">
        <v>33.083333333333321</v>
      </c>
      <c r="H489" s="510">
        <v>38.683333333333316</v>
      </c>
      <c r="I489" s="510">
        <v>40.066666666666656</v>
      </c>
      <c r="J489" s="510">
        <v>41.483333333333313</v>
      </c>
      <c r="K489" s="509">
        <v>38.65</v>
      </c>
      <c r="L489" s="509">
        <v>35.85</v>
      </c>
      <c r="M489" s="509">
        <v>117.88160000000001</v>
      </c>
      <c r="N489" s="1"/>
      <c r="O489" s="1"/>
    </row>
    <row r="490" spans="1:15" ht="12.75" customHeight="1">
      <c r="A490" s="31">
        <v>480</v>
      </c>
      <c r="B490" s="508" t="s">
        <v>553</v>
      </c>
      <c r="C490" s="509">
        <v>1016.6</v>
      </c>
      <c r="D490" s="510">
        <v>1014.9666666666666</v>
      </c>
      <c r="E490" s="510">
        <v>990.18333333333317</v>
      </c>
      <c r="F490" s="510">
        <v>963.76666666666654</v>
      </c>
      <c r="G490" s="510">
        <v>938.98333333333312</v>
      </c>
      <c r="H490" s="510">
        <v>1041.3833333333332</v>
      </c>
      <c r="I490" s="510">
        <v>1066.1666666666667</v>
      </c>
      <c r="J490" s="510">
        <v>1092.5833333333333</v>
      </c>
      <c r="K490" s="509">
        <v>1039.75</v>
      </c>
      <c r="L490" s="509">
        <v>988.55</v>
      </c>
      <c r="M490" s="509">
        <v>1.0362499999999999</v>
      </c>
      <c r="N490" s="1"/>
      <c r="O490" s="1"/>
    </row>
    <row r="491" spans="1:15" ht="12.75" customHeight="1">
      <c r="A491" s="31">
        <v>481</v>
      </c>
      <c r="B491" s="508" t="s">
        <v>555</v>
      </c>
      <c r="C491" s="509">
        <v>318.85000000000002</v>
      </c>
      <c r="D491" s="510">
        <v>320.01666666666665</v>
      </c>
      <c r="E491" s="510">
        <v>314.83333333333331</v>
      </c>
      <c r="F491" s="510">
        <v>310.81666666666666</v>
      </c>
      <c r="G491" s="510">
        <v>305.63333333333333</v>
      </c>
      <c r="H491" s="510">
        <v>324.0333333333333</v>
      </c>
      <c r="I491" s="510">
        <v>329.2166666666667</v>
      </c>
      <c r="J491" s="510">
        <v>333.23333333333329</v>
      </c>
      <c r="K491" s="509">
        <v>325.2</v>
      </c>
      <c r="L491" s="509">
        <v>316</v>
      </c>
      <c r="M491" s="509">
        <v>1.5175700000000001</v>
      </c>
      <c r="N491" s="1"/>
      <c r="O491" s="1"/>
    </row>
    <row r="492" spans="1:15" ht="12.75" customHeight="1">
      <c r="A492" s="31">
        <v>482</v>
      </c>
      <c r="B492" s="508" t="s">
        <v>281</v>
      </c>
      <c r="C492" s="509">
        <v>849.6</v>
      </c>
      <c r="D492" s="510">
        <v>849.7166666666667</v>
      </c>
      <c r="E492" s="510">
        <v>842.23333333333335</v>
      </c>
      <c r="F492" s="510">
        <v>834.86666666666667</v>
      </c>
      <c r="G492" s="510">
        <v>827.38333333333333</v>
      </c>
      <c r="H492" s="510">
        <v>857.08333333333337</v>
      </c>
      <c r="I492" s="510">
        <v>864.56666666666672</v>
      </c>
      <c r="J492" s="510">
        <v>871.93333333333339</v>
      </c>
      <c r="K492" s="509">
        <v>857.2</v>
      </c>
      <c r="L492" s="509">
        <v>842.35</v>
      </c>
      <c r="M492" s="509">
        <v>2.3119399999999999</v>
      </c>
      <c r="N492" s="1"/>
      <c r="O492" s="1"/>
    </row>
    <row r="493" spans="1:15" ht="12.75" customHeight="1">
      <c r="A493" s="31">
        <v>483</v>
      </c>
      <c r="B493" s="508" t="s">
        <v>212</v>
      </c>
      <c r="C493" s="509">
        <v>344</v>
      </c>
      <c r="D493" s="510">
        <v>346.31666666666666</v>
      </c>
      <c r="E493" s="510">
        <v>340.18333333333334</v>
      </c>
      <c r="F493" s="510">
        <v>336.36666666666667</v>
      </c>
      <c r="G493" s="510">
        <v>330.23333333333335</v>
      </c>
      <c r="H493" s="510">
        <v>350.13333333333333</v>
      </c>
      <c r="I493" s="510">
        <v>356.26666666666665</v>
      </c>
      <c r="J493" s="510">
        <v>360.08333333333331</v>
      </c>
      <c r="K493" s="509">
        <v>352.45</v>
      </c>
      <c r="L493" s="509">
        <v>342.5</v>
      </c>
      <c r="M493" s="509">
        <v>75.572680000000005</v>
      </c>
      <c r="N493" s="1"/>
      <c r="O493" s="1"/>
    </row>
    <row r="494" spans="1:15" ht="12.75" customHeight="1">
      <c r="A494" s="31">
        <v>484</v>
      </c>
      <c r="B494" s="508" t="s">
        <v>556</v>
      </c>
      <c r="C494" s="509">
        <v>2520.4</v>
      </c>
      <c r="D494" s="510">
        <v>2525.2999999999997</v>
      </c>
      <c r="E494" s="510">
        <v>2495.0999999999995</v>
      </c>
      <c r="F494" s="510">
        <v>2469.7999999999997</v>
      </c>
      <c r="G494" s="510">
        <v>2439.5999999999995</v>
      </c>
      <c r="H494" s="510">
        <v>2550.5999999999995</v>
      </c>
      <c r="I494" s="510">
        <v>2580.7999999999993</v>
      </c>
      <c r="J494" s="510">
        <v>2606.0999999999995</v>
      </c>
      <c r="K494" s="509">
        <v>2555.5</v>
      </c>
      <c r="L494" s="509">
        <v>2500</v>
      </c>
      <c r="M494" s="509">
        <v>0.50383999999999995</v>
      </c>
      <c r="N494" s="1"/>
      <c r="O494" s="1"/>
    </row>
    <row r="495" spans="1:15" ht="12.75" customHeight="1">
      <c r="A495" s="31">
        <v>485</v>
      </c>
      <c r="B495" s="508" t="s">
        <v>280</v>
      </c>
      <c r="C495" s="509">
        <v>224.25</v>
      </c>
      <c r="D495" s="510">
        <v>225.51666666666665</v>
      </c>
      <c r="E495" s="510">
        <v>222.33333333333331</v>
      </c>
      <c r="F495" s="510">
        <v>220.41666666666666</v>
      </c>
      <c r="G495" s="510">
        <v>217.23333333333332</v>
      </c>
      <c r="H495" s="510">
        <v>227.43333333333331</v>
      </c>
      <c r="I495" s="510">
        <v>230.61666666666665</v>
      </c>
      <c r="J495" s="510">
        <v>232.5333333333333</v>
      </c>
      <c r="K495" s="509">
        <v>228.7</v>
      </c>
      <c r="L495" s="509">
        <v>223.6</v>
      </c>
      <c r="M495" s="509">
        <v>1.45658</v>
      </c>
      <c r="N495" s="1"/>
      <c r="O495" s="1"/>
    </row>
    <row r="496" spans="1:15" ht="12.75" customHeight="1">
      <c r="A496" s="31">
        <v>486</v>
      </c>
      <c r="B496" s="508" t="s">
        <v>557</v>
      </c>
      <c r="C496" s="509">
        <v>1916.5</v>
      </c>
      <c r="D496" s="510">
        <v>1914.9333333333334</v>
      </c>
      <c r="E496" s="510">
        <v>1900.2666666666669</v>
      </c>
      <c r="F496" s="510">
        <v>1884.0333333333335</v>
      </c>
      <c r="G496" s="510">
        <v>1869.366666666667</v>
      </c>
      <c r="H496" s="510">
        <v>1931.1666666666667</v>
      </c>
      <c r="I496" s="510">
        <v>1945.8333333333333</v>
      </c>
      <c r="J496" s="510">
        <v>1962.0666666666666</v>
      </c>
      <c r="K496" s="509">
        <v>1929.6</v>
      </c>
      <c r="L496" s="509">
        <v>1898.7</v>
      </c>
      <c r="M496" s="509">
        <v>0.21121000000000001</v>
      </c>
      <c r="N496" s="1"/>
      <c r="O496" s="1"/>
    </row>
    <row r="497" spans="1:15" ht="12.75" customHeight="1">
      <c r="A497" s="31">
        <v>487</v>
      </c>
      <c r="B497" s="508" t="s">
        <v>550</v>
      </c>
      <c r="C497" s="509">
        <v>556.85</v>
      </c>
      <c r="D497" s="510">
        <v>554.06666666666661</v>
      </c>
      <c r="E497" s="510">
        <v>545.13333333333321</v>
      </c>
      <c r="F497" s="510">
        <v>533.41666666666663</v>
      </c>
      <c r="G497" s="510">
        <v>524.48333333333323</v>
      </c>
      <c r="H497" s="510">
        <v>565.78333333333319</v>
      </c>
      <c r="I497" s="510">
        <v>574.71666666666658</v>
      </c>
      <c r="J497" s="510">
        <v>586.43333333333317</v>
      </c>
      <c r="K497" s="509">
        <v>563</v>
      </c>
      <c r="L497" s="509">
        <v>542.35</v>
      </c>
      <c r="M497" s="509">
        <v>2.9465699999999999</v>
      </c>
      <c r="N497" s="1"/>
      <c r="O497" s="1"/>
    </row>
    <row r="498" spans="1:15" ht="12.75" customHeight="1">
      <c r="A498" s="31">
        <v>488</v>
      </c>
      <c r="B498" s="508" t="s">
        <v>549</v>
      </c>
      <c r="C498" s="509">
        <v>3594.65</v>
      </c>
      <c r="D498" s="510">
        <v>3604.4</v>
      </c>
      <c r="E498" s="510">
        <v>3523.3500000000004</v>
      </c>
      <c r="F498" s="510">
        <v>3452.05</v>
      </c>
      <c r="G498" s="510">
        <v>3371.0000000000005</v>
      </c>
      <c r="H498" s="510">
        <v>3675.7000000000003</v>
      </c>
      <c r="I498" s="510">
        <v>3756.7500000000005</v>
      </c>
      <c r="J498" s="510">
        <v>3828.05</v>
      </c>
      <c r="K498" s="509">
        <v>3685.45</v>
      </c>
      <c r="L498" s="509">
        <v>3533.1</v>
      </c>
      <c r="M498" s="509">
        <v>0.20063</v>
      </c>
      <c r="N498" s="1"/>
      <c r="O498" s="1"/>
    </row>
    <row r="499" spans="1:15" ht="12.75" customHeight="1">
      <c r="A499" s="31">
        <v>489</v>
      </c>
      <c r="B499" s="508" t="s">
        <v>213</v>
      </c>
      <c r="C499" s="509">
        <v>1209.8</v>
      </c>
      <c r="D499" s="510">
        <v>1203.4166666666667</v>
      </c>
      <c r="E499" s="510">
        <v>1193.8833333333334</v>
      </c>
      <c r="F499" s="510">
        <v>1177.9666666666667</v>
      </c>
      <c r="G499" s="510">
        <v>1168.4333333333334</v>
      </c>
      <c r="H499" s="510">
        <v>1219.3333333333335</v>
      </c>
      <c r="I499" s="510">
        <v>1228.8666666666668</v>
      </c>
      <c r="J499" s="510">
        <v>1244.7833333333335</v>
      </c>
      <c r="K499" s="509">
        <v>1212.95</v>
      </c>
      <c r="L499" s="509">
        <v>1187.5</v>
      </c>
      <c r="M499" s="509">
        <v>4.0922099999999997</v>
      </c>
      <c r="N499" s="1"/>
      <c r="O499" s="1"/>
    </row>
    <row r="500" spans="1:15" ht="12.75" customHeight="1">
      <c r="A500" s="31">
        <v>490</v>
      </c>
      <c r="B500" s="508" t="s">
        <v>554</v>
      </c>
      <c r="C500" s="509">
        <v>2196.0500000000002</v>
      </c>
      <c r="D500" s="510">
        <v>2218.3500000000004</v>
      </c>
      <c r="E500" s="510">
        <v>2161.8000000000006</v>
      </c>
      <c r="F500" s="510">
        <v>2127.5500000000002</v>
      </c>
      <c r="G500" s="510">
        <v>2071.0000000000005</v>
      </c>
      <c r="H500" s="510">
        <v>2252.6000000000008</v>
      </c>
      <c r="I500" s="510">
        <v>2309.15</v>
      </c>
      <c r="J500" s="510">
        <v>2343.400000000001</v>
      </c>
      <c r="K500" s="509">
        <v>2274.9</v>
      </c>
      <c r="L500" s="509">
        <v>2184.1</v>
      </c>
      <c r="M500" s="509">
        <v>0.84570000000000001</v>
      </c>
      <c r="N500" s="1"/>
      <c r="O500" s="1"/>
    </row>
    <row r="501" spans="1:15" ht="12.75" customHeight="1">
      <c r="A501" s="31">
        <v>491</v>
      </c>
      <c r="B501" s="508" t="s">
        <v>558</v>
      </c>
      <c r="C501" s="509">
        <v>8172.65</v>
      </c>
      <c r="D501" s="510">
        <v>8134.3499999999995</v>
      </c>
      <c r="E501" s="510">
        <v>8012.5999999999985</v>
      </c>
      <c r="F501" s="510">
        <v>7852.5499999999993</v>
      </c>
      <c r="G501" s="510">
        <v>7730.7999999999984</v>
      </c>
      <c r="H501" s="510">
        <v>8294.3999999999978</v>
      </c>
      <c r="I501" s="510">
        <v>8416.1500000000015</v>
      </c>
      <c r="J501" s="510">
        <v>8576.1999999999989</v>
      </c>
      <c r="K501" s="509">
        <v>8256.1</v>
      </c>
      <c r="L501" s="509">
        <v>7974.3</v>
      </c>
      <c r="M501" s="509">
        <v>2.7810000000000001E-2</v>
      </c>
      <c r="N501" s="1"/>
      <c r="O501" s="1"/>
    </row>
    <row r="502" spans="1:15" ht="12.75" customHeight="1">
      <c r="A502" s="31">
        <v>492</v>
      </c>
      <c r="B502" s="508" t="s">
        <v>559</v>
      </c>
      <c r="C502" s="509">
        <v>175.95</v>
      </c>
      <c r="D502" s="510">
        <v>173.66666666666666</v>
      </c>
      <c r="E502" s="510">
        <v>170.43333333333331</v>
      </c>
      <c r="F502" s="510">
        <v>164.91666666666666</v>
      </c>
      <c r="G502" s="510">
        <v>161.68333333333331</v>
      </c>
      <c r="H502" s="510">
        <v>179.18333333333331</v>
      </c>
      <c r="I502" s="510">
        <v>182.41666666666666</v>
      </c>
      <c r="J502" s="510">
        <v>187.93333333333331</v>
      </c>
      <c r="K502" s="509">
        <v>176.9</v>
      </c>
      <c r="L502" s="509">
        <v>168.15</v>
      </c>
      <c r="M502" s="509">
        <v>24.784880000000001</v>
      </c>
      <c r="N502" s="1"/>
      <c r="O502" s="1"/>
    </row>
    <row r="503" spans="1:15" ht="12.75" customHeight="1">
      <c r="A503" s="31">
        <v>493</v>
      </c>
      <c r="B503" s="508" t="s">
        <v>560</v>
      </c>
      <c r="C503" s="509">
        <v>142.65</v>
      </c>
      <c r="D503" s="510">
        <v>142.18333333333334</v>
      </c>
      <c r="E503" s="510">
        <v>140.51666666666668</v>
      </c>
      <c r="F503" s="510">
        <v>138.38333333333335</v>
      </c>
      <c r="G503" s="510">
        <v>136.7166666666667</v>
      </c>
      <c r="H503" s="510">
        <v>144.31666666666666</v>
      </c>
      <c r="I503" s="510">
        <v>145.98333333333329</v>
      </c>
      <c r="J503" s="510">
        <v>148.11666666666665</v>
      </c>
      <c r="K503" s="509">
        <v>143.85</v>
      </c>
      <c r="L503" s="509">
        <v>140.05000000000001</v>
      </c>
      <c r="M503" s="509">
        <v>9.0437700000000003</v>
      </c>
      <c r="N503" s="1"/>
      <c r="O503" s="1"/>
    </row>
    <row r="504" spans="1:15" ht="12.75" customHeight="1">
      <c r="A504" s="31">
        <v>494</v>
      </c>
      <c r="B504" s="508" t="s">
        <v>561</v>
      </c>
      <c r="C504" s="509">
        <v>555.9</v>
      </c>
      <c r="D504" s="510">
        <v>559.30000000000007</v>
      </c>
      <c r="E504" s="510">
        <v>548.95000000000016</v>
      </c>
      <c r="F504" s="510">
        <v>542.00000000000011</v>
      </c>
      <c r="G504" s="510">
        <v>531.6500000000002</v>
      </c>
      <c r="H504" s="510">
        <v>566.25000000000011</v>
      </c>
      <c r="I504" s="510">
        <v>576.6</v>
      </c>
      <c r="J504" s="510">
        <v>583.55000000000007</v>
      </c>
      <c r="K504" s="509">
        <v>569.65</v>
      </c>
      <c r="L504" s="509">
        <v>552.35</v>
      </c>
      <c r="M504" s="509">
        <v>0.83711999999999998</v>
      </c>
      <c r="N504" s="1"/>
      <c r="O504" s="1"/>
    </row>
    <row r="505" spans="1:15" ht="12.75" customHeight="1">
      <c r="A505" s="31">
        <v>495</v>
      </c>
      <c r="B505" s="508" t="s">
        <v>282</v>
      </c>
      <c r="C505" s="509">
        <v>1769.2</v>
      </c>
      <c r="D505" s="510">
        <v>1771.4833333333336</v>
      </c>
      <c r="E505" s="510">
        <v>1756.6166666666672</v>
      </c>
      <c r="F505" s="510">
        <v>1744.0333333333338</v>
      </c>
      <c r="G505" s="510">
        <v>1729.1666666666674</v>
      </c>
      <c r="H505" s="510">
        <v>1784.0666666666671</v>
      </c>
      <c r="I505" s="510">
        <v>1798.9333333333334</v>
      </c>
      <c r="J505" s="510">
        <v>1811.5166666666669</v>
      </c>
      <c r="K505" s="509">
        <v>1786.35</v>
      </c>
      <c r="L505" s="509">
        <v>1758.9</v>
      </c>
      <c r="M505" s="509">
        <v>6.0352800000000002</v>
      </c>
      <c r="N505" s="1"/>
      <c r="O505" s="1"/>
    </row>
    <row r="506" spans="1:15" ht="12.75" customHeight="1">
      <c r="A506" s="31">
        <v>496</v>
      </c>
      <c r="B506" s="508" t="s">
        <v>214</v>
      </c>
      <c r="C506" s="509">
        <v>694.55</v>
      </c>
      <c r="D506" s="510">
        <v>695.2166666666667</v>
      </c>
      <c r="E506" s="510">
        <v>688.43333333333339</v>
      </c>
      <c r="F506" s="510">
        <v>682.31666666666672</v>
      </c>
      <c r="G506" s="510">
        <v>675.53333333333342</v>
      </c>
      <c r="H506" s="510">
        <v>701.33333333333337</v>
      </c>
      <c r="I506" s="510">
        <v>708.11666666666667</v>
      </c>
      <c r="J506" s="510">
        <v>714.23333333333335</v>
      </c>
      <c r="K506" s="509">
        <v>702</v>
      </c>
      <c r="L506" s="509">
        <v>689.1</v>
      </c>
      <c r="M506" s="509">
        <v>64.724540000000005</v>
      </c>
      <c r="N506" s="1"/>
      <c r="O506" s="1"/>
    </row>
    <row r="507" spans="1:15" ht="12.75" customHeight="1">
      <c r="A507" s="31">
        <v>497</v>
      </c>
      <c r="B507" s="508" t="s">
        <v>562</v>
      </c>
      <c r="C507" s="509">
        <v>393.95</v>
      </c>
      <c r="D507" s="510">
        <v>394.2</v>
      </c>
      <c r="E507" s="510">
        <v>392</v>
      </c>
      <c r="F507" s="510">
        <v>390.05</v>
      </c>
      <c r="G507" s="510">
        <v>387.85</v>
      </c>
      <c r="H507" s="510">
        <v>396.15</v>
      </c>
      <c r="I507" s="510">
        <v>398.34999999999991</v>
      </c>
      <c r="J507" s="510">
        <v>400.29999999999995</v>
      </c>
      <c r="K507" s="509">
        <v>396.4</v>
      </c>
      <c r="L507" s="509">
        <v>392.25</v>
      </c>
      <c r="M507" s="509">
        <v>3.8892699999999998</v>
      </c>
      <c r="N507" s="1"/>
      <c r="O507" s="1"/>
    </row>
    <row r="508" spans="1:15" ht="12.75" customHeight="1">
      <c r="A508" s="31">
        <v>498</v>
      </c>
      <c r="B508" s="508" t="s">
        <v>283</v>
      </c>
      <c r="C508" s="509">
        <v>13.55</v>
      </c>
      <c r="D508" s="510">
        <v>13.633333333333333</v>
      </c>
      <c r="E508" s="510">
        <v>13.416666666666666</v>
      </c>
      <c r="F508" s="510">
        <v>13.283333333333333</v>
      </c>
      <c r="G508" s="510">
        <v>13.066666666666666</v>
      </c>
      <c r="H508" s="510">
        <v>13.766666666666666</v>
      </c>
      <c r="I508" s="510">
        <v>13.983333333333334</v>
      </c>
      <c r="J508" s="510">
        <v>14.116666666666665</v>
      </c>
      <c r="K508" s="509">
        <v>13.85</v>
      </c>
      <c r="L508" s="509">
        <v>13.5</v>
      </c>
      <c r="M508" s="509">
        <v>713.13187000000005</v>
      </c>
      <c r="N508" s="1"/>
      <c r="O508" s="1"/>
    </row>
    <row r="509" spans="1:15" ht="12.75" customHeight="1">
      <c r="A509" s="31">
        <v>499</v>
      </c>
      <c r="B509" s="508" t="s">
        <v>215</v>
      </c>
      <c r="C509" s="509">
        <v>338.15</v>
      </c>
      <c r="D509" s="510">
        <v>343.5333333333333</v>
      </c>
      <c r="E509" s="510">
        <v>329.86666666666662</v>
      </c>
      <c r="F509" s="510">
        <v>321.58333333333331</v>
      </c>
      <c r="G509" s="510">
        <v>307.91666666666663</v>
      </c>
      <c r="H509" s="510">
        <v>351.81666666666661</v>
      </c>
      <c r="I509" s="510">
        <v>365.48333333333335</v>
      </c>
      <c r="J509" s="510">
        <v>373.76666666666659</v>
      </c>
      <c r="K509" s="509">
        <v>357.2</v>
      </c>
      <c r="L509" s="509">
        <v>335.25</v>
      </c>
      <c r="M509" s="509">
        <v>314.45496000000003</v>
      </c>
      <c r="N509" s="1"/>
      <c r="O509" s="1"/>
    </row>
    <row r="510" spans="1:15" ht="12.75" customHeight="1">
      <c r="A510" s="31">
        <v>500</v>
      </c>
      <c r="B510" s="508" t="s">
        <v>563</v>
      </c>
      <c r="C510" s="509">
        <v>475.1</v>
      </c>
      <c r="D510" s="510">
        <v>473.26666666666665</v>
      </c>
      <c r="E510" s="510">
        <v>467.83333333333331</v>
      </c>
      <c r="F510" s="510">
        <v>460.56666666666666</v>
      </c>
      <c r="G510" s="510">
        <v>455.13333333333333</v>
      </c>
      <c r="H510" s="510">
        <v>480.5333333333333</v>
      </c>
      <c r="I510" s="510">
        <v>485.9666666666667</v>
      </c>
      <c r="J510" s="510">
        <v>493.23333333333329</v>
      </c>
      <c r="K510" s="509">
        <v>478.7</v>
      </c>
      <c r="L510" s="509">
        <v>466</v>
      </c>
      <c r="M510" s="509">
        <v>20.014320000000001</v>
      </c>
      <c r="N510" s="1"/>
      <c r="O510" s="1"/>
    </row>
    <row r="511" spans="1:15" ht="12.75" customHeight="1">
      <c r="A511" s="31">
        <v>501</v>
      </c>
      <c r="B511" s="508" t="s">
        <v>564</v>
      </c>
      <c r="C511" s="509">
        <v>1889.3</v>
      </c>
      <c r="D511" s="510">
        <v>1888.55</v>
      </c>
      <c r="E511" s="510">
        <v>1866.1</v>
      </c>
      <c r="F511" s="510">
        <v>1842.8999999999999</v>
      </c>
      <c r="G511" s="510">
        <v>1820.4499999999998</v>
      </c>
      <c r="H511" s="510">
        <v>1911.75</v>
      </c>
      <c r="I511" s="510">
        <v>1934.2000000000003</v>
      </c>
      <c r="J511" s="510">
        <v>1957.4</v>
      </c>
      <c r="K511" s="509">
        <v>1911</v>
      </c>
      <c r="L511" s="509">
        <v>1865.35</v>
      </c>
      <c r="M511" s="509">
        <v>0.55374000000000001</v>
      </c>
      <c r="N511" s="1"/>
      <c r="O511" s="1"/>
    </row>
    <row r="512" spans="1:15" ht="12.75" customHeight="1">
      <c r="A512" s="347"/>
      <c r="B512" s="347"/>
      <c r="C512" s="348"/>
      <c r="D512" s="348"/>
      <c r="E512" s="348"/>
      <c r="F512" s="348"/>
      <c r="G512" s="348"/>
      <c r="H512" s="348"/>
      <c r="I512" s="348"/>
      <c r="J512" s="347"/>
      <c r="K512" s="347"/>
      <c r="L512" s="347"/>
      <c r="M512" s="349"/>
      <c r="N512" s="1"/>
      <c r="O512" s="1"/>
    </row>
    <row r="513" spans="1:15" ht="12.75" customHeight="1">
      <c r="A513" s="347"/>
      <c r="B513" s="347"/>
      <c r="C513" s="348"/>
      <c r="D513" s="348"/>
      <c r="E513" s="348"/>
      <c r="F513" s="348"/>
      <c r="G513" s="348"/>
      <c r="H513" s="348"/>
      <c r="I513" s="348"/>
      <c r="J513" s="347"/>
      <c r="K513" s="347"/>
      <c r="L513" s="347"/>
      <c r="M513" s="349"/>
      <c r="N513" s="1"/>
      <c r="O513" s="1"/>
    </row>
    <row r="514" spans="1:15" ht="12.75" customHeight="1">
      <c r="A514" s="347"/>
      <c r="B514" s="347"/>
      <c r="C514" s="348"/>
      <c r="D514" s="348"/>
      <c r="E514" s="348"/>
      <c r="F514" s="348"/>
      <c r="G514" s="348"/>
      <c r="H514" s="348"/>
      <c r="I514" s="348"/>
      <c r="J514" s="347"/>
      <c r="K514" s="347"/>
      <c r="L514" s="347"/>
      <c r="M514" s="349"/>
      <c r="N514" s="1"/>
      <c r="O514" s="1"/>
    </row>
    <row r="515" spans="1:15" ht="12.75" customHeight="1">
      <c r="A515" s="347"/>
      <c r="B515" s="347"/>
      <c r="C515" s="348"/>
      <c r="D515" s="348"/>
      <c r="E515" s="348"/>
      <c r="F515" s="348"/>
      <c r="G515" s="348"/>
      <c r="H515" s="348"/>
      <c r="I515" s="348"/>
      <c r="J515" s="347"/>
      <c r="K515" s="347"/>
      <c r="L515" s="347"/>
      <c r="M515" s="349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2" sqref="H1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1"/>
      <c r="B5" s="522"/>
      <c r="C5" s="521"/>
      <c r="D5" s="52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3" t="s">
        <v>567</v>
      </c>
      <c r="C7" s="522"/>
      <c r="D7" s="7">
        <f>Main!B10</f>
        <v>44554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44553</v>
      </c>
      <c r="B10" s="32">
        <v>539288</v>
      </c>
      <c r="C10" s="31" t="s">
        <v>1024</v>
      </c>
      <c r="D10" s="31" t="s">
        <v>1077</v>
      </c>
      <c r="E10" s="31" t="s">
        <v>576</v>
      </c>
      <c r="F10" s="90">
        <v>36200</v>
      </c>
      <c r="G10" s="32">
        <v>56.55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44553</v>
      </c>
      <c r="B11" s="32">
        <v>539288</v>
      </c>
      <c r="C11" s="31" t="s">
        <v>1024</v>
      </c>
      <c r="D11" s="31" t="s">
        <v>1078</v>
      </c>
      <c r="E11" s="31" t="s">
        <v>577</v>
      </c>
      <c r="F11" s="90">
        <v>30000</v>
      </c>
      <c r="G11" s="32">
        <v>56.55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44553</v>
      </c>
      <c r="B12" s="32">
        <v>539288</v>
      </c>
      <c r="C12" s="31" t="s">
        <v>1024</v>
      </c>
      <c r="D12" s="31" t="s">
        <v>1079</v>
      </c>
      <c r="E12" s="31" t="s">
        <v>577</v>
      </c>
      <c r="F12" s="90">
        <v>30000</v>
      </c>
      <c r="G12" s="32">
        <v>56.55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44553</v>
      </c>
      <c r="B13" s="32">
        <v>539288</v>
      </c>
      <c r="C13" s="31" t="s">
        <v>1024</v>
      </c>
      <c r="D13" s="31" t="s">
        <v>1080</v>
      </c>
      <c r="E13" s="31" t="s">
        <v>577</v>
      </c>
      <c r="F13" s="90">
        <v>30000</v>
      </c>
      <c r="G13" s="32">
        <v>56.55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44553</v>
      </c>
      <c r="B14" s="32">
        <v>539288</v>
      </c>
      <c r="C14" s="31" t="s">
        <v>1024</v>
      </c>
      <c r="D14" s="31" t="s">
        <v>1029</v>
      </c>
      <c r="E14" s="31" t="s">
        <v>576</v>
      </c>
      <c r="F14" s="90">
        <v>21000</v>
      </c>
      <c r="G14" s="32">
        <v>56.55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44553</v>
      </c>
      <c r="B15" s="32">
        <v>539447</v>
      </c>
      <c r="C15" s="31" t="s">
        <v>1081</v>
      </c>
      <c r="D15" s="31" t="s">
        <v>1082</v>
      </c>
      <c r="E15" s="31" t="s">
        <v>577</v>
      </c>
      <c r="F15" s="90">
        <v>200000</v>
      </c>
      <c r="G15" s="32">
        <v>13.65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44553</v>
      </c>
      <c r="B16" s="32">
        <v>535267</v>
      </c>
      <c r="C16" s="31" t="s">
        <v>1083</v>
      </c>
      <c r="D16" s="31" t="s">
        <v>1084</v>
      </c>
      <c r="E16" s="31" t="s">
        <v>576</v>
      </c>
      <c r="F16" s="90">
        <v>35554</v>
      </c>
      <c r="G16" s="32">
        <v>70.099999999999994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44553</v>
      </c>
      <c r="B17" s="32">
        <v>535267</v>
      </c>
      <c r="C17" s="31" t="s">
        <v>1083</v>
      </c>
      <c r="D17" s="31" t="s">
        <v>1084</v>
      </c>
      <c r="E17" s="31" t="s">
        <v>577</v>
      </c>
      <c r="F17" s="90">
        <v>54603</v>
      </c>
      <c r="G17" s="32">
        <v>70.72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44553</v>
      </c>
      <c r="B18" s="32">
        <v>543410</v>
      </c>
      <c r="C18" s="31" t="s">
        <v>1085</v>
      </c>
      <c r="D18" s="31" t="s">
        <v>1086</v>
      </c>
      <c r="E18" s="31" t="s">
        <v>576</v>
      </c>
      <c r="F18" s="90">
        <v>6000</v>
      </c>
      <c r="G18" s="32">
        <v>35.700000000000003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44553</v>
      </c>
      <c r="B19" s="32">
        <v>543410</v>
      </c>
      <c r="C19" s="31" t="s">
        <v>1085</v>
      </c>
      <c r="D19" s="31" t="s">
        <v>1086</v>
      </c>
      <c r="E19" s="31" t="s">
        <v>577</v>
      </c>
      <c r="F19" s="90">
        <v>24000</v>
      </c>
      <c r="G19" s="32">
        <v>33.01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44553</v>
      </c>
      <c r="B20" s="32">
        <v>531137</v>
      </c>
      <c r="C20" s="31" t="s">
        <v>1087</v>
      </c>
      <c r="D20" s="31" t="s">
        <v>1088</v>
      </c>
      <c r="E20" s="31" t="s">
        <v>577</v>
      </c>
      <c r="F20" s="90">
        <v>540000</v>
      </c>
      <c r="G20" s="32">
        <v>2.3199999999999998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44553</v>
      </c>
      <c r="B21" s="32">
        <v>531137</v>
      </c>
      <c r="C21" s="31" t="s">
        <v>1087</v>
      </c>
      <c r="D21" s="31" t="s">
        <v>864</v>
      </c>
      <c r="E21" s="31" t="s">
        <v>576</v>
      </c>
      <c r="F21" s="90">
        <v>600000</v>
      </c>
      <c r="G21" s="32">
        <v>2.3199999999999998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44553</v>
      </c>
      <c r="B22" s="32">
        <v>540266</v>
      </c>
      <c r="C22" s="31" t="s">
        <v>1089</v>
      </c>
      <c r="D22" s="31" t="s">
        <v>1090</v>
      </c>
      <c r="E22" s="31" t="s">
        <v>577</v>
      </c>
      <c r="F22" s="90">
        <v>23660</v>
      </c>
      <c r="G22" s="32">
        <v>23.2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44553</v>
      </c>
      <c r="B23" s="32">
        <v>513536</v>
      </c>
      <c r="C23" s="31" t="s">
        <v>1025</v>
      </c>
      <c r="D23" s="31" t="s">
        <v>864</v>
      </c>
      <c r="E23" s="31" t="s">
        <v>576</v>
      </c>
      <c r="F23" s="90">
        <v>412632</v>
      </c>
      <c r="G23" s="32">
        <v>9.23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44553</v>
      </c>
      <c r="B24" s="32">
        <v>513536</v>
      </c>
      <c r="C24" s="31" t="s">
        <v>1025</v>
      </c>
      <c r="D24" s="31" t="s">
        <v>864</v>
      </c>
      <c r="E24" s="31" t="s">
        <v>577</v>
      </c>
      <c r="F24" s="90">
        <v>356079</v>
      </c>
      <c r="G24" s="32">
        <v>10.69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44553</v>
      </c>
      <c r="B25" s="32">
        <v>513536</v>
      </c>
      <c r="C25" s="31" t="s">
        <v>1025</v>
      </c>
      <c r="D25" s="31" t="s">
        <v>1059</v>
      </c>
      <c r="E25" s="31" t="s">
        <v>577</v>
      </c>
      <c r="F25" s="90">
        <v>819621</v>
      </c>
      <c r="G25" s="32">
        <v>9.9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44553</v>
      </c>
      <c r="B26" s="32">
        <v>532799</v>
      </c>
      <c r="C26" s="31" t="s">
        <v>1091</v>
      </c>
      <c r="D26" s="31" t="s">
        <v>1092</v>
      </c>
      <c r="E26" s="31" t="s">
        <v>577</v>
      </c>
      <c r="F26" s="90">
        <v>430000</v>
      </c>
      <c r="G26" s="32">
        <v>55.46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44553</v>
      </c>
      <c r="B27" s="32">
        <v>540377</v>
      </c>
      <c r="C27" s="31" t="s">
        <v>944</v>
      </c>
      <c r="D27" s="31" t="s">
        <v>1027</v>
      </c>
      <c r="E27" s="31" t="s">
        <v>576</v>
      </c>
      <c r="F27" s="90">
        <v>24000</v>
      </c>
      <c r="G27" s="32">
        <v>22.5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44553</v>
      </c>
      <c r="B28" s="32">
        <v>540377</v>
      </c>
      <c r="C28" s="31" t="s">
        <v>944</v>
      </c>
      <c r="D28" s="31" t="s">
        <v>1026</v>
      </c>
      <c r="E28" s="31" t="s">
        <v>576</v>
      </c>
      <c r="F28" s="90">
        <v>36000</v>
      </c>
      <c r="G28" s="32">
        <v>22.6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44553</v>
      </c>
      <c r="B29" s="32">
        <v>540377</v>
      </c>
      <c r="C29" s="31" t="s">
        <v>944</v>
      </c>
      <c r="D29" s="31" t="s">
        <v>1028</v>
      </c>
      <c r="E29" s="31" t="s">
        <v>576</v>
      </c>
      <c r="F29" s="90">
        <v>42000</v>
      </c>
      <c r="G29" s="32">
        <v>22.5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44553</v>
      </c>
      <c r="B30" s="32">
        <v>540377</v>
      </c>
      <c r="C30" s="31" t="s">
        <v>944</v>
      </c>
      <c r="D30" s="31" t="s">
        <v>1093</v>
      </c>
      <c r="E30" s="31" t="s">
        <v>576</v>
      </c>
      <c r="F30" s="90">
        <v>18000</v>
      </c>
      <c r="G30" s="32">
        <v>22.6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44553</v>
      </c>
      <c r="B31" s="32">
        <v>540377</v>
      </c>
      <c r="C31" s="31" t="s">
        <v>944</v>
      </c>
      <c r="D31" s="31" t="s">
        <v>1094</v>
      </c>
      <c r="E31" s="31" t="s">
        <v>576</v>
      </c>
      <c r="F31" s="90">
        <v>24000</v>
      </c>
      <c r="G31" s="32">
        <v>22.53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44553</v>
      </c>
      <c r="B32" s="32">
        <v>540377</v>
      </c>
      <c r="C32" s="31" t="s">
        <v>944</v>
      </c>
      <c r="D32" s="31" t="s">
        <v>1095</v>
      </c>
      <c r="E32" s="31" t="s">
        <v>576</v>
      </c>
      <c r="F32" s="90">
        <v>18000</v>
      </c>
      <c r="G32" s="32">
        <v>22.53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44553</v>
      </c>
      <c r="B33" s="32">
        <v>540377</v>
      </c>
      <c r="C33" s="31" t="s">
        <v>944</v>
      </c>
      <c r="D33" s="31" t="s">
        <v>1096</v>
      </c>
      <c r="E33" s="31" t="s">
        <v>577</v>
      </c>
      <c r="F33" s="90">
        <v>66000</v>
      </c>
      <c r="G33" s="32">
        <v>22.5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44553</v>
      </c>
      <c r="B34" s="32">
        <v>540377</v>
      </c>
      <c r="C34" s="31" t="s">
        <v>944</v>
      </c>
      <c r="D34" s="31" t="s">
        <v>1097</v>
      </c>
      <c r="E34" s="31" t="s">
        <v>577</v>
      </c>
      <c r="F34" s="90">
        <v>24000</v>
      </c>
      <c r="G34" s="32">
        <v>22.5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44553</v>
      </c>
      <c r="B35" s="32">
        <v>540377</v>
      </c>
      <c r="C35" s="31" t="s">
        <v>944</v>
      </c>
      <c r="D35" s="31" t="s">
        <v>1098</v>
      </c>
      <c r="E35" s="31" t="s">
        <v>577</v>
      </c>
      <c r="F35" s="90">
        <v>24000</v>
      </c>
      <c r="G35" s="32">
        <v>22.5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44553</v>
      </c>
      <c r="B36" s="32">
        <v>540377</v>
      </c>
      <c r="C36" s="31" t="s">
        <v>944</v>
      </c>
      <c r="D36" s="31" t="s">
        <v>1099</v>
      </c>
      <c r="E36" s="31" t="s">
        <v>577</v>
      </c>
      <c r="F36" s="90">
        <v>30000</v>
      </c>
      <c r="G36" s="32">
        <v>22.5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44553</v>
      </c>
      <c r="B37" s="32">
        <v>540377</v>
      </c>
      <c r="C37" s="31" t="s">
        <v>944</v>
      </c>
      <c r="D37" s="31" t="s">
        <v>1100</v>
      </c>
      <c r="E37" s="31" t="s">
        <v>577</v>
      </c>
      <c r="F37" s="90">
        <v>36000</v>
      </c>
      <c r="G37" s="32">
        <v>22.5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44553</v>
      </c>
      <c r="B38" s="32">
        <v>540377</v>
      </c>
      <c r="C38" s="31" t="s">
        <v>944</v>
      </c>
      <c r="D38" s="31" t="s">
        <v>1101</v>
      </c>
      <c r="E38" s="31" t="s">
        <v>577</v>
      </c>
      <c r="F38" s="90">
        <v>48000</v>
      </c>
      <c r="G38" s="32">
        <v>22.5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44553</v>
      </c>
      <c r="B39" s="32">
        <v>540377</v>
      </c>
      <c r="C39" s="31" t="s">
        <v>944</v>
      </c>
      <c r="D39" s="31" t="s">
        <v>1102</v>
      </c>
      <c r="E39" s="31" t="s">
        <v>576</v>
      </c>
      <c r="F39" s="90">
        <v>54000</v>
      </c>
      <c r="G39" s="32">
        <v>22.5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44553</v>
      </c>
      <c r="B40" s="32">
        <v>540377</v>
      </c>
      <c r="C40" s="31" t="s">
        <v>944</v>
      </c>
      <c r="D40" s="31" t="s">
        <v>1103</v>
      </c>
      <c r="E40" s="31" t="s">
        <v>576</v>
      </c>
      <c r="F40" s="90">
        <v>60000</v>
      </c>
      <c r="G40" s="32">
        <v>22.51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44553</v>
      </c>
      <c r="B41" s="32">
        <v>540377</v>
      </c>
      <c r="C41" s="31" t="s">
        <v>944</v>
      </c>
      <c r="D41" s="31" t="s">
        <v>1104</v>
      </c>
      <c r="E41" s="31" t="s">
        <v>576</v>
      </c>
      <c r="F41" s="90">
        <v>18000</v>
      </c>
      <c r="G41" s="32">
        <v>22.5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44553</v>
      </c>
      <c r="B42" s="32">
        <v>540377</v>
      </c>
      <c r="C42" s="31" t="s">
        <v>944</v>
      </c>
      <c r="D42" s="31" t="s">
        <v>1105</v>
      </c>
      <c r="E42" s="31" t="s">
        <v>576</v>
      </c>
      <c r="F42" s="90">
        <v>18000</v>
      </c>
      <c r="G42" s="32">
        <v>22.5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44553</v>
      </c>
      <c r="B43" s="32">
        <v>540377</v>
      </c>
      <c r="C43" s="31" t="s">
        <v>944</v>
      </c>
      <c r="D43" s="31" t="s">
        <v>1105</v>
      </c>
      <c r="E43" s="31" t="s">
        <v>577</v>
      </c>
      <c r="F43" s="90">
        <v>18000</v>
      </c>
      <c r="G43" s="32">
        <v>22.45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44553</v>
      </c>
      <c r="B44" s="32">
        <v>540377</v>
      </c>
      <c r="C44" s="31" t="s">
        <v>944</v>
      </c>
      <c r="D44" s="31" t="s">
        <v>1106</v>
      </c>
      <c r="E44" s="31" t="s">
        <v>576</v>
      </c>
      <c r="F44" s="90">
        <v>24000</v>
      </c>
      <c r="G44" s="32">
        <v>22.5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44553</v>
      </c>
      <c r="B45" s="32">
        <v>540377</v>
      </c>
      <c r="C45" s="31" t="s">
        <v>944</v>
      </c>
      <c r="D45" s="31" t="s">
        <v>970</v>
      </c>
      <c r="E45" s="31" t="s">
        <v>577</v>
      </c>
      <c r="F45" s="90">
        <v>30000</v>
      </c>
      <c r="G45" s="32">
        <v>22.5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44553</v>
      </c>
      <c r="B46" s="32">
        <v>540377</v>
      </c>
      <c r="C46" s="31" t="s">
        <v>944</v>
      </c>
      <c r="D46" s="31" t="s">
        <v>1107</v>
      </c>
      <c r="E46" s="31" t="s">
        <v>577</v>
      </c>
      <c r="F46" s="90">
        <v>102000</v>
      </c>
      <c r="G46" s="32">
        <v>22.6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44553</v>
      </c>
      <c r="B47" s="32">
        <v>541983</v>
      </c>
      <c r="C47" s="31" t="s">
        <v>1108</v>
      </c>
      <c r="D47" s="31" t="s">
        <v>1109</v>
      </c>
      <c r="E47" s="31" t="s">
        <v>577</v>
      </c>
      <c r="F47" s="90">
        <v>75000</v>
      </c>
      <c r="G47" s="32">
        <v>4.7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44553</v>
      </c>
      <c r="B48" s="32">
        <v>534732</v>
      </c>
      <c r="C48" s="31" t="s">
        <v>1004</v>
      </c>
      <c r="D48" s="31" t="s">
        <v>986</v>
      </c>
      <c r="E48" s="31" t="s">
        <v>577</v>
      </c>
      <c r="F48" s="90">
        <v>500000</v>
      </c>
      <c r="G48" s="32">
        <v>4.84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44553</v>
      </c>
      <c r="B49" s="32">
        <v>540385</v>
      </c>
      <c r="C49" s="31" t="s">
        <v>1031</v>
      </c>
      <c r="D49" s="31" t="s">
        <v>1110</v>
      </c>
      <c r="E49" s="31" t="s">
        <v>576</v>
      </c>
      <c r="F49" s="90">
        <v>17030</v>
      </c>
      <c r="G49" s="32">
        <v>17.72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44553</v>
      </c>
      <c r="B50" s="32">
        <v>542459</v>
      </c>
      <c r="C50" s="31" t="s">
        <v>1111</v>
      </c>
      <c r="D50" s="31" t="s">
        <v>1112</v>
      </c>
      <c r="E50" s="31" t="s">
        <v>576</v>
      </c>
      <c r="F50" s="90">
        <v>12892</v>
      </c>
      <c r="G50" s="32">
        <v>44.44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44553</v>
      </c>
      <c r="B51" s="32">
        <v>542459</v>
      </c>
      <c r="C51" s="31" t="s">
        <v>1111</v>
      </c>
      <c r="D51" s="31" t="s">
        <v>1112</v>
      </c>
      <c r="E51" s="31" t="s">
        <v>577</v>
      </c>
      <c r="F51" s="90">
        <v>61802</v>
      </c>
      <c r="G51" s="32">
        <v>44.82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44553</v>
      </c>
      <c r="B52" s="32">
        <v>539814</v>
      </c>
      <c r="C52" s="31" t="s">
        <v>1113</v>
      </c>
      <c r="D52" s="31" t="s">
        <v>1114</v>
      </c>
      <c r="E52" s="31" t="s">
        <v>577</v>
      </c>
      <c r="F52" s="90">
        <v>18558</v>
      </c>
      <c r="G52" s="32">
        <v>37.549999999999997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44553</v>
      </c>
      <c r="B53" s="32">
        <v>539814</v>
      </c>
      <c r="C53" s="31" t="s">
        <v>1113</v>
      </c>
      <c r="D53" s="31" t="s">
        <v>1115</v>
      </c>
      <c r="E53" s="31" t="s">
        <v>576</v>
      </c>
      <c r="F53" s="90">
        <v>29058</v>
      </c>
      <c r="G53" s="32">
        <v>37.43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44553</v>
      </c>
      <c r="B54" s="32">
        <v>505302</v>
      </c>
      <c r="C54" s="31" t="s">
        <v>1032</v>
      </c>
      <c r="D54" s="31" t="s">
        <v>1033</v>
      </c>
      <c r="E54" s="31" t="s">
        <v>577</v>
      </c>
      <c r="F54" s="90">
        <v>10000</v>
      </c>
      <c r="G54" s="32">
        <v>700.17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44553</v>
      </c>
      <c r="B55" s="32">
        <v>538891</v>
      </c>
      <c r="C55" s="31" t="s">
        <v>1116</v>
      </c>
      <c r="D55" s="31" t="s">
        <v>1117</v>
      </c>
      <c r="E55" s="31" t="s">
        <v>576</v>
      </c>
      <c r="F55" s="90">
        <v>214275</v>
      </c>
      <c r="G55" s="32">
        <v>56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44553</v>
      </c>
      <c r="B56" s="32">
        <v>538891</v>
      </c>
      <c r="C56" s="31" t="s">
        <v>1116</v>
      </c>
      <c r="D56" s="31" t="s">
        <v>1118</v>
      </c>
      <c r="E56" s="31" t="s">
        <v>577</v>
      </c>
      <c r="F56" s="90">
        <v>129810</v>
      </c>
      <c r="G56" s="32">
        <v>56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44553</v>
      </c>
      <c r="B57" s="32">
        <v>526622</v>
      </c>
      <c r="C57" s="31" t="s">
        <v>985</v>
      </c>
      <c r="D57" s="31" t="s">
        <v>1034</v>
      </c>
      <c r="E57" s="31" t="s">
        <v>576</v>
      </c>
      <c r="F57" s="90">
        <v>2299450</v>
      </c>
      <c r="G57" s="32">
        <v>1.06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44553</v>
      </c>
      <c r="B58" s="32">
        <v>519003</v>
      </c>
      <c r="C58" s="31" t="s">
        <v>1119</v>
      </c>
      <c r="D58" s="31" t="s">
        <v>1120</v>
      </c>
      <c r="E58" s="31" t="s">
        <v>577</v>
      </c>
      <c r="F58" s="90">
        <v>75000</v>
      </c>
      <c r="G58" s="32">
        <v>188.34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44553</v>
      </c>
      <c r="B59" s="32">
        <v>530167</v>
      </c>
      <c r="C59" s="31" t="s">
        <v>1121</v>
      </c>
      <c r="D59" s="31" t="s">
        <v>1122</v>
      </c>
      <c r="E59" s="31" t="s">
        <v>576</v>
      </c>
      <c r="F59" s="90">
        <v>28500</v>
      </c>
      <c r="G59" s="32">
        <v>14.44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44553</v>
      </c>
      <c r="B60" s="32">
        <v>530167</v>
      </c>
      <c r="C60" s="31" t="s">
        <v>1121</v>
      </c>
      <c r="D60" s="31" t="s">
        <v>1123</v>
      </c>
      <c r="E60" s="31" t="s">
        <v>577</v>
      </c>
      <c r="F60" s="90">
        <v>25849</v>
      </c>
      <c r="G60" s="32">
        <v>14.48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44553</v>
      </c>
      <c r="B61" s="32">
        <v>531834</v>
      </c>
      <c r="C61" s="31" t="s">
        <v>1035</v>
      </c>
      <c r="D61" s="31" t="s">
        <v>1037</v>
      </c>
      <c r="E61" s="31" t="s">
        <v>576</v>
      </c>
      <c r="F61" s="90">
        <v>144300</v>
      </c>
      <c r="G61" s="32">
        <v>7.31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44553</v>
      </c>
      <c r="B62" s="32">
        <v>531834</v>
      </c>
      <c r="C62" s="20" t="s">
        <v>1035</v>
      </c>
      <c r="D62" s="20" t="s">
        <v>1036</v>
      </c>
      <c r="E62" s="31" t="s">
        <v>577</v>
      </c>
      <c r="F62" s="90">
        <v>142982</v>
      </c>
      <c r="G62" s="32">
        <v>7.31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44553</v>
      </c>
      <c r="B63" s="32">
        <v>543207</v>
      </c>
      <c r="C63" s="31" t="s">
        <v>1038</v>
      </c>
      <c r="D63" s="31" t="s">
        <v>1039</v>
      </c>
      <c r="E63" s="31" t="s">
        <v>576</v>
      </c>
      <c r="F63" s="90">
        <v>173816</v>
      </c>
      <c r="G63" s="32">
        <v>12.2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44553</v>
      </c>
      <c r="B64" s="32">
        <v>543207</v>
      </c>
      <c r="C64" s="31" t="s">
        <v>1038</v>
      </c>
      <c r="D64" s="31" t="s">
        <v>1039</v>
      </c>
      <c r="E64" s="31" t="s">
        <v>577</v>
      </c>
      <c r="F64" s="90">
        <v>62816</v>
      </c>
      <c r="G64" s="32">
        <v>12.55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44553</v>
      </c>
      <c r="B65" s="32">
        <v>530557</v>
      </c>
      <c r="C65" s="31" t="s">
        <v>1005</v>
      </c>
      <c r="D65" s="31" t="s">
        <v>1003</v>
      </c>
      <c r="E65" s="31" t="s">
        <v>576</v>
      </c>
      <c r="F65" s="90">
        <v>4600000</v>
      </c>
      <c r="G65" s="32">
        <v>1.68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44553</v>
      </c>
      <c r="B66" s="32">
        <v>530557</v>
      </c>
      <c r="C66" s="31" t="s">
        <v>1005</v>
      </c>
      <c r="D66" s="31" t="s">
        <v>1003</v>
      </c>
      <c r="E66" s="31" t="s">
        <v>577</v>
      </c>
      <c r="F66" s="90">
        <v>300000</v>
      </c>
      <c r="G66" s="32">
        <v>1.68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44553</v>
      </c>
      <c r="B67" s="32">
        <v>530557</v>
      </c>
      <c r="C67" s="31" t="s">
        <v>1005</v>
      </c>
      <c r="D67" s="31" t="s">
        <v>1124</v>
      </c>
      <c r="E67" s="31" t="s">
        <v>577</v>
      </c>
      <c r="F67" s="90">
        <v>4657000</v>
      </c>
      <c r="G67" s="32">
        <v>1.68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44553</v>
      </c>
      <c r="B68" s="32">
        <v>530557</v>
      </c>
      <c r="C68" s="31" t="s">
        <v>1005</v>
      </c>
      <c r="D68" s="31" t="s">
        <v>1125</v>
      </c>
      <c r="E68" s="31" t="s">
        <v>576</v>
      </c>
      <c r="F68" s="90">
        <v>4000000</v>
      </c>
      <c r="G68" s="32">
        <v>1.68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44553</v>
      </c>
      <c r="B69" s="32">
        <v>530557</v>
      </c>
      <c r="C69" s="31" t="s">
        <v>1005</v>
      </c>
      <c r="D69" s="31" t="s">
        <v>1125</v>
      </c>
      <c r="E69" s="31" t="s">
        <v>577</v>
      </c>
      <c r="F69" s="90">
        <v>2500000</v>
      </c>
      <c r="G69" s="32">
        <v>1.67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44553</v>
      </c>
      <c r="B70" s="32">
        <v>530557</v>
      </c>
      <c r="C70" s="31" t="s">
        <v>1005</v>
      </c>
      <c r="D70" s="31" t="s">
        <v>1126</v>
      </c>
      <c r="E70" s="31" t="s">
        <v>577</v>
      </c>
      <c r="F70" s="90">
        <v>4271250</v>
      </c>
      <c r="G70" s="32">
        <v>1.68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44553</v>
      </c>
      <c r="B71" s="32">
        <v>530557</v>
      </c>
      <c r="C71" s="31" t="s">
        <v>1005</v>
      </c>
      <c r="D71" s="31" t="s">
        <v>1127</v>
      </c>
      <c r="E71" s="31" t="s">
        <v>577</v>
      </c>
      <c r="F71" s="90">
        <v>3738434</v>
      </c>
      <c r="G71" s="32">
        <v>1.68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44553</v>
      </c>
      <c r="B72" s="32">
        <v>530557</v>
      </c>
      <c r="C72" s="31" t="s">
        <v>1005</v>
      </c>
      <c r="D72" s="31" t="s">
        <v>1128</v>
      </c>
      <c r="E72" s="31" t="s">
        <v>577</v>
      </c>
      <c r="F72" s="90">
        <v>4515750</v>
      </c>
      <c r="G72" s="32">
        <v>1.68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44553</v>
      </c>
      <c r="B73" s="32">
        <v>530557</v>
      </c>
      <c r="C73" s="31" t="s">
        <v>1005</v>
      </c>
      <c r="D73" s="31" t="s">
        <v>1129</v>
      </c>
      <c r="E73" s="31" t="s">
        <v>577</v>
      </c>
      <c r="F73" s="90">
        <v>4600000</v>
      </c>
      <c r="G73" s="32">
        <v>1.68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44553</v>
      </c>
      <c r="B74" s="32">
        <v>530557</v>
      </c>
      <c r="C74" s="31" t="s">
        <v>1005</v>
      </c>
      <c r="D74" s="31" t="s">
        <v>1130</v>
      </c>
      <c r="E74" s="31" t="s">
        <v>577</v>
      </c>
      <c r="F74" s="90">
        <v>3414250</v>
      </c>
      <c r="G74" s="32">
        <v>1.68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44553</v>
      </c>
      <c r="B75" s="32">
        <v>530557</v>
      </c>
      <c r="C75" s="31" t="s">
        <v>1005</v>
      </c>
      <c r="D75" s="31" t="s">
        <v>1127</v>
      </c>
      <c r="E75" s="31" t="s">
        <v>577</v>
      </c>
      <c r="F75" s="90">
        <v>3510750</v>
      </c>
      <c r="G75" s="32">
        <v>1.68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44553</v>
      </c>
      <c r="B76" s="32">
        <v>543400</v>
      </c>
      <c r="C76" s="31" t="s">
        <v>1006</v>
      </c>
      <c r="D76" s="31" t="s">
        <v>1041</v>
      </c>
      <c r="E76" s="31" t="s">
        <v>577</v>
      </c>
      <c r="F76" s="90">
        <v>100000</v>
      </c>
      <c r="G76" s="32">
        <v>35.4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44553</v>
      </c>
      <c r="B77" s="32">
        <v>543400</v>
      </c>
      <c r="C77" s="31" t="s">
        <v>1006</v>
      </c>
      <c r="D77" s="31" t="s">
        <v>1040</v>
      </c>
      <c r="E77" s="31" t="s">
        <v>576</v>
      </c>
      <c r="F77" s="90">
        <v>88000</v>
      </c>
      <c r="G77" s="32">
        <v>35.39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44553</v>
      </c>
      <c r="B78" s="32">
        <v>543400</v>
      </c>
      <c r="C78" s="31" t="s">
        <v>1006</v>
      </c>
      <c r="D78" s="31" t="s">
        <v>1040</v>
      </c>
      <c r="E78" s="31" t="s">
        <v>577</v>
      </c>
      <c r="F78" s="90">
        <v>104000</v>
      </c>
      <c r="G78" s="32">
        <v>35.380000000000003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44553</v>
      </c>
      <c r="B79" s="32">
        <v>539291</v>
      </c>
      <c r="C79" s="31" t="s">
        <v>971</v>
      </c>
      <c r="D79" s="31" t="s">
        <v>1131</v>
      </c>
      <c r="E79" s="31" t="s">
        <v>577</v>
      </c>
      <c r="F79" s="90">
        <v>75000</v>
      </c>
      <c r="G79" s="32">
        <v>18.84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44553</v>
      </c>
      <c r="B80" s="32">
        <v>539291</v>
      </c>
      <c r="C80" s="31" t="s">
        <v>971</v>
      </c>
      <c r="D80" s="31" t="s">
        <v>1132</v>
      </c>
      <c r="E80" s="31" t="s">
        <v>576</v>
      </c>
      <c r="F80" s="90">
        <v>32636</v>
      </c>
      <c r="G80" s="32">
        <v>18.29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44553</v>
      </c>
      <c r="B81" s="32">
        <v>539291</v>
      </c>
      <c r="C81" s="31" t="s">
        <v>971</v>
      </c>
      <c r="D81" s="31" t="s">
        <v>1133</v>
      </c>
      <c r="E81" s="31" t="s">
        <v>576</v>
      </c>
      <c r="F81" s="90">
        <v>40000</v>
      </c>
      <c r="G81" s="32">
        <v>18.989999999999998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44553</v>
      </c>
      <c r="B82" s="32">
        <v>539291</v>
      </c>
      <c r="C82" s="31" t="s">
        <v>971</v>
      </c>
      <c r="D82" s="31" t="s">
        <v>1134</v>
      </c>
      <c r="E82" s="31" t="s">
        <v>577</v>
      </c>
      <c r="F82" s="90">
        <v>58039</v>
      </c>
      <c r="G82" s="32">
        <v>17.190000000000001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44553</v>
      </c>
      <c r="B83" s="32">
        <v>539291</v>
      </c>
      <c r="C83" s="31" t="s">
        <v>971</v>
      </c>
      <c r="D83" s="31" t="s">
        <v>1135</v>
      </c>
      <c r="E83" s="31" t="s">
        <v>576</v>
      </c>
      <c r="F83" s="90">
        <v>20000</v>
      </c>
      <c r="G83" s="32">
        <v>18.989999999999998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44553</v>
      </c>
      <c r="B84" s="32">
        <v>539291</v>
      </c>
      <c r="C84" s="31" t="s">
        <v>971</v>
      </c>
      <c r="D84" s="31" t="s">
        <v>1135</v>
      </c>
      <c r="E84" s="31" t="s">
        <v>577</v>
      </c>
      <c r="F84" s="90">
        <v>20000</v>
      </c>
      <c r="G84" s="32">
        <v>17.190000000000001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44553</v>
      </c>
      <c r="B85" s="32">
        <v>539291</v>
      </c>
      <c r="C85" s="31" t="s">
        <v>971</v>
      </c>
      <c r="D85" s="31" t="s">
        <v>1086</v>
      </c>
      <c r="E85" s="31" t="s">
        <v>577</v>
      </c>
      <c r="F85" s="90">
        <v>20000</v>
      </c>
      <c r="G85" s="32">
        <v>17.190000000000001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44553</v>
      </c>
      <c r="B86" s="32">
        <v>539291</v>
      </c>
      <c r="C86" s="31" t="s">
        <v>971</v>
      </c>
      <c r="D86" s="31" t="s">
        <v>1136</v>
      </c>
      <c r="E86" s="31" t="s">
        <v>576</v>
      </c>
      <c r="F86" s="90">
        <v>1387</v>
      </c>
      <c r="G86" s="32">
        <v>17.2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44553</v>
      </c>
      <c r="B87" s="32">
        <v>539291</v>
      </c>
      <c r="C87" s="31" t="s">
        <v>971</v>
      </c>
      <c r="D87" s="31" t="s">
        <v>864</v>
      </c>
      <c r="E87" s="31" t="s">
        <v>576</v>
      </c>
      <c r="F87" s="90">
        <v>135392</v>
      </c>
      <c r="G87" s="32">
        <v>17.760000000000002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44553</v>
      </c>
      <c r="B88" s="32">
        <v>539291</v>
      </c>
      <c r="C88" s="31" t="s">
        <v>971</v>
      </c>
      <c r="D88" s="31" t="s">
        <v>1136</v>
      </c>
      <c r="E88" s="31" t="s">
        <v>577</v>
      </c>
      <c r="F88" s="90">
        <v>21386</v>
      </c>
      <c r="G88" s="32">
        <v>18.88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44553</v>
      </c>
      <c r="B89" s="32">
        <v>539291</v>
      </c>
      <c r="C89" s="31" t="s">
        <v>971</v>
      </c>
      <c r="D89" s="31" t="s">
        <v>864</v>
      </c>
      <c r="E89" s="31" t="s">
        <v>577</v>
      </c>
      <c r="F89" s="90">
        <v>122500</v>
      </c>
      <c r="G89" s="32">
        <v>18.989999999999998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44553</v>
      </c>
      <c r="B90" s="32">
        <v>502448</v>
      </c>
      <c r="C90" s="31" t="s">
        <v>1137</v>
      </c>
      <c r="D90" s="31" t="s">
        <v>1138</v>
      </c>
      <c r="E90" s="31" t="s">
        <v>577</v>
      </c>
      <c r="F90" s="90">
        <v>1400000</v>
      </c>
      <c r="G90" s="32">
        <v>4.58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44553</v>
      </c>
      <c r="B91" s="32">
        <v>530461</v>
      </c>
      <c r="C91" s="31" t="s">
        <v>1042</v>
      </c>
      <c r="D91" s="31" t="s">
        <v>1043</v>
      </c>
      <c r="E91" s="31" t="s">
        <v>577</v>
      </c>
      <c r="F91" s="90">
        <v>140860</v>
      </c>
      <c r="G91" s="32">
        <v>22.3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44553</v>
      </c>
      <c r="B92" s="32">
        <v>530125</v>
      </c>
      <c r="C92" s="31" t="s">
        <v>1139</v>
      </c>
      <c r="D92" s="31" t="s">
        <v>1140</v>
      </c>
      <c r="E92" s="31" t="s">
        <v>576</v>
      </c>
      <c r="F92" s="90">
        <v>18800</v>
      </c>
      <c r="G92" s="32">
        <v>322.52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44553</v>
      </c>
      <c r="B93" s="32">
        <v>538875</v>
      </c>
      <c r="C93" s="31" t="s">
        <v>994</v>
      </c>
      <c r="D93" s="31" t="s">
        <v>1141</v>
      </c>
      <c r="E93" s="31" t="s">
        <v>576</v>
      </c>
      <c r="F93" s="90">
        <v>61000</v>
      </c>
      <c r="G93" s="32">
        <v>14.5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44553</v>
      </c>
      <c r="B94" s="32">
        <v>538875</v>
      </c>
      <c r="C94" s="31" t="s">
        <v>994</v>
      </c>
      <c r="D94" s="31" t="s">
        <v>995</v>
      </c>
      <c r="E94" s="31" t="s">
        <v>577</v>
      </c>
      <c r="F94" s="90">
        <v>117444</v>
      </c>
      <c r="G94" s="32">
        <v>14.51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44553</v>
      </c>
      <c r="B95" s="32">
        <v>512499</v>
      </c>
      <c r="C95" s="31" t="s">
        <v>1044</v>
      </c>
      <c r="D95" s="31" t="s">
        <v>1125</v>
      </c>
      <c r="E95" s="31" t="s">
        <v>576</v>
      </c>
      <c r="F95" s="90">
        <v>5641637</v>
      </c>
      <c r="G95" s="32">
        <v>0.5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44553</v>
      </c>
      <c r="B96" s="32">
        <v>512499</v>
      </c>
      <c r="C96" s="31" t="s">
        <v>1044</v>
      </c>
      <c r="D96" s="31" t="s">
        <v>1125</v>
      </c>
      <c r="E96" s="31" t="s">
        <v>577</v>
      </c>
      <c r="F96" s="90">
        <v>5341637</v>
      </c>
      <c r="G96" s="32">
        <v>0.5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44553</v>
      </c>
      <c r="B97" s="32">
        <v>512499</v>
      </c>
      <c r="C97" s="31" t="s">
        <v>1044</v>
      </c>
      <c r="D97" s="31" t="s">
        <v>1003</v>
      </c>
      <c r="E97" s="31" t="s">
        <v>576</v>
      </c>
      <c r="F97" s="90">
        <v>3444806</v>
      </c>
      <c r="G97" s="32">
        <v>0.49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44553</v>
      </c>
      <c r="B98" s="32">
        <v>512499</v>
      </c>
      <c r="C98" s="31" t="s">
        <v>1044</v>
      </c>
      <c r="D98" s="31" t="s">
        <v>1003</v>
      </c>
      <c r="E98" s="31" t="s">
        <v>577</v>
      </c>
      <c r="F98" s="90">
        <v>24033510</v>
      </c>
      <c r="G98" s="32">
        <v>0.5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44553</v>
      </c>
      <c r="B99" s="32">
        <v>505515</v>
      </c>
      <c r="C99" s="31" t="s">
        <v>1045</v>
      </c>
      <c r="D99" s="31" t="s">
        <v>1142</v>
      </c>
      <c r="E99" s="31" t="s">
        <v>577</v>
      </c>
      <c r="F99" s="90">
        <v>50100</v>
      </c>
      <c r="G99" s="32">
        <v>12.15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44553</v>
      </c>
      <c r="B100" s="32">
        <v>533019</v>
      </c>
      <c r="C100" s="31" t="s">
        <v>959</v>
      </c>
      <c r="D100" s="31" t="s">
        <v>972</v>
      </c>
      <c r="E100" s="31" t="s">
        <v>577</v>
      </c>
      <c r="F100" s="90">
        <v>50000</v>
      </c>
      <c r="G100" s="32">
        <v>102.65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44553</v>
      </c>
      <c r="B101" s="32">
        <v>539584</v>
      </c>
      <c r="C101" s="31" t="s">
        <v>1046</v>
      </c>
      <c r="D101" s="31" t="s">
        <v>1030</v>
      </c>
      <c r="E101" s="31" t="s">
        <v>576</v>
      </c>
      <c r="F101" s="90">
        <v>100000</v>
      </c>
      <c r="G101" s="32">
        <v>1.29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44553</v>
      </c>
      <c r="B102" s="32">
        <v>539584</v>
      </c>
      <c r="C102" s="31" t="s">
        <v>1046</v>
      </c>
      <c r="D102" s="31" t="s">
        <v>1030</v>
      </c>
      <c r="E102" s="31" t="s">
        <v>577</v>
      </c>
      <c r="F102" s="90">
        <v>788165</v>
      </c>
      <c r="G102" s="32">
        <v>1.34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44553</v>
      </c>
      <c r="B103" s="32">
        <v>539217</v>
      </c>
      <c r="C103" s="31" t="s">
        <v>1047</v>
      </c>
      <c r="D103" s="31" t="s">
        <v>1048</v>
      </c>
      <c r="E103" s="31" t="s">
        <v>577</v>
      </c>
      <c r="F103" s="90">
        <v>955268</v>
      </c>
      <c r="G103" s="32">
        <v>1.77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44553</v>
      </c>
      <c r="B104" s="32">
        <v>539026</v>
      </c>
      <c r="C104" s="31" t="s">
        <v>1143</v>
      </c>
      <c r="D104" s="31" t="s">
        <v>1144</v>
      </c>
      <c r="E104" s="31" t="s">
        <v>576</v>
      </c>
      <c r="F104" s="90">
        <v>52000</v>
      </c>
      <c r="G104" s="32">
        <v>7.93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44553</v>
      </c>
      <c r="B105" s="32">
        <v>539026</v>
      </c>
      <c r="C105" s="31" t="s">
        <v>1143</v>
      </c>
      <c r="D105" s="31" t="s">
        <v>1145</v>
      </c>
      <c r="E105" s="31" t="s">
        <v>577</v>
      </c>
      <c r="F105" s="90">
        <v>40000</v>
      </c>
      <c r="G105" s="32">
        <v>7.91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44553</v>
      </c>
      <c r="B106" s="32">
        <v>542025</v>
      </c>
      <c r="C106" s="31" t="s">
        <v>1146</v>
      </c>
      <c r="D106" s="31" t="s">
        <v>1147</v>
      </c>
      <c r="E106" s="31" t="s">
        <v>577</v>
      </c>
      <c r="F106" s="90">
        <v>1104000</v>
      </c>
      <c r="G106" s="32">
        <v>0.75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44553</v>
      </c>
      <c r="B107" s="32">
        <v>542025</v>
      </c>
      <c r="C107" s="31" t="s">
        <v>1146</v>
      </c>
      <c r="D107" s="31" t="s">
        <v>1148</v>
      </c>
      <c r="E107" s="31" t="s">
        <v>576</v>
      </c>
      <c r="F107" s="90">
        <v>912000</v>
      </c>
      <c r="G107" s="32">
        <v>0.75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44553</v>
      </c>
      <c r="B108" s="32">
        <v>532070</v>
      </c>
      <c r="C108" s="31" t="s">
        <v>1049</v>
      </c>
      <c r="D108" s="31" t="s">
        <v>1149</v>
      </c>
      <c r="E108" s="31" t="s">
        <v>576</v>
      </c>
      <c r="F108" s="90">
        <v>35000</v>
      </c>
      <c r="G108" s="32">
        <v>21.48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44553</v>
      </c>
      <c r="B109" s="32">
        <v>532070</v>
      </c>
      <c r="C109" s="31" t="s">
        <v>1049</v>
      </c>
      <c r="D109" s="31" t="s">
        <v>1149</v>
      </c>
      <c r="E109" s="31" t="s">
        <v>577</v>
      </c>
      <c r="F109" s="90">
        <v>35000</v>
      </c>
      <c r="G109" s="32">
        <v>21.99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44553</v>
      </c>
      <c r="B110" s="32">
        <v>532070</v>
      </c>
      <c r="C110" s="31" t="s">
        <v>1049</v>
      </c>
      <c r="D110" s="31" t="s">
        <v>1150</v>
      </c>
      <c r="E110" s="31" t="s">
        <v>576</v>
      </c>
      <c r="F110" s="90">
        <v>30000</v>
      </c>
      <c r="G110" s="32">
        <v>21.99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44553</v>
      </c>
      <c r="B111" s="32">
        <v>532070</v>
      </c>
      <c r="C111" s="31" t="s">
        <v>1049</v>
      </c>
      <c r="D111" s="31" t="s">
        <v>1151</v>
      </c>
      <c r="E111" s="31" t="s">
        <v>576</v>
      </c>
      <c r="F111" s="90">
        <v>35000</v>
      </c>
      <c r="G111" s="32">
        <v>19.73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44553</v>
      </c>
      <c r="B112" s="32">
        <v>532070</v>
      </c>
      <c r="C112" s="31" t="s">
        <v>1049</v>
      </c>
      <c r="D112" s="31" t="s">
        <v>1150</v>
      </c>
      <c r="E112" s="31" t="s">
        <v>577</v>
      </c>
      <c r="F112" s="90">
        <v>30000</v>
      </c>
      <c r="G112" s="32">
        <v>21.5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44553</v>
      </c>
      <c r="B113" s="32">
        <v>532070</v>
      </c>
      <c r="C113" s="31" t="s">
        <v>1049</v>
      </c>
      <c r="D113" s="31" t="s">
        <v>1151</v>
      </c>
      <c r="E113" s="31" t="s">
        <v>577</v>
      </c>
      <c r="F113" s="90">
        <v>35000</v>
      </c>
      <c r="G113" s="32">
        <v>19.649999999999999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44553</v>
      </c>
      <c r="B114" s="32">
        <v>532070</v>
      </c>
      <c r="C114" s="31" t="s">
        <v>1049</v>
      </c>
      <c r="D114" s="31" t="s">
        <v>1152</v>
      </c>
      <c r="E114" s="31" t="s">
        <v>576</v>
      </c>
      <c r="F114" s="90">
        <v>30000</v>
      </c>
      <c r="G114" s="32">
        <v>21.5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44553</v>
      </c>
      <c r="B115" s="32">
        <v>532070</v>
      </c>
      <c r="C115" s="31" t="s">
        <v>1049</v>
      </c>
      <c r="D115" s="31" t="s">
        <v>1153</v>
      </c>
      <c r="E115" s="31" t="s">
        <v>576</v>
      </c>
      <c r="F115" s="90">
        <v>30450</v>
      </c>
      <c r="G115" s="32">
        <v>19.309999999999999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44553</v>
      </c>
      <c r="B116" s="32">
        <v>532070</v>
      </c>
      <c r="C116" s="31" t="s">
        <v>1049</v>
      </c>
      <c r="D116" s="31" t="s">
        <v>1152</v>
      </c>
      <c r="E116" s="31" t="s">
        <v>577</v>
      </c>
      <c r="F116" s="90">
        <v>30000</v>
      </c>
      <c r="G116" s="32">
        <v>21.51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44553</v>
      </c>
      <c r="B117" s="32">
        <v>532070</v>
      </c>
      <c r="C117" s="31" t="s">
        <v>1049</v>
      </c>
      <c r="D117" s="31" t="s">
        <v>1153</v>
      </c>
      <c r="E117" s="31" t="s">
        <v>577</v>
      </c>
      <c r="F117" s="90">
        <v>30450</v>
      </c>
      <c r="G117" s="32">
        <v>19.350000000000001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44553</v>
      </c>
      <c r="B118" s="32">
        <v>532070</v>
      </c>
      <c r="C118" s="31" t="s">
        <v>1049</v>
      </c>
      <c r="D118" s="31" t="s">
        <v>1154</v>
      </c>
      <c r="E118" s="31" t="s">
        <v>576</v>
      </c>
      <c r="F118" s="90">
        <v>30415</v>
      </c>
      <c r="G118" s="32">
        <v>19.350000000000001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44553</v>
      </c>
      <c r="B119" s="32">
        <v>532070</v>
      </c>
      <c r="C119" s="31" t="s">
        <v>1049</v>
      </c>
      <c r="D119" s="31" t="s">
        <v>1154</v>
      </c>
      <c r="E119" s="31" t="s">
        <v>577</v>
      </c>
      <c r="F119" s="90">
        <v>30415</v>
      </c>
      <c r="G119" s="32">
        <v>19.309999999999999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44553</v>
      </c>
      <c r="B120" s="32">
        <v>500426</v>
      </c>
      <c r="C120" s="31" t="s">
        <v>973</v>
      </c>
      <c r="D120" s="31" t="s">
        <v>1050</v>
      </c>
      <c r="E120" s="31" t="s">
        <v>577</v>
      </c>
      <c r="F120" s="90">
        <v>200000</v>
      </c>
      <c r="G120" s="32">
        <v>6.77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44553</v>
      </c>
      <c r="B121" s="32">
        <v>532867</v>
      </c>
      <c r="C121" s="31" t="s">
        <v>1155</v>
      </c>
      <c r="D121" s="31" t="s">
        <v>1156</v>
      </c>
      <c r="E121" s="31" t="s">
        <v>577</v>
      </c>
      <c r="F121" s="90">
        <v>200000</v>
      </c>
      <c r="G121" s="32">
        <v>157.35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44553</v>
      </c>
      <c r="B122" s="32" t="s">
        <v>1157</v>
      </c>
      <c r="C122" s="31" t="s">
        <v>1158</v>
      </c>
      <c r="D122" s="31" t="s">
        <v>864</v>
      </c>
      <c r="E122" s="31" t="s">
        <v>576</v>
      </c>
      <c r="F122" s="90">
        <v>224828</v>
      </c>
      <c r="G122" s="32">
        <v>203.87</v>
      </c>
      <c r="H122" s="32" t="s">
        <v>880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44553</v>
      </c>
      <c r="B123" s="32" t="s">
        <v>1159</v>
      </c>
      <c r="C123" s="31" t="s">
        <v>1160</v>
      </c>
      <c r="D123" s="31" t="s">
        <v>1030</v>
      </c>
      <c r="E123" s="31" t="s">
        <v>576</v>
      </c>
      <c r="F123" s="90">
        <v>475000</v>
      </c>
      <c r="G123" s="32">
        <v>10.28</v>
      </c>
      <c r="H123" s="32" t="s">
        <v>880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44553</v>
      </c>
      <c r="B124" s="32" t="s">
        <v>1161</v>
      </c>
      <c r="C124" s="31" t="s">
        <v>1162</v>
      </c>
      <c r="D124" s="31" t="s">
        <v>1009</v>
      </c>
      <c r="E124" s="31" t="s">
        <v>576</v>
      </c>
      <c r="F124" s="90">
        <v>1402487</v>
      </c>
      <c r="G124" s="32">
        <v>108.28</v>
      </c>
      <c r="H124" s="32" t="s">
        <v>880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44553</v>
      </c>
      <c r="B125" s="32" t="s">
        <v>1161</v>
      </c>
      <c r="C125" s="31" t="s">
        <v>1162</v>
      </c>
      <c r="D125" s="31" t="s">
        <v>1163</v>
      </c>
      <c r="E125" s="31" t="s">
        <v>576</v>
      </c>
      <c r="F125" s="90">
        <v>937013</v>
      </c>
      <c r="G125" s="32">
        <v>108</v>
      </c>
      <c r="H125" s="32" t="s">
        <v>880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44553</v>
      </c>
      <c r="B126" s="32" t="s">
        <v>1161</v>
      </c>
      <c r="C126" s="31" t="s">
        <v>1162</v>
      </c>
      <c r="D126" s="31" t="s">
        <v>1164</v>
      </c>
      <c r="E126" s="31" t="s">
        <v>576</v>
      </c>
      <c r="F126" s="90">
        <v>1366984</v>
      </c>
      <c r="G126" s="32">
        <v>108.29</v>
      </c>
      <c r="H126" s="32" t="s">
        <v>880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44553</v>
      </c>
      <c r="B127" s="32" t="s">
        <v>1051</v>
      </c>
      <c r="C127" s="31" t="s">
        <v>1052</v>
      </c>
      <c r="D127" s="31" t="s">
        <v>1165</v>
      </c>
      <c r="E127" s="31" t="s">
        <v>576</v>
      </c>
      <c r="F127" s="90">
        <v>117000</v>
      </c>
      <c r="G127" s="32">
        <v>6.03</v>
      </c>
      <c r="H127" s="32" t="s">
        <v>880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44553</v>
      </c>
      <c r="B128" s="32" t="s">
        <v>1051</v>
      </c>
      <c r="C128" s="31" t="s">
        <v>1052</v>
      </c>
      <c r="D128" s="31" t="s">
        <v>1166</v>
      </c>
      <c r="E128" s="31" t="s">
        <v>576</v>
      </c>
      <c r="F128" s="90">
        <v>180000</v>
      </c>
      <c r="G128" s="32">
        <v>5.99</v>
      </c>
      <c r="H128" s="32" t="s">
        <v>880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44553</v>
      </c>
      <c r="B129" s="32" t="s">
        <v>1051</v>
      </c>
      <c r="C129" s="31" t="s">
        <v>1052</v>
      </c>
      <c r="D129" s="31" t="s">
        <v>1167</v>
      </c>
      <c r="E129" s="31" t="s">
        <v>576</v>
      </c>
      <c r="F129" s="90">
        <v>111000</v>
      </c>
      <c r="G129" s="32">
        <v>5.6</v>
      </c>
      <c r="H129" s="32" t="s">
        <v>880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44553</v>
      </c>
      <c r="B130" s="32" t="s">
        <v>1007</v>
      </c>
      <c r="C130" s="31" t="s">
        <v>1008</v>
      </c>
      <c r="D130" s="31" t="s">
        <v>1053</v>
      </c>
      <c r="E130" s="31" t="s">
        <v>576</v>
      </c>
      <c r="F130" s="90">
        <v>393979</v>
      </c>
      <c r="G130" s="32">
        <v>28.75</v>
      </c>
      <c r="H130" s="32" t="s">
        <v>880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44553</v>
      </c>
      <c r="B131" s="32" t="s">
        <v>1007</v>
      </c>
      <c r="C131" s="31" t="s">
        <v>1008</v>
      </c>
      <c r="D131" s="31" t="s">
        <v>996</v>
      </c>
      <c r="E131" s="31" t="s">
        <v>576</v>
      </c>
      <c r="F131" s="90">
        <v>691095</v>
      </c>
      <c r="G131" s="32">
        <v>29.4</v>
      </c>
      <c r="H131" s="32" t="s">
        <v>880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44553</v>
      </c>
      <c r="B132" s="32" t="s">
        <v>1168</v>
      </c>
      <c r="C132" s="31" t="s">
        <v>1169</v>
      </c>
      <c r="D132" s="31" t="s">
        <v>879</v>
      </c>
      <c r="E132" s="31" t="s">
        <v>576</v>
      </c>
      <c r="F132" s="90">
        <v>742487</v>
      </c>
      <c r="G132" s="32">
        <v>188.56</v>
      </c>
      <c r="H132" s="32" t="s">
        <v>880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44553</v>
      </c>
      <c r="B133" s="32" t="s">
        <v>1170</v>
      </c>
      <c r="C133" s="31" t="s">
        <v>1171</v>
      </c>
      <c r="D133" s="31" t="s">
        <v>1172</v>
      </c>
      <c r="E133" s="31" t="s">
        <v>576</v>
      </c>
      <c r="F133" s="90">
        <v>102560</v>
      </c>
      <c r="G133" s="32">
        <v>72.540000000000006</v>
      </c>
      <c r="H133" s="32" t="s">
        <v>880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44553</v>
      </c>
      <c r="B134" s="32" t="s">
        <v>1173</v>
      </c>
      <c r="C134" s="31" t="s">
        <v>1174</v>
      </c>
      <c r="D134" s="31" t="s">
        <v>1175</v>
      </c>
      <c r="E134" s="31" t="s">
        <v>576</v>
      </c>
      <c r="F134" s="90">
        <v>53035</v>
      </c>
      <c r="G134" s="32">
        <v>18.850000000000001</v>
      </c>
      <c r="H134" s="32" t="s">
        <v>880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44553</v>
      </c>
      <c r="B135" s="32" t="s">
        <v>1176</v>
      </c>
      <c r="C135" s="31" t="s">
        <v>1177</v>
      </c>
      <c r="D135" s="31" t="s">
        <v>1178</v>
      </c>
      <c r="E135" s="31" t="s">
        <v>576</v>
      </c>
      <c r="F135" s="90">
        <v>96298</v>
      </c>
      <c r="G135" s="32">
        <v>29.06</v>
      </c>
      <c r="H135" s="32" t="s">
        <v>880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44553</v>
      </c>
      <c r="B136" s="32" t="s">
        <v>1179</v>
      </c>
      <c r="C136" s="31" t="s">
        <v>1180</v>
      </c>
      <c r="D136" s="31" t="s">
        <v>879</v>
      </c>
      <c r="E136" s="31" t="s">
        <v>576</v>
      </c>
      <c r="F136" s="90">
        <v>138311</v>
      </c>
      <c r="G136" s="32">
        <v>67.06</v>
      </c>
      <c r="H136" s="32" t="s">
        <v>880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44553</v>
      </c>
      <c r="B137" s="32" t="s">
        <v>1181</v>
      </c>
      <c r="C137" s="31" t="s">
        <v>1182</v>
      </c>
      <c r="D137" s="31" t="s">
        <v>1183</v>
      </c>
      <c r="E137" s="31" t="s">
        <v>576</v>
      </c>
      <c r="F137" s="90">
        <v>597150</v>
      </c>
      <c r="G137" s="32">
        <v>1097</v>
      </c>
      <c r="H137" s="32" t="s">
        <v>880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44553</v>
      </c>
      <c r="B138" s="32" t="s">
        <v>1054</v>
      </c>
      <c r="C138" s="31" t="s">
        <v>1055</v>
      </c>
      <c r="D138" s="31" t="s">
        <v>1056</v>
      </c>
      <c r="E138" s="31" t="s">
        <v>576</v>
      </c>
      <c r="F138" s="90">
        <v>450000</v>
      </c>
      <c r="G138" s="32">
        <v>57.4</v>
      </c>
      <c r="H138" s="32" t="s">
        <v>880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44553</v>
      </c>
      <c r="B139" s="32" t="s">
        <v>1184</v>
      </c>
      <c r="C139" s="31" t="s">
        <v>1185</v>
      </c>
      <c r="D139" s="31" t="s">
        <v>1186</v>
      </c>
      <c r="E139" s="31" t="s">
        <v>576</v>
      </c>
      <c r="F139" s="90">
        <v>110000</v>
      </c>
      <c r="G139" s="32">
        <v>74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44553</v>
      </c>
      <c r="B140" s="32" t="s">
        <v>1184</v>
      </c>
      <c r="C140" s="31" t="s">
        <v>1185</v>
      </c>
      <c r="D140" s="31" t="s">
        <v>1187</v>
      </c>
      <c r="E140" s="31" t="s">
        <v>576</v>
      </c>
      <c r="F140" s="90">
        <v>110000</v>
      </c>
      <c r="G140" s="32">
        <v>74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44553</v>
      </c>
      <c r="B141" s="32" t="s">
        <v>1184</v>
      </c>
      <c r="C141" s="31" t="s">
        <v>1185</v>
      </c>
      <c r="D141" s="31" t="s">
        <v>1188</v>
      </c>
      <c r="E141" s="31" t="s">
        <v>576</v>
      </c>
      <c r="F141" s="90">
        <v>116000</v>
      </c>
      <c r="G141" s="32">
        <v>74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44553</v>
      </c>
      <c r="B142" s="32" t="s">
        <v>1189</v>
      </c>
      <c r="C142" s="31" t="s">
        <v>1190</v>
      </c>
      <c r="D142" s="31" t="s">
        <v>1009</v>
      </c>
      <c r="E142" s="31" t="s">
        <v>576</v>
      </c>
      <c r="F142" s="90">
        <v>235708</v>
      </c>
      <c r="G142" s="32">
        <v>152.30000000000001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44553</v>
      </c>
      <c r="B143" s="32" t="s">
        <v>1189</v>
      </c>
      <c r="C143" s="31" t="s">
        <v>1190</v>
      </c>
      <c r="D143" s="31" t="s">
        <v>879</v>
      </c>
      <c r="E143" s="31" t="s">
        <v>576</v>
      </c>
      <c r="F143" s="90">
        <v>280869</v>
      </c>
      <c r="G143" s="32">
        <v>152.06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44553</v>
      </c>
      <c r="B144" s="32" t="s">
        <v>1191</v>
      </c>
      <c r="C144" s="31" t="s">
        <v>1192</v>
      </c>
      <c r="D144" s="31" t="s">
        <v>864</v>
      </c>
      <c r="E144" s="31" t="s">
        <v>576</v>
      </c>
      <c r="F144" s="90">
        <v>26500000</v>
      </c>
      <c r="G144" s="32">
        <v>0.4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44553</v>
      </c>
      <c r="B145" s="32" t="s">
        <v>1157</v>
      </c>
      <c r="C145" s="31" t="s">
        <v>1158</v>
      </c>
      <c r="D145" s="31" t="s">
        <v>864</v>
      </c>
      <c r="E145" s="31" t="s">
        <v>577</v>
      </c>
      <c r="F145" s="90">
        <v>245829</v>
      </c>
      <c r="G145" s="32">
        <v>204.12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44553</v>
      </c>
      <c r="B146" s="32" t="s">
        <v>1161</v>
      </c>
      <c r="C146" s="31" t="s">
        <v>1162</v>
      </c>
      <c r="D146" s="31" t="s">
        <v>1164</v>
      </c>
      <c r="E146" s="31" t="s">
        <v>577</v>
      </c>
      <c r="F146" s="90">
        <v>1375890</v>
      </c>
      <c r="G146" s="32">
        <v>108.28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44553</v>
      </c>
      <c r="B147" s="32" t="s">
        <v>1161</v>
      </c>
      <c r="C147" s="31" t="s">
        <v>1162</v>
      </c>
      <c r="D147" s="31" t="s">
        <v>1009</v>
      </c>
      <c r="E147" s="31" t="s">
        <v>577</v>
      </c>
      <c r="F147" s="90">
        <v>1402487</v>
      </c>
      <c r="G147" s="32">
        <v>108.25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44553</v>
      </c>
      <c r="B148" s="32" t="s">
        <v>1161</v>
      </c>
      <c r="C148" s="31" t="s">
        <v>1162</v>
      </c>
      <c r="D148" s="31" t="s">
        <v>1163</v>
      </c>
      <c r="E148" s="31" t="s">
        <v>577</v>
      </c>
      <c r="F148" s="90">
        <v>1160756</v>
      </c>
      <c r="G148" s="32">
        <v>108.23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44553</v>
      </c>
      <c r="B149" s="32" t="s">
        <v>1051</v>
      </c>
      <c r="C149" s="31" t="s">
        <v>1052</v>
      </c>
      <c r="D149" s="31" t="s">
        <v>1165</v>
      </c>
      <c r="E149" s="31" t="s">
        <v>577</v>
      </c>
      <c r="F149" s="90">
        <v>66000</v>
      </c>
      <c r="G149" s="32">
        <v>6.25</v>
      </c>
      <c r="H149" s="32" t="s">
        <v>880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44553</v>
      </c>
      <c r="B150" s="32" t="s">
        <v>1007</v>
      </c>
      <c r="C150" s="31" t="s">
        <v>1008</v>
      </c>
      <c r="D150" s="31" t="s">
        <v>1053</v>
      </c>
      <c r="E150" s="31" t="s">
        <v>577</v>
      </c>
      <c r="F150" s="90">
        <v>393979</v>
      </c>
      <c r="G150" s="32">
        <v>29.38</v>
      </c>
      <c r="H150" s="32" t="s">
        <v>880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44553</v>
      </c>
      <c r="B151" s="32" t="s">
        <v>1007</v>
      </c>
      <c r="C151" s="31" t="s">
        <v>1008</v>
      </c>
      <c r="D151" s="31" t="s">
        <v>996</v>
      </c>
      <c r="E151" s="31" t="s">
        <v>577</v>
      </c>
      <c r="F151" s="90">
        <v>700615</v>
      </c>
      <c r="G151" s="32">
        <v>29</v>
      </c>
      <c r="H151" s="32" t="s">
        <v>880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44553</v>
      </c>
      <c r="B152" s="32" t="s">
        <v>1193</v>
      </c>
      <c r="C152" s="31" t="s">
        <v>1194</v>
      </c>
      <c r="D152" s="31" t="s">
        <v>1195</v>
      </c>
      <c r="E152" s="31" t="s">
        <v>577</v>
      </c>
      <c r="F152" s="90">
        <v>294000</v>
      </c>
      <c r="G152" s="32">
        <v>8.5399999999999991</v>
      </c>
      <c r="H152" s="32" t="s">
        <v>880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44553</v>
      </c>
      <c r="B153" s="32" t="s">
        <v>1168</v>
      </c>
      <c r="C153" s="31" t="s">
        <v>1169</v>
      </c>
      <c r="D153" s="31" t="s">
        <v>879</v>
      </c>
      <c r="E153" s="31" t="s">
        <v>577</v>
      </c>
      <c r="F153" s="90">
        <v>726302</v>
      </c>
      <c r="G153" s="32">
        <v>188.94</v>
      </c>
      <c r="H153" s="32" t="s">
        <v>880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44553</v>
      </c>
      <c r="B154" s="32" t="s">
        <v>1170</v>
      </c>
      <c r="C154" s="31" t="s">
        <v>1171</v>
      </c>
      <c r="D154" s="31" t="s">
        <v>1172</v>
      </c>
      <c r="E154" s="31" t="s">
        <v>577</v>
      </c>
      <c r="F154" s="90">
        <v>97560</v>
      </c>
      <c r="G154" s="32">
        <v>73.650000000000006</v>
      </c>
      <c r="H154" s="32" t="s">
        <v>880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44553</v>
      </c>
      <c r="B155" s="32" t="s">
        <v>1091</v>
      </c>
      <c r="C155" s="31" t="s">
        <v>1196</v>
      </c>
      <c r="D155" s="31" t="s">
        <v>1092</v>
      </c>
      <c r="E155" s="31" t="s">
        <v>577</v>
      </c>
      <c r="F155" s="90">
        <v>458403</v>
      </c>
      <c r="G155" s="32">
        <v>55.8</v>
      </c>
      <c r="H155" s="32" t="s">
        <v>880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44553</v>
      </c>
      <c r="B156" s="32" t="s">
        <v>1173</v>
      </c>
      <c r="C156" s="31" t="s">
        <v>1174</v>
      </c>
      <c r="D156" s="31" t="s">
        <v>1197</v>
      </c>
      <c r="E156" s="31" t="s">
        <v>577</v>
      </c>
      <c r="F156" s="90">
        <v>53800</v>
      </c>
      <c r="G156" s="32">
        <v>18.850000000000001</v>
      </c>
      <c r="H156" s="32" t="s">
        <v>880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44553</v>
      </c>
      <c r="B157" s="32" t="s">
        <v>1176</v>
      </c>
      <c r="C157" s="31" t="s">
        <v>1177</v>
      </c>
      <c r="D157" s="31" t="s">
        <v>1178</v>
      </c>
      <c r="E157" s="31" t="s">
        <v>577</v>
      </c>
      <c r="F157" s="90">
        <v>116975</v>
      </c>
      <c r="G157" s="32">
        <v>28.95</v>
      </c>
      <c r="H157" s="32" t="s">
        <v>880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44553</v>
      </c>
      <c r="B158" s="32" t="s">
        <v>1179</v>
      </c>
      <c r="C158" s="31" t="s">
        <v>1180</v>
      </c>
      <c r="D158" s="31" t="s">
        <v>879</v>
      </c>
      <c r="E158" s="31" t="s">
        <v>577</v>
      </c>
      <c r="F158" s="90">
        <v>138230</v>
      </c>
      <c r="G158" s="32">
        <v>67.180000000000007</v>
      </c>
      <c r="H158" s="32" t="s">
        <v>880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44553</v>
      </c>
      <c r="B159" s="32" t="s">
        <v>1181</v>
      </c>
      <c r="C159" s="31" t="s">
        <v>1182</v>
      </c>
      <c r="D159" s="31" t="s">
        <v>1183</v>
      </c>
      <c r="E159" s="31" t="s">
        <v>577</v>
      </c>
      <c r="F159" s="90">
        <v>597150</v>
      </c>
      <c r="G159" s="32">
        <v>1097.4100000000001</v>
      </c>
      <c r="H159" s="32" t="s">
        <v>880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44553</v>
      </c>
      <c r="B160" s="32" t="s">
        <v>1057</v>
      </c>
      <c r="C160" s="31" t="s">
        <v>1058</v>
      </c>
      <c r="D160" s="31" t="s">
        <v>1198</v>
      </c>
      <c r="E160" s="31" t="s">
        <v>577</v>
      </c>
      <c r="F160" s="90">
        <v>350000</v>
      </c>
      <c r="G160" s="32">
        <v>43.75</v>
      </c>
      <c r="H160" s="32" t="s">
        <v>880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44553</v>
      </c>
      <c r="B161" s="32" t="s">
        <v>1184</v>
      </c>
      <c r="C161" s="31" t="s">
        <v>1185</v>
      </c>
      <c r="D161" s="31" t="s">
        <v>1199</v>
      </c>
      <c r="E161" s="31" t="s">
        <v>577</v>
      </c>
      <c r="F161" s="90">
        <v>114000</v>
      </c>
      <c r="G161" s="32">
        <v>74</v>
      </c>
      <c r="H161" s="32" t="s">
        <v>880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44553</v>
      </c>
      <c r="B162" s="32" t="s">
        <v>1184</v>
      </c>
      <c r="C162" s="31" t="s">
        <v>1185</v>
      </c>
      <c r="D162" s="31" t="s">
        <v>1200</v>
      </c>
      <c r="E162" s="31" t="s">
        <v>577</v>
      </c>
      <c r="F162" s="90">
        <v>114000</v>
      </c>
      <c r="G162" s="32">
        <v>74</v>
      </c>
      <c r="H162" s="32" t="s">
        <v>880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44553</v>
      </c>
      <c r="B163" s="32" t="s">
        <v>1184</v>
      </c>
      <c r="C163" s="31" t="s">
        <v>1185</v>
      </c>
      <c r="D163" s="31" t="s">
        <v>1201</v>
      </c>
      <c r="E163" s="31" t="s">
        <v>577</v>
      </c>
      <c r="F163" s="90">
        <v>114000</v>
      </c>
      <c r="G163" s="32">
        <v>74</v>
      </c>
      <c r="H163" s="32" t="s">
        <v>880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44553</v>
      </c>
      <c r="B164" s="32" t="s">
        <v>1184</v>
      </c>
      <c r="C164" s="31" t="s">
        <v>1185</v>
      </c>
      <c r="D164" s="31" t="s">
        <v>1202</v>
      </c>
      <c r="E164" s="31" t="s">
        <v>577</v>
      </c>
      <c r="F164" s="90">
        <v>170000</v>
      </c>
      <c r="G164" s="32">
        <v>74</v>
      </c>
      <c r="H164" s="32" t="s">
        <v>880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44553</v>
      </c>
      <c r="B165" s="32" t="s">
        <v>1184</v>
      </c>
      <c r="C165" s="31" t="s">
        <v>1185</v>
      </c>
      <c r="D165" s="31" t="s">
        <v>1203</v>
      </c>
      <c r="E165" s="31" t="s">
        <v>577</v>
      </c>
      <c r="F165" s="90">
        <v>114000</v>
      </c>
      <c r="G165" s="32">
        <v>74</v>
      </c>
      <c r="H165" s="32" t="s">
        <v>880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44553</v>
      </c>
      <c r="B166" s="32" t="s">
        <v>1204</v>
      </c>
      <c r="C166" s="31" t="s">
        <v>1205</v>
      </c>
      <c r="D166" s="31" t="s">
        <v>1206</v>
      </c>
      <c r="E166" s="31" t="s">
        <v>577</v>
      </c>
      <c r="F166" s="90">
        <v>50000</v>
      </c>
      <c r="G166" s="32">
        <v>30.35</v>
      </c>
      <c r="H166" s="32" t="s">
        <v>880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44553</v>
      </c>
      <c r="B167" s="32" t="s">
        <v>1189</v>
      </c>
      <c r="C167" s="31" t="s">
        <v>1190</v>
      </c>
      <c r="D167" s="31" t="s">
        <v>1009</v>
      </c>
      <c r="E167" s="31" t="s">
        <v>577</v>
      </c>
      <c r="F167" s="90">
        <v>235708</v>
      </c>
      <c r="G167" s="32">
        <v>152.44</v>
      </c>
      <c r="H167" s="32" t="s">
        <v>880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44553</v>
      </c>
      <c r="B168" s="32" t="s">
        <v>1189</v>
      </c>
      <c r="C168" s="31" t="s">
        <v>1190</v>
      </c>
      <c r="D168" s="31" t="s">
        <v>879</v>
      </c>
      <c r="E168" s="31" t="s">
        <v>577</v>
      </c>
      <c r="F168" s="90">
        <v>282752</v>
      </c>
      <c r="G168" s="32">
        <v>152.43</v>
      </c>
      <c r="H168" s="32" t="s">
        <v>880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44553</v>
      </c>
      <c r="B169" s="32" t="s">
        <v>1191</v>
      </c>
      <c r="C169" s="31" t="s">
        <v>1192</v>
      </c>
      <c r="D169" s="31" t="s">
        <v>864</v>
      </c>
      <c r="E169" s="31" t="s">
        <v>577</v>
      </c>
      <c r="F169" s="90">
        <v>9083143</v>
      </c>
      <c r="G169" s="32">
        <v>0.4</v>
      </c>
      <c r="H169" s="32" t="s">
        <v>880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44553</v>
      </c>
      <c r="B170" s="32" t="s">
        <v>1191</v>
      </c>
      <c r="C170" s="31" t="s">
        <v>1192</v>
      </c>
      <c r="D170" s="31" t="s">
        <v>1207</v>
      </c>
      <c r="E170" s="31" t="s">
        <v>577</v>
      </c>
      <c r="F170" s="90">
        <v>290000000</v>
      </c>
      <c r="G170" s="32">
        <v>0.4</v>
      </c>
      <c r="H170" s="32" t="s">
        <v>880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5"/>
  <sheetViews>
    <sheetView zoomScale="85" zoomScaleNormal="85" workbookViewId="0">
      <selection activeCell="N100" sqref="N10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66">
        <v>1</v>
      </c>
      <c r="B10" s="419">
        <v>44474</v>
      </c>
      <c r="C10" s="467"/>
      <c r="D10" s="468" t="s">
        <v>118</v>
      </c>
      <c r="E10" s="469" t="s">
        <v>593</v>
      </c>
      <c r="F10" s="330">
        <v>720</v>
      </c>
      <c r="G10" s="330">
        <v>660</v>
      </c>
      <c r="H10" s="469">
        <v>675</v>
      </c>
      <c r="I10" s="470" t="s">
        <v>830</v>
      </c>
      <c r="J10" s="326" t="s">
        <v>882</v>
      </c>
      <c r="K10" s="326">
        <f t="shared" ref="K10:K11" si="0">H10-F10</f>
        <v>-45</v>
      </c>
      <c r="L10" s="327">
        <f t="shared" ref="L10:L16" si="1">(F10*-0.7)/100</f>
        <v>-5.0399999999999991</v>
      </c>
      <c r="M10" s="328">
        <f t="shared" ref="M10:M11" si="2">(K10+L10)/F10</f>
        <v>-6.9499999999999992E-2</v>
      </c>
      <c r="N10" s="326" t="s">
        <v>604</v>
      </c>
      <c r="O10" s="329">
        <v>44543</v>
      </c>
      <c r="P10" s="330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9" customFormat="1" ht="12.75" customHeight="1">
      <c r="A11" s="319">
        <v>2</v>
      </c>
      <c r="B11" s="320">
        <v>44495</v>
      </c>
      <c r="C11" s="321"/>
      <c r="D11" s="322" t="s">
        <v>126</v>
      </c>
      <c r="E11" s="323" t="s">
        <v>593</v>
      </c>
      <c r="F11" s="324">
        <v>1490</v>
      </c>
      <c r="G11" s="324">
        <v>1395</v>
      </c>
      <c r="H11" s="323">
        <v>1395</v>
      </c>
      <c r="I11" s="325" t="s">
        <v>841</v>
      </c>
      <c r="J11" s="326" t="s">
        <v>719</v>
      </c>
      <c r="K11" s="326">
        <f t="shared" si="0"/>
        <v>-95</v>
      </c>
      <c r="L11" s="327">
        <f t="shared" si="1"/>
        <v>-10.43</v>
      </c>
      <c r="M11" s="328">
        <f t="shared" si="2"/>
        <v>-7.0758389261744978E-2</v>
      </c>
      <c r="N11" s="326" t="s">
        <v>604</v>
      </c>
      <c r="O11" s="329">
        <v>44547</v>
      </c>
      <c r="P11" s="330"/>
      <c r="Q11" s="308"/>
      <c r="R11" s="308" t="s">
        <v>592</v>
      </c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</row>
    <row r="12" spans="1:38" s="262" customFormat="1" ht="12.75" customHeight="1">
      <c r="A12" s="319">
        <v>3</v>
      </c>
      <c r="B12" s="320">
        <v>44525</v>
      </c>
      <c r="C12" s="321"/>
      <c r="D12" s="322" t="s">
        <v>407</v>
      </c>
      <c r="E12" s="323" t="s">
        <v>593</v>
      </c>
      <c r="F12" s="324">
        <v>772.5</v>
      </c>
      <c r="G12" s="324">
        <v>730</v>
      </c>
      <c r="H12" s="323">
        <v>730</v>
      </c>
      <c r="I12" s="325" t="s">
        <v>870</v>
      </c>
      <c r="J12" s="326" t="s">
        <v>882</v>
      </c>
      <c r="K12" s="326">
        <f t="shared" ref="K12" si="3">H12-F12</f>
        <v>-42.5</v>
      </c>
      <c r="L12" s="327">
        <f t="shared" si="1"/>
        <v>-5.4074999999999998</v>
      </c>
      <c r="M12" s="328">
        <f t="shared" ref="M12" si="4">(K12+L12)/F12</f>
        <v>-6.2016181229773461E-2</v>
      </c>
      <c r="N12" s="326" t="s">
        <v>604</v>
      </c>
      <c r="O12" s="329">
        <v>44531</v>
      </c>
      <c r="P12" s="330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1">
        <v>4</v>
      </c>
      <c r="B13" s="372">
        <v>44525</v>
      </c>
      <c r="C13" s="373"/>
      <c r="D13" s="374" t="s">
        <v>266</v>
      </c>
      <c r="E13" s="375" t="s">
        <v>593</v>
      </c>
      <c r="F13" s="376">
        <v>2065</v>
      </c>
      <c r="G13" s="376">
        <v>1950</v>
      </c>
      <c r="H13" s="375">
        <v>2155</v>
      </c>
      <c r="I13" s="377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1">
        <v>5</v>
      </c>
      <c r="B14" s="357">
        <v>44526</v>
      </c>
      <c r="C14" s="342"/>
      <c r="D14" s="343" t="s">
        <v>522</v>
      </c>
      <c r="E14" s="344" t="s">
        <v>593</v>
      </c>
      <c r="F14" s="345">
        <v>2160</v>
      </c>
      <c r="G14" s="345">
        <v>2030</v>
      </c>
      <c r="H14" s="344">
        <v>2290</v>
      </c>
      <c r="I14" s="346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1">
        <v>6</v>
      </c>
      <c r="B15" s="357">
        <v>44526</v>
      </c>
      <c r="C15" s="342"/>
      <c r="D15" s="343" t="s">
        <v>71</v>
      </c>
      <c r="E15" s="344" t="s">
        <v>593</v>
      </c>
      <c r="F15" s="345">
        <v>201</v>
      </c>
      <c r="G15" s="345">
        <v>189</v>
      </c>
      <c r="H15" s="344">
        <v>213.5</v>
      </c>
      <c r="I15" s="346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1">
        <v>7</v>
      </c>
      <c r="B16" s="357">
        <v>44531</v>
      </c>
      <c r="C16" s="342"/>
      <c r="D16" s="343" t="s">
        <v>554</v>
      </c>
      <c r="E16" s="344" t="s">
        <v>593</v>
      </c>
      <c r="F16" s="345">
        <v>1970</v>
      </c>
      <c r="G16" s="345">
        <v>1845</v>
      </c>
      <c r="H16" s="344">
        <v>2115</v>
      </c>
      <c r="I16" s="346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0">
        <v>8</v>
      </c>
      <c r="B17" s="263">
        <v>44532</v>
      </c>
      <c r="C17" s="352"/>
      <c r="D17" s="353" t="s">
        <v>251</v>
      </c>
      <c r="E17" s="354" t="s">
        <v>593</v>
      </c>
      <c r="F17" s="355" t="s">
        <v>903</v>
      </c>
      <c r="G17" s="355">
        <v>414</v>
      </c>
      <c r="H17" s="354"/>
      <c r="I17" s="356" t="s">
        <v>904</v>
      </c>
      <c r="J17" s="304" t="s">
        <v>594</v>
      </c>
      <c r="K17" s="304"/>
      <c r="L17" s="305"/>
      <c r="M17" s="306"/>
      <c r="N17" s="304"/>
      <c r="O17" s="307"/>
      <c r="P17" s="107">
        <f>VLOOKUP(D17,'MidCap Intra'!B42:C535,2,0)</f>
        <v>431.45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0">
        <v>9</v>
      </c>
      <c r="B18" s="263">
        <v>44532</v>
      </c>
      <c r="C18" s="352"/>
      <c r="D18" s="353" t="s">
        <v>136</v>
      </c>
      <c r="E18" s="354" t="s">
        <v>593</v>
      </c>
      <c r="F18" s="355" t="s">
        <v>905</v>
      </c>
      <c r="G18" s="355">
        <v>109</v>
      </c>
      <c r="H18" s="354"/>
      <c r="I18" s="356" t="s">
        <v>906</v>
      </c>
      <c r="J18" s="304" t="s">
        <v>594</v>
      </c>
      <c r="K18" s="304"/>
      <c r="L18" s="305"/>
      <c r="M18" s="306"/>
      <c r="N18" s="304"/>
      <c r="O18" s="307"/>
      <c r="P18" s="107">
        <f>VLOOKUP(D18,'MidCap Intra'!B43:C536,2,0)</f>
        <v>112.15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9">
        <v>10</v>
      </c>
      <c r="B19" s="488">
        <v>44543</v>
      </c>
      <c r="C19" s="321"/>
      <c r="D19" s="322" t="s">
        <v>134</v>
      </c>
      <c r="E19" s="323" t="s">
        <v>593</v>
      </c>
      <c r="F19" s="324">
        <v>272</v>
      </c>
      <c r="G19" s="324">
        <v>255</v>
      </c>
      <c r="H19" s="323">
        <v>255</v>
      </c>
      <c r="I19" s="325" t="s">
        <v>949</v>
      </c>
      <c r="J19" s="326" t="s">
        <v>981</v>
      </c>
      <c r="K19" s="326">
        <f t="shared" ref="K19" si="11">H19-F19</f>
        <v>-17</v>
      </c>
      <c r="L19" s="327">
        <f>(F19*-0.7)/100</f>
        <v>-1.9039999999999997</v>
      </c>
      <c r="M19" s="328">
        <f t="shared" ref="M19" si="12">(K19+L19)/F19</f>
        <v>-6.9500000000000006E-2</v>
      </c>
      <c r="N19" s="326" t="s">
        <v>604</v>
      </c>
      <c r="O19" s="329">
        <v>44547</v>
      </c>
      <c r="P19" s="330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0">
        <v>11</v>
      </c>
      <c r="B20" s="351">
        <v>44544</v>
      </c>
      <c r="C20" s="352"/>
      <c r="D20" s="353" t="s">
        <v>118</v>
      </c>
      <c r="E20" s="354" t="s">
        <v>593</v>
      </c>
      <c r="F20" s="355" t="s">
        <v>956</v>
      </c>
      <c r="G20" s="355">
        <v>635</v>
      </c>
      <c r="H20" s="354"/>
      <c r="I20" s="356" t="s">
        <v>957</v>
      </c>
      <c r="J20" s="304" t="s">
        <v>594</v>
      </c>
      <c r="K20" s="304"/>
      <c r="L20" s="305"/>
      <c r="M20" s="306"/>
      <c r="N20" s="304"/>
      <c r="O20" s="307"/>
      <c r="P20" s="107">
        <f>VLOOKUP(D20,'MidCap Intra'!B45:C538,2,0)</f>
        <v>640.5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1">
        <v>12</v>
      </c>
      <c r="B21" s="372">
        <v>44547</v>
      </c>
      <c r="C21" s="373"/>
      <c r="D21" s="374" t="s">
        <v>71</v>
      </c>
      <c r="E21" s="375" t="s">
        <v>593</v>
      </c>
      <c r="F21" s="376">
        <v>201.5</v>
      </c>
      <c r="G21" s="376">
        <v>188</v>
      </c>
      <c r="H21" s="375">
        <v>209.5</v>
      </c>
      <c r="I21" s="377" t="s">
        <v>982</v>
      </c>
      <c r="J21" s="271" t="s">
        <v>1076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208.9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0">
        <v>13</v>
      </c>
      <c r="B22" s="351">
        <v>44547</v>
      </c>
      <c r="C22" s="352"/>
      <c r="D22" s="353" t="s">
        <v>125</v>
      </c>
      <c r="E22" s="354" t="s">
        <v>593</v>
      </c>
      <c r="F22" s="355" t="s">
        <v>983</v>
      </c>
      <c r="G22" s="355">
        <v>687</v>
      </c>
      <c r="H22" s="354"/>
      <c r="I22" s="356" t="s">
        <v>984</v>
      </c>
      <c r="J22" s="304" t="s">
        <v>594</v>
      </c>
      <c r="K22" s="304"/>
      <c r="L22" s="305"/>
      <c r="M22" s="306"/>
      <c r="N22" s="304"/>
      <c r="O22" s="307"/>
      <c r="P22" s="107">
        <f>VLOOKUP(D22,'MidCap Intra'!B47:C540,2,0)</f>
        <v>731.3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50">
        <v>14</v>
      </c>
      <c r="B23" s="351">
        <v>44552</v>
      </c>
      <c r="C23" s="352"/>
      <c r="D23" s="353" t="s">
        <v>43</v>
      </c>
      <c r="E23" s="354" t="s">
        <v>593</v>
      </c>
      <c r="F23" s="355" t="s">
        <v>1018</v>
      </c>
      <c r="G23" s="355">
        <v>1995</v>
      </c>
      <c r="H23" s="354"/>
      <c r="I23" s="356" t="s">
        <v>1019</v>
      </c>
      <c r="J23" s="304" t="s">
        <v>594</v>
      </c>
      <c r="K23" s="304"/>
      <c r="L23" s="305"/>
      <c r="M23" s="306"/>
      <c r="N23" s="304"/>
      <c r="O23" s="307"/>
      <c r="P23" s="107">
        <f>VLOOKUP(D23,'MidCap Intra'!B11:M511,2,0)</f>
        <v>2150.8000000000002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50"/>
      <c r="B24" s="351"/>
      <c r="C24" s="352"/>
      <c r="D24" s="353"/>
      <c r="E24" s="354"/>
      <c r="F24" s="355"/>
      <c r="G24" s="355"/>
      <c r="H24" s="354"/>
      <c r="I24" s="356"/>
      <c r="J24" s="304"/>
      <c r="K24" s="304"/>
      <c r="L24" s="305"/>
      <c r="M24" s="306"/>
      <c r="N24" s="304"/>
      <c r="O24" s="307"/>
      <c r="P24" s="107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ht="13.9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10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20"/>
      <c r="B26" s="121"/>
      <c r="C26" s="122"/>
      <c r="D26" s="123"/>
      <c r="E26" s="124"/>
      <c r="F26" s="124"/>
      <c r="H26" s="124"/>
      <c r="I26" s="125"/>
      <c r="J26" s="126"/>
      <c r="K26" s="126"/>
      <c r="L26" s="127"/>
      <c r="M26" s="128"/>
      <c r="N26" s="129"/>
      <c r="O26" s="130"/>
      <c r="P26" s="13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4.25" customHeight="1">
      <c r="A27" s="120"/>
      <c r="B27" s="121"/>
      <c r="C27" s="122"/>
      <c r="D27" s="123"/>
      <c r="E27" s="124"/>
      <c r="F27" s="124"/>
      <c r="G27" s="120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596</v>
      </c>
      <c r="B28" s="133"/>
      <c r="C28" s="134"/>
      <c r="D28" s="135"/>
      <c r="E28" s="136"/>
      <c r="F28" s="136"/>
      <c r="G28" s="136"/>
      <c r="H28" s="136"/>
      <c r="I28" s="136"/>
      <c r="J28" s="137"/>
      <c r="K28" s="136"/>
      <c r="L28" s="138"/>
      <c r="M28" s="59"/>
      <c r="N28" s="137"/>
      <c r="O28" s="13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597</v>
      </c>
      <c r="B29" s="132"/>
      <c r="C29" s="132"/>
      <c r="D29" s="132"/>
      <c r="E29" s="44"/>
      <c r="F29" s="140" t="s">
        <v>598</v>
      </c>
      <c r="G29" s="6"/>
      <c r="H29" s="6"/>
      <c r="I29" s="6"/>
      <c r="J29" s="141"/>
      <c r="K29" s="142"/>
      <c r="L29" s="142"/>
      <c r="M29" s="143"/>
      <c r="N29" s="1"/>
      <c r="O29" s="1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599</v>
      </c>
      <c r="B30" s="132"/>
      <c r="C30" s="132"/>
      <c r="D30" s="132"/>
      <c r="E30" s="6"/>
      <c r="F30" s="140" t="s">
        <v>600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/>
      <c r="B31" s="132"/>
      <c r="C31" s="132"/>
      <c r="D31" s="132"/>
      <c r="E31" s="6"/>
      <c r="F31" s="6"/>
      <c r="G31" s="6"/>
      <c r="H31" s="6"/>
      <c r="I31" s="6"/>
      <c r="J31" s="145"/>
      <c r="K31" s="142"/>
      <c r="L31" s="142"/>
      <c r="M31" s="6"/>
      <c r="N31" s="146"/>
      <c r="O31" s="1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.75" customHeight="1">
      <c r="A32" s="1"/>
      <c r="B32" s="147" t="s">
        <v>601</v>
      </c>
      <c r="C32" s="147"/>
      <c r="D32" s="147"/>
      <c r="E32" s="147"/>
      <c r="F32" s="148"/>
      <c r="G32" s="6"/>
      <c r="H32" s="6"/>
      <c r="I32" s="149"/>
      <c r="J32" s="150"/>
      <c r="K32" s="151"/>
      <c r="L32" s="150"/>
      <c r="M32" s="6"/>
      <c r="N32" s="1"/>
      <c r="O32" s="1"/>
      <c r="P32" s="1"/>
      <c r="R32" s="59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9" t="s">
        <v>16</v>
      </c>
      <c r="B33" s="100" t="s">
        <v>568</v>
      </c>
      <c r="C33" s="102"/>
      <c r="D33" s="101" t="s">
        <v>579</v>
      </c>
      <c r="E33" s="100" t="s">
        <v>580</v>
      </c>
      <c r="F33" s="100" t="s">
        <v>581</v>
      </c>
      <c r="G33" s="100" t="s">
        <v>602</v>
      </c>
      <c r="H33" s="100" t="s">
        <v>583</v>
      </c>
      <c r="I33" s="100" t="s">
        <v>584</v>
      </c>
      <c r="J33" s="100" t="s">
        <v>585</v>
      </c>
      <c r="K33" s="100" t="s">
        <v>603</v>
      </c>
      <c r="L33" s="153" t="s">
        <v>587</v>
      </c>
      <c r="M33" s="102" t="s">
        <v>588</v>
      </c>
      <c r="N33" s="99" t="s">
        <v>589</v>
      </c>
      <c r="O33" s="397" t="s">
        <v>590</v>
      </c>
      <c r="P33" s="308"/>
      <c r="Q33" s="1"/>
      <c r="R33" s="391"/>
      <c r="S33" s="391"/>
      <c r="T33" s="391"/>
      <c r="U33" s="347"/>
      <c r="V33" s="347"/>
      <c r="W33" s="347"/>
      <c r="X33" s="347"/>
      <c r="Y33" s="347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s="262" customFormat="1" ht="15" customHeight="1">
      <c r="A34" s="319">
        <v>1</v>
      </c>
      <c r="B34" s="320">
        <v>44524</v>
      </c>
      <c r="C34" s="321"/>
      <c r="D34" s="322" t="s">
        <v>867</v>
      </c>
      <c r="E34" s="323" t="s">
        <v>593</v>
      </c>
      <c r="F34" s="324">
        <v>3165</v>
      </c>
      <c r="G34" s="324">
        <v>3080</v>
      </c>
      <c r="H34" s="323">
        <v>3080</v>
      </c>
      <c r="I34" s="325" t="s">
        <v>868</v>
      </c>
      <c r="J34" s="326" t="s">
        <v>916</v>
      </c>
      <c r="K34" s="326">
        <f t="shared" ref="K34" si="16">H34-F34</f>
        <v>-85</v>
      </c>
      <c r="L34" s="327">
        <f t="shared" ref="L34:L39" si="17">(F34*-0.7)/100</f>
        <v>-22.155000000000001</v>
      </c>
      <c r="M34" s="328">
        <f t="shared" ref="M34" si="18">(K34+L34)/F34</f>
        <v>-3.385624012638231E-2</v>
      </c>
      <c r="N34" s="326" t="s">
        <v>604</v>
      </c>
      <c r="O34" s="329">
        <v>44536</v>
      </c>
      <c r="P34" s="399"/>
      <c r="Q34" s="392"/>
      <c r="R34" s="393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01">
        <v>2</v>
      </c>
      <c r="B35" s="402">
        <v>44529</v>
      </c>
      <c r="C35" s="403"/>
      <c r="D35" s="404" t="s">
        <v>114</v>
      </c>
      <c r="E35" s="405" t="s">
        <v>593</v>
      </c>
      <c r="F35" s="405">
        <v>1134</v>
      </c>
      <c r="G35" s="405">
        <v>1095</v>
      </c>
      <c r="H35" s="405">
        <v>1167.5</v>
      </c>
      <c r="I35" s="405" t="s">
        <v>875</v>
      </c>
      <c r="J35" s="103" t="s">
        <v>890</v>
      </c>
      <c r="K35" s="103">
        <f t="shared" ref="K35" si="19">H35-F35</f>
        <v>33.5</v>
      </c>
      <c r="L35" s="104">
        <f t="shared" si="17"/>
        <v>-7.9379999999999997</v>
      </c>
      <c r="M35" s="105">
        <f t="shared" ref="M35" si="20">(K35+L35)/F35</f>
        <v>2.2541446208112877E-2</v>
      </c>
      <c r="N35" s="394" t="s">
        <v>591</v>
      </c>
      <c r="O35" s="398">
        <v>44532</v>
      </c>
      <c r="P35" s="400"/>
      <c r="Q35" s="392"/>
      <c r="R35" s="393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436">
        <v>3</v>
      </c>
      <c r="B36" s="437">
        <v>44530</v>
      </c>
      <c r="C36" s="438"/>
      <c r="D36" s="439" t="s">
        <v>350</v>
      </c>
      <c r="E36" s="440" t="s">
        <v>593</v>
      </c>
      <c r="F36" s="440">
        <v>742.5</v>
      </c>
      <c r="G36" s="440">
        <v>720</v>
      </c>
      <c r="H36" s="440">
        <v>749</v>
      </c>
      <c r="I36" s="440" t="s">
        <v>876</v>
      </c>
      <c r="J36" s="441" t="s">
        <v>917</v>
      </c>
      <c r="K36" s="441">
        <f t="shared" ref="K36" si="21">H36-F36</f>
        <v>6.5</v>
      </c>
      <c r="L36" s="442">
        <f t="shared" si="17"/>
        <v>-5.1974999999999998</v>
      </c>
      <c r="M36" s="443">
        <f t="shared" ref="M36" si="22">(K36+L36)/F36</f>
        <v>1.7542087542087544E-3</v>
      </c>
      <c r="N36" s="444" t="s">
        <v>714</v>
      </c>
      <c r="O36" s="445">
        <v>44536</v>
      </c>
      <c r="P36" s="399"/>
      <c r="Q36" s="392"/>
      <c r="R36" s="393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36">
        <v>4</v>
      </c>
      <c r="B37" s="437">
        <v>44530</v>
      </c>
      <c r="C37" s="438"/>
      <c r="D37" s="439" t="s">
        <v>415</v>
      </c>
      <c r="E37" s="440" t="s">
        <v>593</v>
      </c>
      <c r="F37" s="440">
        <v>1615</v>
      </c>
      <c r="G37" s="440">
        <v>1570</v>
      </c>
      <c r="H37" s="440">
        <v>1630</v>
      </c>
      <c r="I37" s="440" t="s">
        <v>877</v>
      </c>
      <c r="J37" s="441" t="s">
        <v>954</v>
      </c>
      <c r="K37" s="441">
        <f t="shared" ref="K37" si="23">H37-F37</f>
        <v>15</v>
      </c>
      <c r="L37" s="442">
        <f t="shared" si="17"/>
        <v>-11.305</v>
      </c>
      <c r="M37" s="443">
        <f t="shared" ref="M37" si="24">(K37+L37)/F37</f>
        <v>2.2879256965944272E-3</v>
      </c>
      <c r="N37" s="444" t="s">
        <v>714</v>
      </c>
      <c r="O37" s="445">
        <v>44544</v>
      </c>
      <c r="P37" s="392"/>
      <c r="Q37" s="392"/>
      <c r="R37" s="393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319">
        <v>5</v>
      </c>
      <c r="B38" s="320">
        <v>44532</v>
      </c>
      <c r="C38" s="321"/>
      <c r="D38" s="322" t="s">
        <v>85</v>
      </c>
      <c r="E38" s="323" t="s">
        <v>593</v>
      </c>
      <c r="F38" s="324">
        <v>929</v>
      </c>
      <c r="G38" s="324">
        <v>896</v>
      </c>
      <c r="H38" s="323">
        <v>896</v>
      </c>
      <c r="I38" s="325" t="s">
        <v>891</v>
      </c>
      <c r="J38" s="326" t="s">
        <v>933</v>
      </c>
      <c r="K38" s="326">
        <f t="shared" ref="K38:K39" si="25">H38-F38</f>
        <v>-33</v>
      </c>
      <c r="L38" s="327">
        <f t="shared" si="17"/>
        <v>-6.5029999999999992</v>
      </c>
      <c r="M38" s="328">
        <f t="shared" ref="M38:M39" si="26">(K38+L38)/F38</f>
        <v>-4.252206673842842E-2</v>
      </c>
      <c r="N38" s="326" t="s">
        <v>604</v>
      </c>
      <c r="O38" s="329">
        <v>44537</v>
      </c>
      <c r="P38" s="399"/>
      <c r="Q38" s="392"/>
      <c r="R38" s="393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01">
        <v>6</v>
      </c>
      <c r="B39" s="402">
        <v>44532</v>
      </c>
      <c r="C39" s="403"/>
      <c r="D39" s="404" t="s">
        <v>77</v>
      </c>
      <c r="E39" s="405" t="s">
        <v>593</v>
      </c>
      <c r="F39" s="405">
        <v>364.5</v>
      </c>
      <c r="G39" s="405">
        <v>355</v>
      </c>
      <c r="H39" s="405">
        <v>375</v>
      </c>
      <c r="I39" s="405" t="s">
        <v>892</v>
      </c>
      <c r="J39" s="103" t="s">
        <v>934</v>
      </c>
      <c r="K39" s="103">
        <f t="shared" si="25"/>
        <v>10.5</v>
      </c>
      <c r="L39" s="104">
        <f t="shared" si="17"/>
        <v>-2.5514999999999999</v>
      </c>
      <c r="M39" s="105">
        <f t="shared" si="26"/>
        <v>2.1806584362139919E-2</v>
      </c>
      <c r="N39" s="394" t="s">
        <v>591</v>
      </c>
      <c r="O39" s="398">
        <v>44538</v>
      </c>
      <c r="P39" s="400"/>
      <c r="Q39" s="392"/>
      <c r="R39" s="393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83" customFormat="1" ht="15" customHeight="1">
      <c r="A40" s="415">
        <v>7</v>
      </c>
      <c r="B40" s="260">
        <v>44532</v>
      </c>
      <c r="C40" s="313"/>
      <c r="D40" s="416" t="s">
        <v>407</v>
      </c>
      <c r="E40" s="312" t="s">
        <v>593</v>
      </c>
      <c r="F40" s="312">
        <v>722.5</v>
      </c>
      <c r="G40" s="312">
        <v>698</v>
      </c>
      <c r="H40" s="312">
        <v>732.5</v>
      </c>
      <c r="I40" s="312" t="s">
        <v>893</v>
      </c>
      <c r="J40" s="103" t="s">
        <v>894</v>
      </c>
      <c r="K40" s="103">
        <f t="shared" ref="K40:K42" si="27">H40-F40</f>
        <v>10</v>
      </c>
      <c r="L40" s="104">
        <f>(F40*-0.07)/100</f>
        <v>-0.50575000000000003</v>
      </c>
      <c r="M40" s="105">
        <f t="shared" ref="M40:M42" si="28">(K40+L40)/F40</f>
        <v>1.3140830449826989E-2</v>
      </c>
      <c r="N40" s="394" t="s">
        <v>591</v>
      </c>
      <c r="O40" s="417">
        <v>44532</v>
      </c>
      <c r="P40" s="392"/>
      <c r="Q40" s="392"/>
      <c r="R40" s="393" t="s">
        <v>592</v>
      </c>
      <c r="S40" s="261"/>
      <c r="T40" s="261"/>
      <c r="U40" s="261"/>
      <c r="V40" s="261"/>
      <c r="W40" s="261"/>
      <c r="X40" s="261"/>
      <c r="Y40" s="261"/>
      <c r="Z40" s="39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</row>
    <row r="41" spans="1:38" s="283" customFormat="1" ht="15" customHeight="1">
      <c r="A41" s="319">
        <v>8</v>
      </c>
      <c r="B41" s="320">
        <v>44533</v>
      </c>
      <c r="C41" s="321"/>
      <c r="D41" s="322" t="s">
        <v>908</v>
      </c>
      <c r="E41" s="323" t="s">
        <v>593</v>
      </c>
      <c r="F41" s="324">
        <v>5450</v>
      </c>
      <c r="G41" s="324">
        <v>5290</v>
      </c>
      <c r="H41" s="323">
        <v>5290</v>
      </c>
      <c r="I41" s="325" t="s">
        <v>909</v>
      </c>
      <c r="J41" s="326" t="s">
        <v>915</v>
      </c>
      <c r="K41" s="326">
        <f t="shared" si="27"/>
        <v>-160</v>
      </c>
      <c r="L41" s="327">
        <f>(F41*-0.7)/100</f>
        <v>-38.15</v>
      </c>
      <c r="M41" s="328">
        <f t="shared" si="28"/>
        <v>-3.6357798165137616E-2</v>
      </c>
      <c r="N41" s="326" t="s">
        <v>604</v>
      </c>
      <c r="O41" s="329">
        <v>44536</v>
      </c>
      <c r="P41" s="392"/>
      <c r="Q41" s="392"/>
      <c r="R41" s="393" t="s">
        <v>592</v>
      </c>
      <c r="S41" s="261"/>
      <c r="T41" s="261"/>
      <c r="U41" s="261"/>
      <c r="V41" s="261"/>
      <c r="W41" s="261"/>
      <c r="X41" s="261"/>
      <c r="Y41" s="261"/>
      <c r="Z41" s="390"/>
      <c r="AA41" s="340"/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</row>
    <row r="42" spans="1:38" ht="15" customHeight="1">
      <c r="A42" s="460">
        <v>9</v>
      </c>
      <c r="B42" s="461">
        <v>44536</v>
      </c>
      <c r="C42" s="462"/>
      <c r="D42" s="463" t="s">
        <v>913</v>
      </c>
      <c r="E42" s="464" t="s">
        <v>593</v>
      </c>
      <c r="F42" s="464">
        <v>1168</v>
      </c>
      <c r="G42" s="464">
        <v>1135</v>
      </c>
      <c r="H42" s="464">
        <v>1213.5</v>
      </c>
      <c r="I42" s="464" t="s">
        <v>914</v>
      </c>
      <c r="J42" s="103" t="s">
        <v>999</v>
      </c>
      <c r="K42" s="103">
        <f t="shared" si="27"/>
        <v>45.5</v>
      </c>
      <c r="L42" s="104">
        <f>(F42*-0.7)/100</f>
        <v>-8.1759999999999984</v>
      </c>
      <c r="M42" s="105">
        <f t="shared" si="28"/>
        <v>3.1955479452054791E-2</v>
      </c>
      <c r="N42" s="394" t="s">
        <v>591</v>
      </c>
      <c r="O42" s="398">
        <v>44551</v>
      </c>
      <c r="P42" s="1"/>
      <c r="Q42" s="1"/>
      <c r="R42" s="465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415">
        <v>10</v>
      </c>
      <c r="B43" s="260">
        <v>44537</v>
      </c>
      <c r="C43" s="313"/>
      <c r="D43" s="416" t="s">
        <v>350</v>
      </c>
      <c r="E43" s="312" t="s">
        <v>593</v>
      </c>
      <c r="F43" s="312">
        <v>740</v>
      </c>
      <c r="G43" s="312">
        <v>718</v>
      </c>
      <c r="H43" s="312">
        <v>760</v>
      </c>
      <c r="I43" s="312" t="s">
        <v>876</v>
      </c>
      <c r="J43" s="103" t="s">
        <v>899</v>
      </c>
      <c r="K43" s="103">
        <f t="shared" ref="K43:K44" si="29">H43-F43</f>
        <v>20</v>
      </c>
      <c r="L43" s="104">
        <f>(F43*-0.7)/100</f>
        <v>-5.18</v>
      </c>
      <c r="M43" s="105">
        <f t="shared" ref="M43:M44" si="30">(K43+L43)/F43</f>
        <v>2.0027027027027026E-2</v>
      </c>
      <c r="N43" s="394" t="s">
        <v>591</v>
      </c>
      <c r="O43" s="398">
        <v>44540</v>
      </c>
      <c r="P43" s="392"/>
      <c r="Q43" s="392"/>
      <c r="R43" s="393" t="s">
        <v>595</v>
      </c>
      <c r="S43" s="261"/>
      <c r="T43" s="261"/>
      <c r="U43" s="261"/>
      <c r="V43" s="261"/>
      <c r="W43" s="261"/>
      <c r="X43" s="261"/>
      <c r="Y43" s="261"/>
      <c r="Z43" s="39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</row>
    <row r="44" spans="1:38" ht="15" customHeight="1">
      <c r="A44" s="460">
        <v>11</v>
      </c>
      <c r="B44" s="461">
        <v>44538</v>
      </c>
      <c r="C44" s="462"/>
      <c r="D44" s="463" t="s">
        <v>935</v>
      </c>
      <c r="E44" s="464" t="s">
        <v>593</v>
      </c>
      <c r="F44" s="464">
        <v>369</v>
      </c>
      <c r="G44" s="464">
        <v>356</v>
      </c>
      <c r="H44" s="464">
        <v>382</v>
      </c>
      <c r="I44" s="464" t="s">
        <v>936</v>
      </c>
      <c r="J44" s="103" t="s">
        <v>948</v>
      </c>
      <c r="K44" s="103">
        <f t="shared" si="29"/>
        <v>13</v>
      </c>
      <c r="L44" s="104">
        <f>(F44*-0.7)/100</f>
        <v>-2.5830000000000002</v>
      </c>
      <c r="M44" s="105">
        <f t="shared" si="30"/>
        <v>2.8230352303523033E-2</v>
      </c>
      <c r="N44" s="394" t="s">
        <v>591</v>
      </c>
      <c r="O44" s="398">
        <v>44540</v>
      </c>
      <c r="P44" s="1"/>
      <c r="Q44" s="1"/>
      <c r="R44" s="465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378">
        <v>12</v>
      </c>
      <c r="B45" s="263">
        <v>44539</v>
      </c>
      <c r="C45" s="379"/>
      <c r="D45" s="380" t="s">
        <v>941</v>
      </c>
      <c r="E45" s="267" t="s">
        <v>593</v>
      </c>
      <c r="F45" s="267" t="s">
        <v>942</v>
      </c>
      <c r="G45" s="267">
        <v>1392</v>
      </c>
      <c r="H45" s="267"/>
      <c r="I45" s="267" t="s">
        <v>943</v>
      </c>
      <c r="J45" s="381" t="s">
        <v>594</v>
      </c>
      <c r="K45" s="381"/>
      <c r="L45" s="382"/>
      <c r="M45" s="383"/>
      <c r="N45" s="395"/>
      <c r="O45" s="384"/>
      <c r="P45" s="392"/>
      <c r="Q45" s="392"/>
      <c r="R45" s="393" t="s">
        <v>595</v>
      </c>
      <c r="S45" s="261"/>
      <c r="T45" s="261"/>
      <c r="U45" s="261"/>
      <c r="V45" s="261"/>
      <c r="W45" s="261"/>
      <c r="X45" s="261"/>
      <c r="Y45" s="261"/>
      <c r="Z45" s="390"/>
      <c r="AA45" s="340"/>
      <c r="AB45" s="340"/>
      <c r="AC45" s="340"/>
      <c r="AD45" s="340"/>
      <c r="AE45" s="340"/>
      <c r="AF45" s="340"/>
      <c r="AG45" s="340"/>
      <c r="AH45" s="340"/>
      <c r="AI45" s="340"/>
      <c r="AJ45" s="340"/>
      <c r="AK45" s="340"/>
      <c r="AL45" s="340"/>
    </row>
    <row r="46" spans="1:38" ht="15" customHeight="1">
      <c r="A46" s="481">
        <v>13</v>
      </c>
      <c r="B46" s="482">
        <v>44543</v>
      </c>
      <c r="C46" s="483"/>
      <c r="D46" s="484" t="s">
        <v>129</v>
      </c>
      <c r="E46" s="472" t="s">
        <v>593</v>
      </c>
      <c r="F46" s="472">
        <v>51.55</v>
      </c>
      <c r="G46" s="472">
        <v>49.9</v>
      </c>
      <c r="H46" s="472">
        <v>49.9</v>
      </c>
      <c r="I46" s="472" t="s">
        <v>950</v>
      </c>
      <c r="J46" s="326" t="s">
        <v>964</v>
      </c>
      <c r="K46" s="326">
        <f t="shared" ref="K46:K47" si="31">H46-F46</f>
        <v>-1.6499999999999986</v>
      </c>
      <c r="L46" s="327">
        <f>(F46*-0.7)/100</f>
        <v>-0.36084999999999995</v>
      </c>
      <c r="M46" s="328">
        <f t="shared" ref="M46:M47" si="32">(K46+L46)/F46</f>
        <v>-3.9007759456838001E-2</v>
      </c>
      <c r="N46" s="326" t="s">
        <v>604</v>
      </c>
      <c r="O46" s="329">
        <v>44546</v>
      </c>
      <c r="P46" s="1"/>
      <c r="Q46" s="1"/>
      <c r="R46" s="465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485">
        <v>14</v>
      </c>
      <c r="B47" s="419">
        <v>44544</v>
      </c>
      <c r="C47" s="420"/>
      <c r="D47" s="486" t="s">
        <v>68</v>
      </c>
      <c r="E47" s="418" t="s">
        <v>593</v>
      </c>
      <c r="F47" s="418">
        <v>92</v>
      </c>
      <c r="G47" s="418">
        <v>89.3</v>
      </c>
      <c r="H47" s="418">
        <v>89.3</v>
      </c>
      <c r="I47" s="418" t="s">
        <v>955</v>
      </c>
      <c r="J47" s="326" t="s">
        <v>965</v>
      </c>
      <c r="K47" s="326">
        <f t="shared" si="31"/>
        <v>-2.7000000000000028</v>
      </c>
      <c r="L47" s="327">
        <f>(F47*-0.7)/100</f>
        <v>-0.64399999999999991</v>
      </c>
      <c r="M47" s="328">
        <f t="shared" si="32"/>
        <v>-3.6347826086956553E-2</v>
      </c>
      <c r="N47" s="326" t="s">
        <v>604</v>
      </c>
      <c r="O47" s="329">
        <v>44546</v>
      </c>
      <c r="P47" s="392"/>
      <c r="Q47" s="392"/>
      <c r="R47" s="393" t="s">
        <v>592</v>
      </c>
      <c r="S47" s="261"/>
      <c r="T47" s="261"/>
      <c r="U47" s="261"/>
      <c r="V47" s="261"/>
      <c r="W47" s="261"/>
      <c r="X47" s="261"/>
      <c r="Y47" s="261"/>
      <c r="Z47" s="39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</row>
    <row r="48" spans="1:38" ht="15" customHeight="1">
      <c r="A48" s="481">
        <v>15</v>
      </c>
      <c r="B48" s="482">
        <v>44545</v>
      </c>
      <c r="C48" s="483"/>
      <c r="D48" s="484" t="s">
        <v>389</v>
      </c>
      <c r="E48" s="472" t="s">
        <v>593</v>
      </c>
      <c r="F48" s="472">
        <v>220.5</v>
      </c>
      <c r="G48" s="472">
        <v>214</v>
      </c>
      <c r="H48" s="472">
        <v>214</v>
      </c>
      <c r="I48" s="472" t="s">
        <v>960</v>
      </c>
      <c r="J48" s="326" t="s">
        <v>987</v>
      </c>
      <c r="K48" s="326">
        <f t="shared" ref="K48" si="33">H48-F48</f>
        <v>-6.5</v>
      </c>
      <c r="L48" s="327">
        <f>(F48*-0.7)/100</f>
        <v>-1.5434999999999999</v>
      </c>
      <c r="M48" s="328">
        <f t="shared" ref="M48" si="34">(K48+L48)/F48</f>
        <v>-3.6478458049886621E-2</v>
      </c>
      <c r="N48" s="326" t="s">
        <v>604</v>
      </c>
      <c r="O48" s="329">
        <v>44550</v>
      </c>
      <c r="P48" s="1"/>
      <c r="Q48" s="1"/>
      <c r="R48" s="465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3" customFormat="1" ht="15" customHeight="1">
      <c r="A49" s="485">
        <v>16</v>
      </c>
      <c r="B49" s="419">
        <v>44550</v>
      </c>
      <c r="C49" s="420"/>
      <c r="D49" s="486" t="s">
        <v>148</v>
      </c>
      <c r="E49" s="418" t="s">
        <v>593</v>
      </c>
      <c r="F49" s="418">
        <v>5265</v>
      </c>
      <c r="G49" s="418">
        <v>5120</v>
      </c>
      <c r="H49" s="418">
        <v>5120</v>
      </c>
      <c r="I49" s="418" t="s">
        <v>991</v>
      </c>
      <c r="J49" s="326" t="s">
        <v>992</v>
      </c>
      <c r="K49" s="326">
        <f t="shared" ref="K49:K50" si="35">H49-F49</f>
        <v>-145</v>
      </c>
      <c r="L49" s="327">
        <f>(F49*-0.07)/100</f>
        <v>-3.6855000000000002</v>
      </c>
      <c r="M49" s="328">
        <f t="shared" ref="M49:M50" si="36">(K49+L49)/F49</f>
        <v>-2.8240360873694206E-2</v>
      </c>
      <c r="N49" s="326" t="s">
        <v>604</v>
      </c>
      <c r="O49" s="329">
        <v>44550</v>
      </c>
      <c r="P49" s="392"/>
      <c r="Q49" s="392"/>
      <c r="R49" s="393"/>
      <c r="S49" s="261"/>
      <c r="T49" s="261"/>
      <c r="U49" s="261"/>
      <c r="V49" s="261"/>
      <c r="W49" s="261"/>
      <c r="X49" s="261"/>
      <c r="Y49" s="261"/>
      <c r="Z49" s="390"/>
      <c r="AA49" s="340"/>
      <c r="AB49" s="340"/>
      <c r="AC49" s="340"/>
      <c r="AD49" s="340"/>
      <c r="AE49" s="340"/>
      <c r="AF49" s="340"/>
      <c r="AG49" s="340"/>
      <c r="AH49" s="340"/>
      <c r="AI49" s="340"/>
      <c r="AJ49" s="340"/>
      <c r="AK49" s="340"/>
      <c r="AL49" s="340"/>
    </row>
    <row r="50" spans="1:38" s="392" customFormat="1" ht="15" customHeight="1">
      <c r="A50" s="460">
        <v>17</v>
      </c>
      <c r="B50" s="461">
        <v>44551</v>
      </c>
      <c r="C50" s="462"/>
      <c r="D50" s="463" t="s">
        <v>75</v>
      </c>
      <c r="E50" s="464" t="s">
        <v>593</v>
      </c>
      <c r="F50" s="464">
        <v>661</v>
      </c>
      <c r="G50" s="464">
        <v>639</v>
      </c>
      <c r="H50" s="464">
        <v>679</v>
      </c>
      <c r="I50" s="464" t="s">
        <v>998</v>
      </c>
      <c r="J50" s="103" t="s">
        <v>1010</v>
      </c>
      <c r="K50" s="103">
        <f t="shared" si="35"/>
        <v>18</v>
      </c>
      <c r="L50" s="104">
        <f>(F50*-0.7)/100</f>
        <v>-4.6269999999999998</v>
      </c>
      <c r="M50" s="105">
        <f t="shared" si="36"/>
        <v>2.0231467473524965E-2</v>
      </c>
      <c r="N50" s="394" t="s">
        <v>591</v>
      </c>
      <c r="O50" s="398">
        <v>44552</v>
      </c>
      <c r="R50" s="393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</row>
    <row r="51" spans="1:38" s="392" customFormat="1" ht="15" customHeight="1">
      <c r="A51" s="385">
        <v>18</v>
      </c>
      <c r="B51" s="266">
        <v>44552</v>
      </c>
      <c r="C51" s="386"/>
      <c r="D51" s="387" t="s">
        <v>350</v>
      </c>
      <c r="E51" s="281" t="s">
        <v>593</v>
      </c>
      <c r="F51" s="281" t="s">
        <v>1014</v>
      </c>
      <c r="G51" s="281">
        <v>710</v>
      </c>
      <c r="H51" s="281"/>
      <c r="I51" s="281" t="s">
        <v>1015</v>
      </c>
      <c r="J51" s="489" t="s">
        <v>594</v>
      </c>
      <c r="K51" s="489"/>
      <c r="L51" s="490"/>
      <c r="M51" s="491"/>
      <c r="N51" s="492"/>
      <c r="O51" s="384"/>
      <c r="R51" s="393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392" customFormat="1" ht="15" customHeight="1">
      <c r="A52" s="385">
        <v>19</v>
      </c>
      <c r="B52" s="266">
        <v>44552</v>
      </c>
      <c r="C52" s="386"/>
      <c r="D52" s="387" t="s">
        <v>117</v>
      </c>
      <c r="E52" s="281" t="s">
        <v>593</v>
      </c>
      <c r="F52" s="281" t="s">
        <v>1016</v>
      </c>
      <c r="G52" s="281">
        <v>1395</v>
      </c>
      <c r="H52" s="281"/>
      <c r="I52" s="281" t="s">
        <v>1017</v>
      </c>
      <c r="J52" s="489" t="s">
        <v>594</v>
      </c>
      <c r="K52" s="489"/>
      <c r="L52" s="490"/>
      <c r="M52" s="491"/>
      <c r="N52" s="492"/>
      <c r="O52" s="384"/>
      <c r="R52" s="39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92" customFormat="1" ht="15" customHeight="1">
      <c r="A53" s="460">
        <v>20</v>
      </c>
      <c r="B53" s="461">
        <v>44552</v>
      </c>
      <c r="C53" s="462"/>
      <c r="D53" s="463" t="s">
        <v>415</v>
      </c>
      <c r="E53" s="464" t="s">
        <v>593</v>
      </c>
      <c r="F53" s="464">
        <v>1575</v>
      </c>
      <c r="G53" s="464">
        <v>1530</v>
      </c>
      <c r="H53" s="464">
        <v>1630</v>
      </c>
      <c r="I53" s="464" t="s">
        <v>1020</v>
      </c>
      <c r="J53" s="103" t="s">
        <v>731</v>
      </c>
      <c r="K53" s="103">
        <f t="shared" ref="K53" si="37">H53-F53</f>
        <v>55</v>
      </c>
      <c r="L53" s="104">
        <f>(F53*-0.7)/100</f>
        <v>-11.025</v>
      </c>
      <c r="M53" s="105">
        <f t="shared" ref="M53" si="38">(K53+L53)/F53</f>
        <v>2.7920634920634922E-2</v>
      </c>
      <c r="N53" s="394" t="s">
        <v>591</v>
      </c>
      <c r="O53" s="398">
        <v>44553</v>
      </c>
      <c r="R53" s="393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ht="15" customHeight="1">
      <c r="A54" s="385"/>
      <c r="B54" s="266"/>
      <c r="C54" s="386"/>
      <c r="D54" s="387"/>
      <c r="E54" s="281"/>
      <c r="F54" s="281"/>
      <c r="G54" s="281"/>
      <c r="H54" s="281"/>
      <c r="I54" s="281"/>
      <c r="J54" s="282"/>
      <c r="K54" s="282"/>
      <c r="L54" s="388"/>
      <c r="M54" s="389"/>
      <c r="N54" s="396"/>
      <c r="O54" s="338"/>
      <c r="P54" s="1"/>
      <c r="Q54" s="1"/>
      <c r="R54" s="46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446"/>
      <c r="B55" s="447"/>
      <c r="C55" s="448"/>
      <c r="D55" s="449"/>
      <c r="E55" s="450"/>
      <c r="F55" s="450"/>
      <c r="G55" s="450"/>
      <c r="H55" s="450"/>
      <c r="I55" s="450"/>
      <c r="J55" s="451"/>
      <c r="K55" s="451"/>
      <c r="L55" s="452"/>
      <c r="M55" s="453"/>
      <c r="N55" s="451"/>
      <c r="O55" s="454"/>
      <c r="P55" s="1"/>
      <c r="Q55" s="1"/>
      <c r="R55" s="46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32" t="s">
        <v>596</v>
      </c>
      <c r="B56" s="155"/>
      <c r="C56" s="155"/>
      <c r="D56" s="1"/>
      <c r="E56" s="6"/>
      <c r="F56" s="6"/>
      <c r="G56" s="6"/>
      <c r="H56" s="6" t="s">
        <v>608</v>
      </c>
      <c r="I56" s="6"/>
      <c r="J56" s="6"/>
      <c r="K56" s="128"/>
      <c r="L56" s="157"/>
      <c r="M56" s="128"/>
      <c r="N56" s="129"/>
      <c r="O56" s="128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2.75" customHeight="1">
      <c r="A57" s="139" t="s">
        <v>597</v>
      </c>
      <c r="B57" s="132"/>
      <c r="C57" s="132"/>
      <c r="D57" s="132"/>
      <c r="E57" s="44"/>
      <c r="F57" s="140" t="s">
        <v>598</v>
      </c>
      <c r="G57" s="59"/>
      <c r="H57" s="44"/>
      <c r="I57" s="59"/>
      <c r="J57" s="6"/>
      <c r="K57" s="158"/>
      <c r="L57" s="159"/>
      <c r="M57" s="6"/>
      <c r="N57" s="122"/>
      <c r="O57" s="160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9"/>
      <c r="B58" s="132"/>
      <c r="C58" s="132"/>
      <c r="D58" s="132"/>
      <c r="E58" s="6"/>
      <c r="F58" s="140" t="s">
        <v>600</v>
      </c>
      <c r="G58" s="59"/>
      <c r="H58" s="44"/>
      <c r="I58" s="59"/>
      <c r="J58" s="6"/>
      <c r="K58" s="158"/>
      <c r="L58" s="159"/>
      <c r="M58" s="6"/>
      <c r="N58" s="122"/>
      <c r="O58" s="160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32"/>
      <c r="B59" s="132"/>
      <c r="C59" s="132"/>
      <c r="D59" s="132"/>
      <c r="E59" s="6"/>
      <c r="F59" s="6"/>
      <c r="G59" s="6"/>
      <c r="H59" s="6"/>
      <c r="I59" s="6"/>
      <c r="J59" s="145"/>
      <c r="K59" s="142"/>
      <c r="L59" s="143"/>
      <c r="M59" s="6"/>
      <c r="N59" s="146"/>
      <c r="O59" s="1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2.75" customHeight="1">
      <c r="A60" s="161" t="s">
        <v>609</v>
      </c>
      <c r="B60" s="161"/>
      <c r="C60" s="161"/>
      <c r="D60" s="161"/>
      <c r="E60" s="6"/>
      <c r="F60" s="6"/>
      <c r="G60" s="6"/>
      <c r="H60" s="6"/>
      <c r="I60" s="6"/>
      <c r="J60" s="6"/>
      <c r="K60" s="6"/>
      <c r="L60" s="6"/>
      <c r="M60" s="6"/>
      <c r="N60" s="6"/>
      <c r="O60" s="2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38.25" customHeight="1">
      <c r="A61" s="100" t="s">
        <v>16</v>
      </c>
      <c r="B61" s="100" t="s">
        <v>568</v>
      </c>
      <c r="C61" s="100"/>
      <c r="D61" s="101" t="s">
        <v>579</v>
      </c>
      <c r="E61" s="100" t="s">
        <v>580</v>
      </c>
      <c r="F61" s="100" t="s">
        <v>581</v>
      </c>
      <c r="G61" s="100" t="s">
        <v>602</v>
      </c>
      <c r="H61" s="100" t="s">
        <v>583</v>
      </c>
      <c r="I61" s="100" t="s">
        <v>584</v>
      </c>
      <c r="J61" s="99" t="s">
        <v>585</v>
      </c>
      <c r="K61" s="162" t="s">
        <v>610</v>
      </c>
      <c r="L61" s="102" t="s">
        <v>587</v>
      </c>
      <c r="M61" s="162" t="s">
        <v>611</v>
      </c>
      <c r="N61" s="100" t="s">
        <v>612</v>
      </c>
      <c r="O61" s="99" t="s">
        <v>589</v>
      </c>
      <c r="P61" s="101" t="s">
        <v>590</v>
      </c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s="262" customFormat="1" ht="13.5" customHeight="1">
      <c r="A62" s="312">
        <v>1</v>
      </c>
      <c r="B62" s="433">
        <v>44531</v>
      </c>
      <c r="C62" s="434"/>
      <c r="D62" s="434" t="s">
        <v>869</v>
      </c>
      <c r="E62" s="312" t="s">
        <v>593</v>
      </c>
      <c r="F62" s="312">
        <v>2140</v>
      </c>
      <c r="G62" s="312">
        <v>2100</v>
      </c>
      <c r="H62" s="315">
        <v>2171.5</v>
      </c>
      <c r="I62" s="315" t="s">
        <v>888</v>
      </c>
      <c r="J62" s="103" t="s">
        <v>907</v>
      </c>
      <c r="K62" s="315">
        <f t="shared" ref="K62" si="39">H62-F62</f>
        <v>31.5</v>
      </c>
      <c r="L62" s="429">
        <f t="shared" ref="L62" si="40">(H62*N62)*0.07%</f>
        <v>418.01375000000007</v>
      </c>
      <c r="M62" s="430">
        <f t="shared" ref="M62" si="41">(K62*N62)-L62</f>
        <v>8244.4862499999999</v>
      </c>
      <c r="N62" s="315">
        <v>275</v>
      </c>
      <c r="O62" s="431" t="s">
        <v>591</v>
      </c>
      <c r="P62" s="432">
        <v>44532</v>
      </c>
      <c r="Q62" s="264"/>
      <c r="R62" s="277" t="s">
        <v>595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6"/>
      <c r="AH62" s="275"/>
      <c r="AI62" s="275"/>
      <c r="AJ62" s="276"/>
      <c r="AK62" s="276"/>
      <c r="AL62" s="276"/>
    </row>
    <row r="63" spans="1:38" s="262" customFormat="1" ht="13.5" customHeight="1">
      <c r="A63" s="312">
        <v>2</v>
      </c>
      <c r="B63" s="433">
        <v>44531</v>
      </c>
      <c r="C63" s="434"/>
      <c r="D63" s="434" t="s">
        <v>872</v>
      </c>
      <c r="E63" s="312" t="s">
        <v>593</v>
      </c>
      <c r="F63" s="312">
        <v>3143</v>
      </c>
      <c r="G63" s="312">
        <v>3070</v>
      </c>
      <c r="H63" s="315">
        <v>3207.5</v>
      </c>
      <c r="I63" s="315" t="s">
        <v>873</v>
      </c>
      <c r="J63" s="103" t="s">
        <v>742</v>
      </c>
      <c r="K63" s="315">
        <f t="shared" ref="K63" si="42">H63-F63</f>
        <v>64.5</v>
      </c>
      <c r="L63" s="429">
        <f t="shared" ref="L63" si="43">(H63*N63)*0.07%</f>
        <v>336.78750000000002</v>
      </c>
      <c r="M63" s="430">
        <f t="shared" ref="M63" si="44">(K63*N63)-L63</f>
        <v>9338.2124999999996</v>
      </c>
      <c r="N63" s="315">
        <v>150</v>
      </c>
      <c r="O63" s="431" t="s">
        <v>591</v>
      </c>
      <c r="P63" s="432">
        <v>44532</v>
      </c>
      <c r="Q63" s="264"/>
      <c r="R63" s="277" t="s">
        <v>592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6"/>
      <c r="AH63" s="275"/>
      <c r="AI63" s="275"/>
      <c r="AJ63" s="276"/>
      <c r="AK63" s="276"/>
      <c r="AL63" s="276"/>
    </row>
    <row r="64" spans="1:38" s="262" customFormat="1" ht="13.5" customHeight="1">
      <c r="A64" s="418">
        <v>3</v>
      </c>
      <c r="B64" s="419">
        <v>44538</v>
      </c>
      <c r="C64" s="471"/>
      <c r="D64" s="471" t="s">
        <v>931</v>
      </c>
      <c r="E64" s="472" t="s">
        <v>593</v>
      </c>
      <c r="F64" s="472">
        <v>5760</v>
      </c>
      <c r="G64" s="472">
        <v>5630</v>
      </c>
      <c r="H64" s="473">
        <v>5660</v>
      </c>
      <c r="I64" s="473" t="s">
        <v>932</v>
      </c>
      <c r="J64" s="474" t="s">
        <v>953</v>
      </c>
      <c r="K64" s="422">
        <f t="shared" ref="K64:K65" si="45">H64-F64</f>
        <v>-100</v>
      </c>
      <c r="L64" s="475">
        <f t="shared" ref="L64:L65" si="46">(H64*N64)*0.07%</f>
        <v>495.25000000000006</v>
      </c>
      <c r="M64" s="476">
        <f t="shared" ref="M64:M65" si="47">(K64*N64)-L64</f>
        <v>-12995.25</v>
      </c>
      <c r="N64" s="422">
        <v>125</v>
      </c>
      <c r="O64" s="477" t="s">
        <v>604</v>
      </c>
      <c r="P64" s="478">
        <v>44543</v>
      </c>
      <c r="Q64" s="264"/>
      <c r="R64" s="277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6"/>
      <c r="AH64" s="275"/>
      <c r="AI64" s="275"/>
      <c r="AJ64" s="276"/>
      <c r="AK64" s="276"/>
      <c r="AL64" s="276"/>
    </row>
    <row r="65" spans="1:38" s="262" customFormat="1" ht="13.5" customHeight="1">
      <c r="A65" s="312">
        <v>4</v>
      </c>
      <c r="B65" s="260">
        <v>44543</v>
      </c>
      <c r="C65" s="434"/>
      <c r="D65" s="434" t="s">
        <v>951</v>
      </c>
      <c r="E65" s="464" t="s">
        <v>593</v>
      </c>
      <c r="F65" s="464">
        <v>1161</v>
      </c>
      <c r="G65" s="464">
        <v>1144</v>
      </c>
      <c r="H65" s="487">
        <v>1183</v>
      </c>
      <c r="I65" s="487" t="s">
        <v>952</v>
      </c>
      <c r="J65" s="103" t="s">
        <v>921</v>
      </c>
      <c r="K65" s="315">
        <f t="shared" si="45"/>
        <v>22</v>
      </c>
      <c r="L65" s="429">
        <f t="shared" si="46"/>
        <v>579.67000000000007</v>
      </c>
      <c r="M65" s="430">
        <f t="shared" si="47"/>
        <v>14820.33</v>
      </c>
      <c r="N65" s="315">
        <v>700</v>
      </c>
      <c r="O65" s="431" t="s">
        <v>591</v>
      </c>
      <c r="P65" s="432">
        <v>44547</v>
      </c>
      <c r="Q65" s="264"/>
      <c r="R65" s="277" t="s">
        <v>592</v>
      </c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39"/>
      <c r="AI65" s="339"/>
      <c r="AJ65" s="302"/>
      <c r="AK65" s="302"/>
      <c r="AL65" s="302"/>
    </row>
    <row r="66" spans="1:38" s="262" customFormat="1" ht="13.5" customHeight="1">
      <c r="A66" s="418">
        <v>5</v>
      </c>
      <c r="B66" s="419">
        <v>44546</v>
      </c>
      <c r="C66" s="471"/>
      <c r="D66" s="471" t="s">
        <v>993</v>
      </c>
      <c r="E66" s="472" t="s">
        <v>593</v>
      </c>
      <c r="F66" s="472">
        <v>754</v>
      </c>
      <c r="G66" s="472">
        <v>744</v>
      </c>
      <c r="H66" s="473">
        <v>745</v>
      </c>
      <c r="I66" s="473" t="s">
        <v>966</v>
      </c>
      <c r="J66" s="474" t="s">
        <v>967</v>
      </c>
      <c r="K66" s="422">
        <f t="shared" ref="K66:K67" si="48">H66-F66</f>
        <v>-9</v>
      </c>
      <c r="L66" s="475">
        <f t="shared" ref="L66:L67" si="49">(H66*N66)*0.07%</f>
        <v>717.06250000000011</v>
      </c>
      <c r="M66" s="476">
        <f t="shared" ref="M66:M67" si="50">(K66*N66)-L66</f>
        <v>-13092.0625</v>
      </c>
      <c r="N66" s="422">
        <v>1375</v>
      </c>
      <c r="O66" s="477" t="s">
        <v>604</v>
      </c>
      <c r="P66" s="478">
        <v>44546</v>
      </c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39"/>
      <c r="AI66" s="339"/>
      <c r="AJ66" s="302"/>
      <c r="AK66" s="302"/>
      <c r="AL66" s="302"/>
    </row>
    <row r="67" spans="1:38" s="262" customFormat="1" ht="13.5" customHeight="1">
      <c r="A67" s="418">
        <v>6</v>
      </c>
      <c r="B67" s="419">
        <v>44546</v>
      </c>
      <c r="C67" s="471"/>
      <c r="D67" s="471" t="s">
        <v>968</v>
      </c>
      <c r="E67" s="472" t="s">
        <v>593</v>
      </c>
      <c r="F67" s="472">
        <v>1407</v>
      </c>
      <c r="G67" s="472">
        <v>1379</v>
      </c>
      <c r="H67" s="473">
        <v>1379</v>
      </c>
      <c r="I67" s="473" t="s">
        <v>969</v>
      </c>
      <c r="J67" s="474" t="s">
        <v>974</v>
      </c>
      <c r="K67" s="422">
        <f t="shared" si="48"/>
        <v>-28</v>
      </c>
      <c r="L67" s="475">
        <f t="shared" si="49"/>
        <v>410.25250000000005</v>
      </c>
      <c r="M67" s="476">
        <f t="shared" si="50"/>
        <v>-12310.252500000001</v>
      </c>
      <c r="N67" s="422">
        <v>425</v>
      </c>
      <c r="O67" s="477" t="s">
        <v>604</v>
      </c>
      <c r="P67" s="478">
        <v>44546</v>
      </c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39"/>
      <c r="AI67" s="339"/>
      <c r="AJ67" s="302"/>
      <c r="AK67" s="302"/>
      <c r="AL67" s="302"/>
    </row>
    <row r="68" spans="1:38" s="262" customFormat="1" ht="13.5" customHeigh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68"/>
      <c r="L68" s="310"/>
      <c r="M68" s="311"/>
      <c r="N68" s="268"/>
      <c r="O68" s="337"/>
      <c r="P68" s="338"/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39"/>
      <c r="AI68" s="339"/>
      <c r="AJ68" s="302"/>
      <c r="AK68" s="302"/>
      <c r="AL68" s="302"/>
    </row>
    <row r="69" spans="1:38" s="262" customFormat="1" ht="13.5" customHeigh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68"/>
      <c r="L69" s="310"/>
      <c r="M69" s="311"/>
      <c r="N69" s="268"/>
      <c r="O69" s="337"/>
      <c r="P69" s="338"/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39"/>
      <c r="AI69" s="339"/>
      <c r="AJ69" s="302"/>
      <c r="AK69" s="302"/>
      <c r="AL69" s="302"/>
    </row>
    <row r="70" spans="1:38" s="262" customFormat="1" ht="13.5" customHeigh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68"/>
      <c r="L70" s="310"/>
      <c r="M70" s="311"/>
      <c r="N70" s="268"/>
      <c r="O70" s="337"/>
      <c r="P70" s="338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39"/>
      <c r="AI70" s="339"/>
      <c r="AJ70" s="302"/>
      <c r="AK70" s="302"/>
      <c r="AL70" s="302"/>
    </row>
    <row r="71" spans="1:38" s="262" customFormat="1" ht="13.5" customHeight="1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68"/>
      <c r="L71" s="310"/>
      <c r="M71" s="311"/>
      <c r="N71" s="268"/>
      <c r="O71" s="337"/>
      <c r="P71" s="338"/>
      <c r="Q71" s="264"/>
      <c r="R71" s="277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76"/>
      <c r="AG71" s="263"/>
      <c r="AH71" s="339"/>
      <c r="AI71" s="339"/>
      <c r="AJ71" s="302"/>
      <c r="AK71" s="302"/>
      <c r="AL71" s="302"/>
    </row>
    <row r="72" spans="1:38" s="262" customFormat="1" ht="13.5" customHeight="1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68"/>
      <c r="L72" s="310"/>
      <c r="M72" s="311"/>
      <c r="N72" s="268"/>
      <c r="O72" s="337"/>
      <c r="P72" s="338"/>
      <c r="Q72" s="264"/>
      <c r="R72" s="277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76"/>
      <c r="AG72" s="263"/>
      <c r="AH72" s="339"/>
      <c r="AI72" s="339"/>
      <c r="AJ72" s="302"/>
      <c r="AK72" s="302"/>
      <c r="AL72" s="302"/>
    </row>
    <row r="73" spans="1:38" s="262" customFormat="1" ht="13.5" customHeight="1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68"/>
      <c r="L73" s="310"/>
      <c r="M73" s="311"/>
      <c r="N73" s="268"/>
      <c r="O73" s="337"/>
      <c r="P73" s="338"/>
      <c r="Q73" s="264"/>
      <c r="R73" s="277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3"/>
      <c r="AH73" s="339"/>
      <c r="AI73" s="339"/>
      <c r="AJ73" s="302"/>
      <c r="AK73" s="302"/>
      <c r="AL73" s="302"/>
    </row>
    <row r="74" spans="1:38" s="262" customFormat="1" ht="13.5" customHeight="1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68"/>
      <c r="L74" s="310"/>
      <c r="M74" s="311"/>
      <c r="N74" s="268"/>
      <c r="O74" s="337"/>
      <c r="P74" s="338"/>
      <c r="Q74" s="264"/>
      <c r="R74" s="277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3"/>
      <c r="AH74" s="339"/>
      <c r="AI74" s="339"/>
      <c r="AJ74" s="302"/>
      <c r="AK74" s="302"/>
      <c r="AL74" s="302"/>
    </row>
    <row r="75" spans="1:38" ht="13.5" customHeight="1">
      <c r="A75" s="120"/>
      <c r="B75" s="121"/>
      <c r="C75" s="155"/>
      <c r="D75" s="163"/>
      <c r="E75" s="164"/>
      <c r="F75" s="120"/>
      <c r="G75" s="120"/>
      <c r="H75" s="120"/>
      <c r="I75" s="156"/>
      <c r="J75" s="156"/>
      <c r="K75" s="156"/>
      <c r="L75" s="156"/>
      <c r="M75" s="156"/>
      <c r="N75" s="156"/>
      <c r="O75" s="156"/>
      <c r="P75" s="156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65"/>
      <c r="B76" s="121"/>
      <c r="C76" s="122"/>
      <c r="D76" s="166"/>
      <c r="E76" s="125"/>
      <c r="F76" s="125"/>
      <c r="G76" s="125"/>
      <c r="H76" s="125"/>
      <c r="I76" s="125"/>
      <c r="J76" s="6"/>
      <c r="K76" s="125"/>
      <c r="L76" s="125"/>
      <c r="M76" s="6"/>
      <c r="N76" s="1"/>
      <c r="O76" s="122"/>
      <c r="P76" s="44"/>
      <c r="Q76" s="44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44"/>
      <c r="AH76" s="44"/>
      <c r="AI76" s="44"/>
      <c r="AJ76" s="44"/>
      <c r="AK76" s="44"/>
      <c r="AL76" s="44"/>
    </row>
    <row r="77" spans="1:38" ht="12.75" customHeight="1">
      <c r="A77" s="167" t="s">
        <v>614</v>
      </c>
      <c r="B77" s="167"/>
      <c r="C77" s="167"/>
      <c r="D77" s="167"/>
      <c r="E77" s="168"/>
      <c r="F77" s="125"/>
      <c r="G77" s="125"/>
      <c r="H77" s="125"/>
      <c r="I77" s="125"/>
      <c r="J77" s="1"/>
      <c r="K77" s="6"/>
      <c r="L77" s="6"/>
      <c r="M77" s="6"/>
      <c r="N77" s="1"/>
      <c r="O77" s="1"/>
      <c r="P77" s="44"/>
      <c r="Q77" s="44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44"/>
      <c r="AH77" s="44"/>
      <c r="AI77" s="44"/>
      <c r="AJ77" s="44"/>
      <c r="AK77" s="44"/>
      <c r="AL77" s="44"/>
    </row>
    <row r="78" spans="1:38" ht="38.25" customHeight="1">
      <c r="A78" s="100" t="s">
        <v>16</v>
      </c>
      <c r="B78" s="100" t="s">
        <v>568</v>
      </c>
      <c r="C78" s="100"/>
      <c r="D78" s="101" t="s">
        <v>579</v>
      </c>
      <c r="E78" s="100" t="s">
        <v>580</v>
      </c>
      <c r="F78" s="100" t="s">
        <v>581</v>
      </c>
      <c r="G78" s="100" t="s">
        <v>602</v>
      </c>
      <c r="H78" s="100" t="s">
        <v>583</v>
      </c>
      <c r="I78" s="100" t="s">
        <v>584</v>
      </c>
      <c r="J78" s="99" t="s">
        <v>585</v>
      </c>
      <c r="K78" s="99" t="s">
        <v>615</v>
      </c>
      <c r="L78" s="102" t="s">
        <v>587</v>
      </c>
      <c r="M78" s="162" t="s">
        <v>611</v>
      </c>
      <c r="N78" s="100" t="s">
        <v>612</v>
      </c>
      <c r="O78" s="100" t="s">
        <v>589</v>
      </c>
      <c r="P78" s="101" t="s">
        <v>590</v>
      </c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s="262" customFormat="1" ht="12.75" customHeight="1">
      <c r="A79" s="312">
        <v>1</v>
      </c>
      <c r="B79" s="260">
        <v>44531</v>
      </c>
      <c r="C79" s="313"/>
      <c r="D79" s="314" t="s">
        <v>883</v>
      </c>
      <c r="E79" s="312" t="s">
        <v>593</v>
      </c>
      <c r="F79" s="312">
        <v>72</v>
      </c>
      <c r="G79" s="312">
        <v>30</v>
      </c>
      <c r="H79" s="312">
        <v>92.5</v>
      </c>
      <c r="I79" s="315" t="s">
        <v>878</v>
      </c>
      <c r="J79" s="316" t="s">
        <v>884</v>
      </c>
      <c r="K79" s="317">
        <f>H79-F79</f>
        <v>20.5</v>
      </c>
      <c r="L79" s="317">
        <v>100</v>
      </c>
      <c r="M79" s="316">
        <f>(K79*N79)-100</f>
        <v>925</v>
      </c>
      <c r="N79" s="316">
        <v>50</v>
      </c>
      <c r="O79" s="318" t="s">
        <v>591</v>
      </c>
      <c r="P79" s="426">
        <v>44531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06">
        <v>2</v>
      </c>
      <c r="B80" s="402">
        <v>44531</v>
      </c>
      <c r="C80" s="407"/>
      <c r="D80" s="408" t="s">
        <v>885</v>
      </c>
      <c r="E80" s="409" t="s">
        <v>593</v>
      </c>
      <c r="F80" s="410">
        <v>72</v>
      </c>
      <c r="G80" s="410">
        <v>30</v>
      </c>
      <c r="H80" s="410">
        <v>93</v>
      </c>
      <c r="I80" s="411" t="s">
        <v>886</v>
      </c>
      <c r="J80" s="412" t="s">
        <v>605</v>
      </c>
      <c r="K80" s="413">
        <f t="shared" ref="K80" si="51">H80-F80</f>
        <v>21</v>
      </c>
      <c r="L80" s="413">
        <v>100</v>
      </c>
      <c r="M80" s="412">
        <f t="shared" ref="M80" si="52">(K80*N80)-100</f>
        <v>950</v>
      </c>
      <c r="N80" s="412">
        <v>50</v>
      </c>
      <c r="O80" s="414" t="s">
        <v>591</v>
      </c>
      <c r="P80" s="427">
        <v>44531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418">
        <v>3</v>
      </c>
      <c r="B81" s="419">
        <v>44532</v>
      </c>
      <c r="C81" s="420"/>
      <c r="D81" s="421" t="s">
        <v>895</v>
      </c>
      <c r="E81" s="418" t="s">
        <v>593</v>
      </c>
      <c r="F81" s="418">
        <v>56</v>
      </c>
      <c r="G81" s="418">
        <v>20</v>
      </c>
      <c r="H81" s="418">
        <v>20</v>
      </c>
      <c r="I81" s="422" t="s">
        <v>896</v>
      </c>
      <c r="J81" s="423" t="s">
        <v>900</v>
      </c>
      <c r="K81" s="424">
        <f t="shared" ref="K81" si="53">H81-F81</f>
        <v>-36</v>
      </c>
      <c r="L81" s="424">
        <v>100</v>
      </c>
      <c r="M81" s="423">
        <f t="shared" ref="M81" si="54">(K81*N81)-100</f>
        <v>-1900</v>
      </c>
      <c r="N81" s="423">
        <v>50</v>
      </c>
      <c r="O81" s="425" t="s">
        <v>604</v>
      </c>
      <c r="P81" s="428">
        <v>44532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406">
        <v>4</v>
      </c>
      <c r="B82" s="402">
        <v>44532</v>
      </c>
      <c r="C82" s="407"/>
      <c r="D82" s="408" t="s">
        <v>897</v>
      </c>
      <c r="E82" s="409" t="s">
        <v>898</v>
      </c>
      <c r="F82" s="410">
        <v>83</v>
      </c>
      <c r="G82" s="410">
        <v>127</v>
      </c>
      <c r="H82" s="410">
        <v>63</v>
      </c>
      <c r="I82" s="411">
        <v>1</v>
      </c>
      <c r="J82" s="412" t="s">
        <v>899</v>
      </c>
      <c r="K82" s="413">
        <f>F82-H82</f>
        <v>20</v>
      </c>
      <c r="L82" s="413">
        <v>100</v>
      </c>
      <c r="M82" s="412">
        <f t="shared" ref="M82:M83" si="55">(K82*N82)-100</f>
        <v>900</v>
      </c>
      <c r="N82" s="412">
        <v>50</v>
      </c>
      <c r="O82" s="414" t="s">
        <v>591</v>
      </c>
      <c r="P82" s="427">
        <v>44532</v>
      </c>
      <c r="Q82" s="264"/>
      <c r="R82" s="265" t="s">
        <v>592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418">
        <v>5</v>
      </c>
      <c r="B83" s="419">
        <v>44532</v>
      </c>
      <c r="C83" s="420"/>
      <c r="D83" s="421" t="s">
        <v>901</v>
      </c>
      <c r="E83" s="418" t="s">
        <v>593</v>
      </c>
      <c r="F83" s="418">
        <v>11.5</v>
      </c>
      <c r="G83" s="418">
        <v>0</v>
      </c>
      <c r="H83" s="418">
        <v>0</v>
      </c>
      <c r="I83" s="422" t="s">
        <v>902</v>
      </c>
      <c r="J83" s="423" t="s">
        <v>912</v>
      </c>
      <c r="K83" s="424">
        <f t="shared" ref="K83" si="56">H83-F83</f>
        <v>-11.5</v>
      </c>
      <c r="L83" s="424">
        <v>100</v>
      </c>
      <c r="M83" s="423">
        <f t="shared" si="55"/>
        <v>-675</v>
      </c>
      <c r="N83" s="423">
        <v>50</v>
      </c>
      <c r="O83" s="425" t="s">
        <v>604</v>
      </c>
      <c r="P83" s="428">
        <v>44532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418">
        <v>6</v>
      </c>
      <c r="B84" s="419">
        <v>44532</v>
      </c>
      <c r="C84" s="420"/>
      <c r="D84" s="421" t="s">
        <v>897</v>
      </c>
      <c r="E84" s="418" t="s">
        <v>898</v>
      </c>
      <c r="F84" s="418">
        <v>88</v>
      </c>
      <c r="G84" s="418">
        <v>135</v>
      </c>
      <c r="H84" s="418">
        <v>135</v>
      </c>
      <c r="I84" s="422">
        <v>1</v>
      </c>
      <c r="J84" s="423" t="s">
        <v>911</v>
      </c>
      <c r="K84" s="424">
        <f>F84-H84</f>
        <v>-47</v>
      </c>
      <c r="L84" s="424">
        <v>100</v>
      </c>
      <c r="M84" s="423">
        <f t="shared" ref="M84:M85" si="57">(K84*N84)-100</f>
        <v>-2450</v>
      </c>
      <c r="N84" s="423">
        <v>50</v>
      </c>
      <c r="O84" s="425" t="s">
        <v>604</v>
      </c>
      <c r="P84" s="435">
        <v>44533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312">
        <v>7</v>
      </c>
      <c r="B85" s="260">
        <v>44536</v>
      </c>
      <c r="C85" s="313"/>
      <c r="D85" s="314" t="s">
        <v>918</v>
      </c>
      <c r="E85" s="312" t="s">
        <v>593</v>
      </c>
      <c r="F85" s="312">
        <v>72.5</v>
      </c>
      <c r="G85" s="312">
        <v>40</v>
      </c>
      <c r="H85" s="312">
        <v>94.5</v>
      </c>
      <c r="I85" s="315" t="s">
        <v>920</v>
      </c>
      <c r="J85" s="316" t="s">
        <v>921</v>
      </c>
      <c r="K85" s="413">
        <f t="shared" ref="K85:K86" si="58">H85-F85</f>
        <v>22</v>
      </c>
      <c r="L85" s="317">
        <v>100</v>
      </c>
      <c r="M85" s="316">
        <f t="shared" si="57"/>
        <v>1000</v>
      </c>
      <c r="N85" s="316">
        <v>50</v>
      </c>
      <c r="O85" s="318" t="s">
        <v>591</v>
      </c>
      <c r="P85" s="426">
        <v>44536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12">
        <v>8</v>
      </c>
      <c r="B86" s="260">
        <v>44536</v>
      </c>
      <c r="C86" s="313"/>
      <c r="D86" s="314" t="s">
        <v>919</v>
      </c>
      <c r="E86" s="312" t="s">
        <v>593</v>
      </c>
      <c r="F86" s="312">
        <v>295</v>
      </c>
      <c r="G86" s="312">
        <v>190</v>
      </c>
      <c r="H86" s="312">
        <v>355</v>
      </c>
      <c r="I86" s="315" t="s">
        <v>922</v>
      </c>
      <c r="J86" s="316" t="s">
        <v>923</v>
      </c>
      <c r="K86" s="413">
        <f t="shared" si="58"/>
        <v>60</v>
      </c>
      <c r="L86" s="317">
        <v>100</v>
      </c>
      <c r="M86" s="316">
        <f t="shared" ref="M86" si="59">(K86*N86)-100</f>
        <v>1400</v>
      </c>
      <c r="N86" s="316">
        <v>25</v>
      </c>
      <c r="O86" s="318" t="s">
        <v>591</v>
      </c>
      <c r="P86" s="426">
        <v>44536</v>
      </c>
      <c r="Q86" s="264"/>
      <c r="R86" s="265" t="s">
        <v>595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312">
        <v>9</v>
      </c>
      <c r="B87" s="260">
        <v>44536</v>
      </c>
      <c r="C87" s="313"/>
      <c r="D87" s="314" t="s">
        <v>919</v>
      </c>
      <c r="E87" s="312" t="s">
        <v>593</v>
      </c>
      <c r="F87" s="312">
        <v>245</v>
      </c>
      <c r="G87" s="312">
        <v>120</v>
      </c>
      <c r="H87" s="312">
        <v>295</v>
      </c>
      <c r="I87" s="315" t="s">
        <v>924</v>
      </c>
      <c r="J87" s="316" t="s">
        <v>926</v>
      </c>
      <c r="K87" s="413">
        <f t="shared" ref="K87" si="60">H87-F87</f>
        <v>50</v>
      </c>
      <c r="L87" s="317">
        <v>100</v>
      </c>
      <c r="M87" s="316">
        <f t="shared" ref="M87" si="61">(K87*N87)-100</f>
        <v>1150</v>
      </c>
      <c r="N87" s="316">
        <v>25</v>
      </c>
      <c r="O87" s="318" t="s">
        <v>591</v>
      </c>
      <c r="P87" s="260">
        <v>44537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2">
        <v>10</v>
      </c>
      <c r="B88" s="260">
        <v>44537</v>
      </c>
      <c r="C88" s="313"/>
      <c r="D88" s="314" t="s">
        <v>927</v>
      </c>
      <c r="E88" s="312" t="s">
        <v>593</v>
      </c>
      <c r="F88" s="312">
        <v>31</v>
      </c>
      <c r="G88" s="312">
        <v>48</v>
      </c>
      <c r="H88" s="312">
        <v>37.5</v>
      </c>
      <c r="I88" s="315" t="s">
        <v>928</v>
      </c>
      <c r="J88" s="316" t="s">
        <v>929</v>
      </c>
      <c r="K88" s="413">
        <f t="shared" ref="K88" si="62">H88-F88</f>
        <v>6.5</v>
      </c>
      <c r="L88" s="317">
        <v>100</v>
      </c>
      <c r="M88" s="316">
        <f t="shared" ref="M88" si="63">(K88*N88)-100</f>
        <v>1850</v>
      </c>
      <c r="N88" s="316">
        <v>300</v>
      </c>
      <c r="O88" s="318" t="s">
        <v>591</v>
      </c>
      <c r="P88" s="426">
        <v>44537</v>
      </c>
      <c r="Q88" s="264"/>
      <c r="R88" s="265" t="s">
        <v>595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418">
        <v>11</v>
      </c>
      <c r="B89" s="419">
        <v>44537</v>
      </c>
      <c r="C89" s="420"/>
      <c r="D89" s="421" t="s">
        <v>918</v>
      </c>
      <c r="E89" s="418" t="s">
        <v>593</v>
      </c>
      <c r="F89" s="418">
        <v>72.5</v>
      </c>
      <c r="G89" s="418">
        <v>40</v>
      </c>
      <c r="H89" s="418">
        <v>40</v>
      </c>
      <c r="I89" s="422" t="s">
        <v>920</v>
      </c>
      <c r="J89" s="423" t="s">
        <v>930</v>
      </c>
      <c r="K89" s="424">
        <f>F89-H89</f>
        <v>32.5</v>
      </c>
      <c r="L89" s="424">
        <v>100</v>
      </c>
      <c r="M89" s="423">
        <f>(K89*N89)-100</f>
        <v>1525</v>
      </c>
      <c r="N89" s="423">
        <v>50</v>
      </c>
      <c r="O89" s="425" t="s">
        <v>604</v>
      </c>
      <c r="P89" s="428">
        <v>44537</v>
      </c>
      <c r="Q89" s="264"/>
      <c r="R89" s="265" t="s">
        <v>595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418">
        <v>12</v>
      </c>
      <c r="B90" s="419">
        <v>44538</v>
      </c>
      <c r="C90" s="420"/>
      <c r="D90" s="421" t="s">
        <v>938</v>
      </c>
      <c r="E90" s="418" t="s">
        <v>898</v>
      </c>
      <c r="F90" s="418">
        <v>84</v>
      </c>
      <c r="G90" s="418">
        <v>120</v>
      </c>
      <c r="H90" s="418">
        <v>112.5</v>
      </c>
      <c r="I90" s="422" t="s">
        <v>937</v>
      </c>
      <c r="J90" s="423" t="s">
        <v>939</v>
      </c>
      <c r="K90" s="424">
        <f>F90-H90</f>
        <v>-28.5</v>
      </c>
      <c r="L90" s="424">
        <v>100</v>
      </c>
      <c r="M90" s="423">
        <f>(K90*N90)-100</f>
        <v>-1525</v>
      </c>
      <c r="N90" s="423">
        <v>50</v>
      </c>
      <c r="O90" s="425" t="s">
        <v>604</v>
      </c>
      <c r="P90" s="428">
        <v>44539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18">
        <v>13</v>
      </c>
      <c r="B91" s="419">
        <v>44539</v>
      </c>
      <c r="C91" s="420"/>
      <c r="D91" s="421" t="s">
        <v>940</v>
      </c>
      <c r="E91" s="418" t="s">
        <v>593</v>
      </c>
      <c r="F91" s="418">
        <v>32.5</v>
      </c>
      <c r="G91" s="418">
        <v>17</v>
      </c>
      <c r="H91" s="418">
        <v>17</v>
      </c>
      <c r="I91" s="422" t="s">
        <v>928</v>
      </c>
      <c r="J91" s="423" t="s">
        <v>975</v>
      </c>
      <c r="K91" s="424">
        <f t="shared" ref="K91" si="64">H91-F91</f>
        <v>-15.5</v>
      </c>
      <c r="L91" s="479">
        <v>100</v>
      </c>
      <c r="M91" s="480">
        <f t="shared" ref="M91" si="65">(K91*N91)-100</f>
        <v>-4750</v>
      </c>
      <c r="N91" s="480">
        <v>300</v>
      </c>
      <c r="O91" s="425" t="s">
        <v>604</v>
      </c>
      <c r="P91" s="419">
        <v>44547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312">
        <v>14</v>
      </c>
      <c r="B92" s="260">
        <v>44540</v>
      </c>
      <c r="C92" s="313"/>
      <c r="D92" s="314" t="s">
        <v>938</v>
      </c>
      <c r="E92" s="312" t="s">
        <v>593</v>
      </c>
      <c r="F92" s="312">
        <v>49.5</v>
      </c>
      <c r="G92" s="312">
        <v>17</v>
      </c>
      <c r="H92" s="312">
        <v>69</v>
      </c>
      <c r="I92" s="315" t="s">
        <v>946</v>
      </c>
      <c r="J92" s="316" t="s">
        <v>947</v>
      </c>
      <c r="K92" s="413">
        <f t="shared" ref="K92" si="66">H92-F92</f>
        <v>19.5</v>
      </c>
      <c r="L92" s="317">
        <v>100</v>
      </c>
      <c r="M92" s="316">
        <f t="shared" ref="M92" si="67">(K92*N92)-100</f>
        <v>875</v>
      </c>
      <c r="N92" s="316">
        <v>50</v>
      </c>
      <c r="O92" s="318" t="s">
        <v>591</v>
      </c>
      <c r="P92" s="426">
        <v>44540</v>
      </c>
      <c r="Q92" s="264"/>
      <c r="R92" s="265" t="s">
        <v>592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18">
        <v>15</v>
      </c>
      <c r="B93" s="419">
        <v>44544</v>
      </c>
      <c r="C93" s="420"/>
      <c r="D93" s="421" t="s">
        <v>958</v>
      </c>
      <c r="E93" s="418" t="s">
        <v>593</v>
      </c>
      <c r="F93" s="418">
        <v>59</v>
      </c>
      <c r="G93" s="418">
        <v>28</v>
      </c>
      <c r="H93" s="418">
        <v>28</v>
      </c>
      <c r="I93" s="422" t="s">
        <v>946</v>
      </c>
      <c r="J93" s="423" t="s">
        <v>961</v>
      </c>
      <c r="K93" s="424">
        <f t="shared" ref="K93:K95" si="68">H93-F93</f>
        <v>-31</v>
      </c>
      <c r="L93" s="479">
        <v>100</v>
      </c>
      <c r="M93" s="480">
        <f t="shared" ref="M93:M95" si="69">(K93*N93)-100</f>
        <v>-1650</v>
      </c>
      <c r="N93" s="480">
        <v>50</v>
      </c>
      <c r="O93" s="425" t="s">
        <v>604</v>
      </c>
      <c r="P93" s="419">
        <v>44545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312">
        <v>16</v>
      </c>
      <c r="B94" s="260">
        <v>44545</v>
      </c>
      <c r="C94" s="313"/>
      <c r="D94" s="314" t="s">
        <v>962</v>
      </c>
      <c r="E94" s="312" t="s">
        <v>593</v>
      </c>
      <c r="F94" s="312">
        <v>26</v>
      </c>
      <c r="G94" s="312">
        <v>14</v>
      </c>
      <c r="H94" s="312">
        <v>34.5</v>
      </c>
      <c r="I94" s="315" t="s">
        <v>963</v>
      </c>
      <c r="J94" s="316" t="s">
        <v>643</v>
      </c>
      <c r="K94" s="413">
        <f t="shared" si="68"/>
        <v>8.5</v>
      </c>
      <c r="L94" s="317">
        <v>100</v>
      </c>
      <c r="M94" s="316">
        <f t="shared" si="69"/>
        <v>3300</v>
      </c>
      <c r="N94" s="316">
        <v>400</v>
      </c>
      <c r="O94" s="318" t="s">
        <v>591</v>
      </c>
      <c r="P94" s="426">
        <v>44545</v>
      </c>
      <c r="Q94" s="264"/>
      <c r="R94" s="265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418">
        <v>17</v>
      </c>
      <c r="B95" s="419">
        <v>44547</v>
      </c>
      <c r="C95" s="420"/>
      <c r="D95" s="421" t="s">
        <v>976</v>
      </c>
      <c r="E95" s="418" t="s">
        <v>593</v>
      </c>
      <c r="F95" s="418">
        <v>14.5</v>
      </c>
      <c r="G95" s="418">
        <v>3.5</v>
      </c>
      <c r="H95" s="418">
        <v>3.5</v>
      </c>
      <c r="I95" s="422" t="s">
        <v>977</v>
      </c>
      <c r="J95" s="423" t="s">
        <v>997</v>
      </c>
      <c r="K95" s="424">
        <f t="shared" si="68"/>
        <v>-11</v>
      </c>
      <c r="L95" s="479">
        <v>100</v>
      </c>
      <c r="M95" s="480">
        <f t="shared" si="69"/>
        <v>-4500</v>
      </c>
      <c r="N95" s="480">
        <v>400</v>
      </c>
      <c r="O95" s="425" t="s">
        <v>604</v>
      </c>
      <c r="P95" s="419">
        <v>44551</v>
      </c>
      <c r="Q95" s="264"/>
      <c r="R95" s="265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2">
        <v>18</v>
      </c>
      <c r="B96" s="260">
        <v>44547</v>
      </c>
      <c r="C96" s="313"/>
      <c r="D96" s="314" t="s">
        <v>978</v>
      </c>
      <c r="E96" s="312" t="s">
        <v>593</v>
      </c>
      <c r="F96" s="312">
        <v>66</v>
      </c>
      <c r="G96" s="312">
        <v>28</v>
      </c>
      <c r="H96" s="312">
        <v>83.5</v>
      </c>
      <c r="I96" s="315" t="s">
        <v>979</v>
      </c>
      <c r="J96" s="316" t="s">
        <v>980</v>
      </c>
      <c r="K96" s="413">
        <f t="shared" ref="K96:K97" si="70">H96-F96</f>
        <v>17.5</v>
      </c>
      <c r="L96" s="317">
        <v>100</v>
      </c>
      <c r="M96" s="316">
        <f t="shared" ref="M96:M97" si="71">(K96*N96)-100</f>
        <v>775</v>
      </c>
      <c r="N96" s="316">
        <v>50</v>
      </c>
      <c r="O96" s="318" t="s">
        <v>591</v>
      </c>
      <c r="P96" s="426">
        <v>44547</v>
      </c>
      <c r="Q96" s="264"/>
      <c r="R96" s="265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418">
        <v>19</v>
      </c>
      <c r="B97" s="419">
        <v>44550</v>
      </c>
      <c r="C97" s="420"/>
      <c r="D97" s="421" t="s">
        <v>988</v>
      </c>
      <c r="E97" s="418" t="s">
        <v>593</v>
      </c>
      <c r="F97" s="418">
        <v>51</v>
      </c>
      <c r="G97" s="418">
        <v>18</v>
      </c>
      <c r="H97" s="418">
        <v>18</v>
      </c>
      <c r="I97" s="422" t="s">
        <v>989</v>
      </c>
      <c r="J97" s="423" t="s">
        <v>990</v>
      </c>
      <c r="K97" s="424">
        <f t="shared" si="70"/>
        <v>-33</v>
      </c>
      <c r="L97" s="479">
        <v>100</v>
      </c>
      <c r="M97" s="480">
        <f t="shared" si="71"/>
        <v>-1750</v>
      </c>
      <c r="N97" s="480">
        <v>50</v>
      </c>
      <c r="O97" s="425" t="s">
        <v>604</v>
      </c>
      <c r="P97" s="419">
        <v>44550</v>
      </c>
      <c r="Q97" s="264"/>
      <c r="R97" s="265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493">
        <v>20</v>
      </c>
      <c r="B98" s="494">
        <v>44552</v>
      </c>
      <c r="C98" s="495"/>
      <c r="D98" s="496" t="s">
        <v>1011</v>
      </c>
      <c r="E98" s="493" t="s">
        <v>593</v>
      </c>
      <c r="F98" s="493">
        <v>62</v>
      </c>
      <c r="G98" s="493">
        <v>28</v>
      </c>
      <c r="H98" s="493">
        <v>64</v>
      </c>
      <c r="I98" s="497" t="s">
        <v>1012</v>
      </c>
      <c r="J98" s="498" t="s">
        <v>1013</v>
      </c>
      <c r="K98" s="499">
        <f t="shared" ref="K98:K99" si="72">H98-F98</f>
        <v>2</v>
      </c>
      <c r="L98" s="500">
        <v>100</v>
      </c>
      <c r="M98" s="498">
        <f t="shared" ref="M98:M99" si="73">(K98*N98)-100</f>
        <v>0</v>
      </c>
      <c r="N98" s="498">
        <v>50</v>
      </c>
      <c r="O98" s="501" t="s">
        <v>714</v>
      </c>
      <c r="P98" s="502">
        <v>44552</v>
      </c>
      <c r="Q98" s="264"/>
      <c r="R98" s="265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312">
        <v>21</v>
      </c>
      <c r="B99" s="260">
        <v>44552</v>
      </c>
      <c r="C99" s="313"/>
      <c r="D99" s="314" t="s">
        <v>1021</v>
      </c>
      <c r="E99" s="312" t="s">
        <v>593</v>
      </c>
      <c r="F99" s="312">
        <v>165</v>
      </c>
      <c r="G99" s="312">
        <v>90</v>
      </c>
      <c r="H99" s="312">
        <v>215</v>
      </c>
      <c r="I99" s="315" t="s">
        <v>1022</v>
      </c>
      <c r="J99" s="316" t="s">
        <v>1023</v>
      </c>
      <c r="K99" s="413">
        <f t="shared" si="72"/>
        <v>50</v>
      </c>
      <c r="L99" s="317">
        <v>100</v>
      </c>
      <c r="M99" s="316">
        <f t="shared" si="73"/>
        <v>1150</v>
      </c>
      <c r="N99" s="316">
        <v>25</v>
      </c>
      <c r="O99" s="318" t="s">
        <v>591</v>
      </c>
      <c r="P99" s="426">
        <v>44552</v>
      </c>
      <c r="Q99" s="264"/>
      <c r="R99" s="265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312">
        <v>22</v>
      </c>
      <c r="B100" s="260">
        <v>44553</v>
      </c>
      <c r="C100" s="313"/>
      <c r="D100" s="314" t="s">
        <v>1060</v>
      </c>
      <c r="E100" s="312" t="s">
        <v>593</v>
      </c>
      <c r="F100" s="312">
        <v>33</v>
      </c>
      <c r="G100" s="312">
        <v>25</v>
      </c>
      <c r="H100" s="312">
        <v>40</v>
      </c>
      <c r="I100" s="315" t="s">
        <v>1061</v>
      </c>
      <c r="J100" s="316" t="s">
        <v>1062</v>
      </c>
      <c r="K100" s="413">
        <f t="shared" ref="K100:K102" si="74">H100-F100</f>
        <v>7</v>
      </c>
      <c r="L100" s="317">
        <v>100</v>
      </c>
      <c r="M100" s="316">
        <f t="shared" ref="M100:M101" si="75">(K100*N100)-100</f>
        <v>4275</v>
      </c>
      <c r="N100" s="316">
        <v>625</v>
      </c>
      <c r="O100" s="318" t="s">
        <v>591</v>
      </c>
      <c r="P100" s="426">
        <v>44553</v>
      </c>
      <c r="Q100" s="264"/>
      <c r="R100" s="265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312">
        <v>23</v>
      </c>
      <c r="B101" s="260">
        <v>44553</v>
      </c>
      <c r="C101" s="313"/>
      <c r="D101" s="314" t="s">
        <v>1063</v>
      </c>
      <c r="E101" s="312" t="s">
        <v>593</v>
      </c>
      <c r="F101" s="312">
        <v>31</v>
      </c>
      <c r="G101" s="312"/>
      <c r="H101" s="312">
        <v>44.5</v>
      </c>
      <c r="I101" s="315" t="s">
        <v>1064</v>
      </c>
      <c r="J101" s="316" t="s">
        <v>1074</v>
      </c>
      <c r="K101" s="413">
        <f t="shared" ref="K101" si="76">H101-F101</f>
        <v>13.5</v>
      </c>
      <c r="L101" s="317">
        <v>100</v>
      </c>
      <c r="M101" s="316">
        <f t="shared" si="75"/>
        <v>575</v>
      </c>
      <c r="N101" s="316">
        <v>50</v>
      </c>
      <c r="O101" s="318" t="s">
        <v>591</v>
      </c>
      <c r="P101" s="426">
        <v>44553</v>
      </c>
      <c r="Q101" s="264"/>
      <c r="R101" s="265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312">
        <v>24</v>
      </c>
      <c r="B102" s="260">
        <v>44553</v>
      </c>
      <c r="C102" s="313"/>
      <c r="D102" s="314" t="s">
        <v>1065</v>
      </c>
      <c r="E102" s="312" t="s">
        <v>593</v>
      </c>
      <c r="F102" s="312">
        <v>95</v>
      </c>
      <c r="G102" s="312"/>
      <c r="H102" s="312">
        <v>145</v>
      </c>
      <c r="I102" s="315" t="s">
        <v>1066</v>
      </c>
      <c r="J102" s="316" t="s">
        <v>1023</v>
      </c>
      <c r="K102" s="413">
        <f t="shared" si="74"/>
        <v>50</v>
      </c>
      <c r="L102" s="317">
        <v>100</v>
      </c>
      <c r="M102" s="316">
        <f t="shared" ref="M102" si="77">(K102*N102)-100</f>
        <v>1150</v>
      </c>
      <c r="N102" s="316">
        <v>25</v>
      </c>
      <c r="O102" s="318" t="s">
        <v>591</v>
      </c>
      <c r="P102" s="426">
        <v>44553</v>
      </c>
      <c r="Q102" s="264"/>
      <c r="R102" s="265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267">
        <v>25</v>
      </c>
      <c r="B103" s="263">
        <v>44553</v>
      </c>
      <c r="C103" s="379"/>
      <c r="D103" s="503" t="s">
        <v>1067</v>
      </c>
      <c r="E103" s="267" t="s">
        <v>593</v>
      </c>
      <c r="F103" s="267" t="s">
        <v>1068</v>
      </c>
      <c r="G103" s="267">
        <v>8</v>
      </c>
      <c r="H103" s="267"/>
      <c r="I103" s="268" t="s">
        <v>1069</v>
      </c>
      <c r="J103" s="381"/>
      <c r="K103" s="504"/>
      <c r="L103" s="382"/>
      <c r="M103" s="381"/>
      <c r="N103" s="381"/>
      <c r="O103" s="505"/>
      <c r="P103" s="506"/>
      <c r="Q103" s="264"/>
      <c r="R103" s="265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312">
        <v>26</v>
      </c>
      <c r="B104" s="260">
        <v>44553</v>
      </c>
      <c r="C104" s="313"/>
      <c r="D104" s="314" t="s">
        <v>1070</v>
      </c>
      <c r="E104" s="312" t="s">
        <v>593</v>
      </c>
      <c r="F104" s="312">
        <v>75</v>
      </c>
      <c r="G104" s="312"/>
      <c r="H104" s="312">
        <v>125</v>
      </c>
      <c r="I104" s="315" t="s">
        <v>1071</v>
      </c>
      <c r="J104" s="316" t="s">
        <v>1023</v>
      </c>
      <c r="K104" s="413">
        <f t="shared" ref="K104:K105" si="78">H104-F104</f>
        <v>50</v>
      </c>
      <c r="L104" s="317">
        <v>100</v>
      </c>
      <c r="M104" s="316">
        <f t="shared" ref="M104:M105" si="79">(K104*N104)-100</f>
        <v>1150</v>
      </c>
      <c r="N104" s="316">
        <v>25</v>
      </c>
      <c r="O104" s="318" t="s">
        <v>591</v>
      </c>
      <c r="P104" s="426">
        <v>44553</v>
      </c>
      <c r="Q104" s="264"/>
      <c r="R104" s="265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2">
        <v>27</v>
      </c>
      <c r="B105" s="260">
        <v>44553</v>
      </c>
      <c r="C105" s="313"/>
      <c r="D105" s="314" t="s">
        <v>1072</v>
      </c>
      <c r="E105" s="312" t="s">
        <v>593</v>
      </c>
      <c r="F105" s="312">
        <v>28</v>
      </c>
      <c r="G105" s="312"/>
      <c r="H105" s="312">
        <v>44</v>
      </c>
      <c r="I105" s="315" t="s">
        <v>1073</v>
      </c>
      <c r="J105" s="316" t="s">
        <v>1075</v>
      </c>
      <c r="K105" s="413">
        <f t="shared" si="78"/>
        <v>16</v>
      </c>
      <c r="L105" s="317">
        <v>100</v>
      </c>
      <c r="M105" s="316">
        <f t="shared" si="79"/>
        <v>700</v>
      </c>
      <c r="N105" s="316">
        <v>50</v>
      </c>
      <c r="O105" s="318" t="s">
        <v>591</v>
      </c>
      <c r="P105" s="426">
        <v>44553</v>
      </c>
      <c r="Q105" s="264"/>
      <c r="R105" s="265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267">
        <v>28</v>
      </c>
      <c r="B106" s="263"/>
      <c r="C106" s="379"/>
      <c r="D106" s="503"/>
      <c r="E106" s="267"/>
      <c r="F106" s="267"/>
      <c r="G106" s="267"/>
      <c r="H106" s="267"/>
      <c r="I106" s="268"/>
      <c r="J106" s="381"/>
      <c r="K106" s="504"/>
      <c r="L106" s="382"/>
      <c r="M106" s="381"/>
      <c r="N106" s="381"/>
      <c r="O106" s="505"/>
      <c r="P106" s="507"/>
      <c r="Q106" s="264"/>
      <c r="R106" s="265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370" customFormat="1" ht="12.75" customHeight="1">
      <c r="A107" s="358"/>
      <c r="B107" s="359"/>
      <c r="C107" s="360"/>
      <c r="D107" s="361"/>
      <c r="E107" s="358"/>
      <c r="F107" s="358"/>
      <c r="G107" s="358"/>
      <c r="H107" s="358"/>
      <c r="I107" s="362"/>
      <c r="J107" s="363"/>
      <c r="K107" s="364"/>
      <c r="L107" s="364"/>
      <c r="M107" s="363"/>
      <c r="N107" s="363"/>
      <c r="O107" s="365"/>
      <c r="P107" s="366"/>
      <c r="Q107" s="367"/>
      <c r="R107" s="368"/>
      <c r="S107" s="367"/>
      <c r="T107" s="367"/>
      <c r="U107" s="367"/>
      <c r="V107" s="367"/>
      <c r="W107" s="367"/>
      <c r="X107" s="367"/>
      <c r="Y107" s="367"/>
      <c r="Z107" s="367"/>
      <c r="AA107" s="367"/>
      <c r="AB107" s="367"/>
      <c r="AC107" s="367"/>
      <c r="AD107" s="367"/>
      <c r="AE107" s="367"/>
      <c r="AF107" s="369"/>
      <c r="AG107" s="369"/>
      <c r="AH107" s="369"/>
      <c r="AI107" s="369"/>
      <c r="AJ107" s="369"/>
      <c r="AK107" s="369"/>
      <c r="AL107" s="369"/>
    </row>
    <row r="108" spans="1:38" ht="14.25" customHeight="1">
      <c r="A108" s="164"/>
      <c r="B108" s="169"/>
      <c r="C108" s="169"/>
      <c r="D108" s="170"/>
      <c r="E108" s="164"/>
      <c r="F108" s="171"/>
      <c r="G108" s="164"/>
      <c r="H108" s="164"/>
      <c r="I108" s="164"/>
      <c r="J108" s="169"/>
      <c r="K108" s="172"/>
      <c r="L108" s="164"/>
      <c r="M108" s="164"/>
      <c r="N108" s="164"/>
      <c r="O108" s="173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98" t="s">
        <v>616</v>
      </c>
      <c r="B109" s="174"/>
      <c r="C109" s="174"/>
      <c r="D109" s="175"/>
      <c r="E109" s="148"/>
      <c r="F109" s="6"/>
      <c r="G109" s="6"/>
      <c r="H109" s="149"/>
      <c r="I109" s="176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568</v>
      </c>
      <c r="C110" s="100"/>
      <c r="D110" s="101" t="s">
        <v>579</v>
      </c>
      <c r="E110" s="100" t="s">
        <v>580</v>
      </c>
      <c r="F110" s="100" t="s">
        <v>581</v>
      </c>
      <c r="G110" s="100" t="s">
        <v>582</v>
      </c>
      <c r="H110" s="100" t="s">
        <v>583</v>
      </c>
      <c r="I110" s="100" t="s">
        <v>584</v>
      </c>
      <c r="J110" s="99" t="s">
        <v>585</v>
      </c>
      <c r="K110" s="152" t="s">
        <v>603</v>
      </c>
      <c r="L110" s="153" t="s">
        <v>587</v>
      </c>
      <c r="M110" s="102" t="s">
        <v>588</v>
      </c>
      <c r="N110" s="100" t="s">
        <v>589</v>
      </c>
      <c r="O110" s="101" t="s">
        <v>590</v>
      </c>
      <c r="P110" s="100" t="s">
        <v>829</v>
      </c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4.25" customHeight="1">
      <c r="A111" s="269">
        <v>1</v>
      </c>
      <c r="B111" s="455">
        <v>44420</v>
      </c>
      <c r="C111" s="456"/>
      <c r="D111" s="457" t="s">
        <v>500</v>
      </c>
      <c r="E111" s="458" t="s">
        <v>593</v>
      </c>
      <c r="F111" s="269">
        <v>314</v>
      </c>
      <c r="G111" s="269">
        <v>284</v>
      </c>
      <c r="H111" s="458">
        <v>341.25</v>
      </c>
      <c r="I111" s="459" t="s">
        <v>823</v>
      </c>
      <c r="J111" s="103" t="s">
        <v>945</v>
      </c>
      <c r="K111" s="103">
        <f t="shared" ref="K111" si="80">H111-F111</f>
        <v>27.25</v>
      </c>
      <c r="L111" s="104">
        <f t="shared" ref="L111" si="81">(F111*-0.7)/100</f>
        <v>-2.198</v>
      </c>
      <c r="M111" s="105">
        <f t="shared" ref="M111" si="82">(K111+L111)/F111</f>
        <v>7.9783439490445862E-2</v>
      </c>
      <c r="N111" s="103" t="s">
        <v>591</v>
      </c>
      <c r="O111" s="106">
        <v>44540</v>
      </c>
      <c r="P111" s="103"/>
      <c r="Q111" s="1"/>
      <c r="R111" s="1" t="s">
        <v>592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262" customFormat="1" ht="14.25" customHeight="1">
      <c r="A112" s="297">
        <v>2</v>
      </c>
      <c r="B112" s="298">
        <v>44488</v>
      </c>
      <c r="C112" s="299"/>
      <c r="D112" s="300" t="s">
        <v>138</v>
      </c>
      <c r="E112" s="301" t="s">
        <v>593</v>
      </c>
      <c r="F112" s="302" t="s">
        <v>839</v>
      </c>
      <c r="G112" s="302">
        <v>198</v>
      </c>
      <c r="H112" s="301"/>
      <c r="I112" s="303" t="s">
        <v>835</v>
      </c>
      <c r="J112" s="304" t="s">
        <v>594</v>
      </c>
      <c r="K112" s="304"/>
      <c r="L112" s="305"/>
      <c r="M112" s="306"/>
      <c r="N112" s="304"/>
      <c r="O112" s="307"/>
      <c r="P112" s="304"/>
      <c r="Q112" s="261"/>
      <c r="R112" s="1" t="s">
        <v>592</v>
      </c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4.25" customHeight="1">
      <c r="A113" s="297">
        <v>3</v>
      </c>
      <c r="B113" s="298">
        <v>44490</v>
      </c>
      <c r="C113" s="299"/>
      <c r="D113" s="300" t="s">
        <v>468</v>
      </c>
      <c r="E113" s="301" t="s">
        <v>593</v>
      </c>
      <c r="F113" s="302" t="s">
        <v>840</v>
      </c>
      <c r="G113" s="302">
        <v>3700</v>
      </c>
      <c r="H113" s="301"/>
      <c r="I113" s="303" t="s">
        <v>837</v>
      </c>
      <c r="J113" s="304" t="s">
        <v>594</v>
      </c>
      <c r="K113" s="304"/>
      <c r="L113" s="305"/>
      <c r="M113" s="306"/>
      <c r="N113" s="304"/>
      <c r="O113" s="307"/>
      <c r="P113" s="304"/>
      <c r="Q113" s="261"/>
      <c r="R113" s="1" t="s">
        <v>592</v>
      </c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4.25" customHeight="1">
      <c r="A114" s="297">
        <v>4</v>
      </c>
      <c r="B114" s="298">
        <v>44551</v>
      </c>
      <c r="C114" s="299"/>
      <c r="D114" s="300" t="s">
        <v>389</v>
      </c>
      <c r="E114" s="301" t="s">
        <v>593</v>
      </c>
      <c r="F114" s="302" t="s">
        <v>1000</v>
      </c>
      <c r="G114" s="302">
        <v>198</v>
      </c>
      <c r="H114" s="301"/>
      <c r="I114" s="303" t="s">
        <v>1001</v>
      </c>
      <c r="J114" s="304" t="s">
        <v>594</v>
      </c>
      <c r="K114" s="304"/>
      <c r="L114" s="305"/>
      <c r="M114" s="306"/>
      <c r="N114" s="304"/>
      <c r="O114" s="307"/>
      <c r="P114" s="304"/>
      <c r="Q114" s="261"/>
      <c r="R114" s="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262" customFormat="1" ht="14.25" customHeight="1">
      <c r="A115" s="297"/>
      <c r="B115" s="298"/>
      <c r="C115" s="299"/>
      <c r="D115" s="300"/>
      <c r="E115" s="301"/>
      <c r="F115" s="302"/>
      <c r="G115" s="302"/>
      <c r="H115" s="301"/>
      <c r="I115" s="303"/>
      <c r="J115" s="304"/>
      <c r="K115" s="304"/>
      <c r="L115" s="305"/>
      <c r="M115" s="306"/>
      <c r="N115" s="304"/>
      <c r="O115" s="307"/>
      <c r="P115" s="304"/>
      <c r="Q115" s="261"/>
      <c r="R115" s="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</row>
    <row r="116" spans="1:38" ht="14.25" customHeight="1">
      <c r="A116" s="177"/>
      <c r="B116" s="154"/>
      <c r="C116" s="178"/>
      <c r="D116" s="109"/>
      <c r="E116" s="179"/>
      <c r="F116" s="179"/>
      <c r="G116" s="179"/>
      <c r="H116" s="179"/>
      <c r="I116" s="179"/>
      <c r="J116" s="179"/>
      <c r="K116" s="180"/>
      <c r="L116" s="181"/>
      <c r="M116" s="179"/>
      <c r="N116" s="182"/>
      <c r="O116" s="183"/>
      <c r="P116" s="183"/>
      <c r="R116" s="6"/>
      <c r="S116" s="44"/>
      <c r="T116" s="1"/>
      <c r="U116" s="1"/>
      <c r="V116" s="1"/>
      <c r="W116" s="1"/>
      <c r="X116" s="1"/>
      <c r="Y116" s="1"/>
      <c r="Z116" s="1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</row>
    <row r="117" spans="1:38" ht="12.75" customHeight="1">
      <c r="A117" s="132" t="s">
        <v>596</v>
      </c>
      <c r="B117" s="132"/>
      <c r="C117" s="132"/>
      <c r="D117" s="132"/>
      <c r="E117" s="44"/>
      <c r="F117" s="140" t="s">
        <v>598</v>
      </c>
      <c r="G117" s="59"/>
      <c r="H117" s="59"/>
      <c r="I117" s="59"/>
      <c r="J117" s="6"/>
      <c r="K117" s="158"/>
      <c r="L117" s="159"/>
      <c r="M117" s="6"/>
      <c r="N117" s="122"/>
      <c r="O117" s="184"/>
      <c r="P117" s="1"/>
      <c r="Q117" s="1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39" t="s">
        <v>597</v>
      </c>
      <c r="B118" s="132"/>
      <c r="C118" s="132"/>
      <c r="D118" s="132"/>
      <c r="E118" s="6"/>
      <c r="F118" s="140" t="s">
        <v>600</v>
      </c>
      <c r="G118" s="6"/>
      <c r="H118" s="6" t="s">
        <v>821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9"/>
      <c r="B119" s="132"/>
      <c r="C119" s="132"/>
      <c r="D119" s="132"/>
      <c r="E119" s="6"/>
      <c r="F119" s="140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9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"/>
      <c r="B120" s="147" t="s">
        <v>617</v>
      </c>
      <c r="C120" s="147"/>
      <c r="D120" s="147"/>
      <c r="E120" s="147"/>
      <c r="F120" s="148"/>
      <c r="G120" s="6"/>
      <c r="H120" s="6"/>
      <c r="I120" s="149"/>
      <c r="J120" s="150"/>
      <c r="K120" s="151"/>
      <c r="L120" s="150"/>
      <c r="M120" s="6"/>
      <c r="N120" s="1"/>
      <c r="O120" s="1"/>
      <c r="Q120" s="1"/>
      <c r="R120" s="59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9" t="s">
        <v>16</v>
      </c>
      <c r="B121" s="100" t="s">
        <v>568</v>
      </c>
      <c r="C121" s="100"/>
      <c r="D121" s="101" t="s">
        <v>579</v>
      </c>
      <c r="E121" s="100" t="s">
        <v>580</v>
      </c>
      <c r="F121" s="100" t="s">
        <v>581</v>
      </c>
      <c r="G121" s="100" t="s">
        <v>602</v>
      </c>
      <c r="H121" s="100" t="s">
        <v>583</v>
      </c>
      <c r="I121" s="100" t="s">
        <v>584</v>
      </c>
      <c r="J121" s="185" t="s">
        <v>585</v>
      </c>
      <c r="K121" s="152" t="s">
        <v>603</v>
      </c>
      <c r="L121" s="162" t="s">
        <v>611</v>
      </c>
      <c r="M121" s="100" t="s">
        <v>612</v>
      </c>
      <c r="N121" s="153" t="s">
        <v>587</v>
      </c>
      <c r="O121" s="102" t="s">
        <v>588</v>
      </c>
      <c r="P121" s="100" t="s">
        <v>589</v>
      </c>
      <c r="Q121" s="101" t="s">
        <v>590</v>
      </c>
      <c r="R121" s="59"/>
      <c r="S121" s="1"/>
      <c r="T121" s="1"/>
      <c r="U121" s="1"/>
      <c r="V121" s="1"/>
      <c r="W121" s="1"/>
      <c r="X121" s="1"/>
      <c r="Y121" s="1"/>
      <c r="Z121" s="1"/>
    </row>
    <row r="122" spans="1:38" ht="14.25" customHeight="1">
      <c r="A122" s="113"/>
      <c r="B122" s="115"/>
      <c r="C122" s="186"/>
      <c r="D122" s="116"/>
      <c r="E122" s="117"/>
      <c r="F122" s="187"/>
      <c r="G122" s="113"/>
      <c r="H122" s="117"/>
      <c r="I122" s="118"/>
      <c r="J122" s="188"/>
      <c r="K122" s="188"/>
      <c r="L122" s="189"/>
      <c r="M122" s="107"/>
      <c r="N122" s="189"/>
      <c r="O122" s="190"/>
      <c r="P122" s="191"/>
      <c r="Q122" s="192"/>
      <c r="R122" s="157"/>
      <c r="S122" s="126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13"/>
      <c r="B123" s="115"/>
      <c r="C123" s="186"/>
      <c r="D123" s="116"/>
      <c r="E123" s="117"/>
      <c r="F123" s="187"/>
      <c r="G123" s="113"/>
      <c r="H123" s="117"/>
      <c r="I123" s="118"/>
      <c r="J123" s="188"/>
      <c r="K123" s="188"/>
      <c r="L123" s="189"/>
      <c r="M123" s="107"/>
      <c r="N123" s="189"/>
      <c r="O123" s="190"/>
      <c r="P123" s="191"/>
      <c r="Q123" s="192"/>
      <c r="R123" s="157"/>
      <c r="S123" s="126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8" ht="14.25" customHeight="1">
      <c r="A124" s="113"/>
      <c r="B124" s="115"/>
      <c r="C124" s="186"/>
      <c r="D124" s="116"/>
      <c r="E124" s="117"/>
      <c r="F124" s="187"/>
      <c r="G124" s="113"/>
      <c r="H124" s="117"/>
      <c r="I124" s="118"/>
      <c r="J124" s="188"/>
      <c r="K124" s="188"/>
      <c r="L124" s="189"/>
      <c r="M124" s="107"/>
      <c r="N124" s="189"/>
      <c r="O124" s="190"/>
      <c r="P124" s="191"/>
      <c r="Q124" s="192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13"/>
      <c r="B125" s="115"/>
      <c r="C125" s="186"/>
      <c r="D125" s="116"/>
      <c r="E125" s="117"/>
      <c r="F125" s="188"/>
      <c r="G125" s="113"/>
      <c r="H125" s="117"/>
      <c r="I125" s="118"/>
      <c r="J125" s="188"/>
      <c r="K125" s="188"/>
      <c r="L125" s="189"/>
      <c r="M125" s="107"/>
      <c r="N125" s="189"/>
      <c r="O125" s="190"/>
      <c r="P125" s="191"/>
      <c r="Q125" s="192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13"/>
      <c r="B126" s="115"/>
      <c r="C126" s="186"/>
      <c r="D126" s="116"/>
      <c r="E126" s="117"/>
      <c r="F126" s="188"/>
      <c r="G126" s="113"/>
      <c r="H126" s="117"/>
      <c r="I126" s="118"/>
      <c r="J126" s="188"/>
      <c r="K126" s="188"/>
      <c r="L126" s="189"/>
      <c r="M126" s="107"/>
      <c r="N126" s="189"/>
      <c r="O126" s="190"/>
      <c r="P126" s="191"/>
      <c r="Q126" s="192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3"/>
      <c r="B127" s="115"/>
      <c r="C127" s="186"/>
      <c r="D127" s="116"/>
      <c r="E127" s="117"/>
      <c r="F127" s="187"/>
      <c r="G127" s="113"/>
      <c r="H127" s="117"/>
      <c r="I127" s="118"/>
      <c r="J127" s="188"/>
      <c r="K127" s="188"/>
      <c r="L127" s="189"/>
      <c r="M127" s="107"/>
      <c r="N127" s="189"/>
      <c r="O127" s="190"/>
      <c r="P127" s="191"/>
      <c r="Q127" s="192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3"/>
      <c r="B128" s="115"/>
      <c r="C128" s="186"/>
      <c r="D128" s="116"/>
      <c r="E128" s="117"/>
      <c r="F128" s="187"/>
      <c r="G128" s="113"/>
      <c r="H128" s="117"/>
      <c r="I128" s="118"/>
      <c r="J128" s="188"/>
      <c r="K128" s="188"/>
      <c r="L128" s="188"/>
      <c r="M128" s="188"/>
      <c r="N128" s="189"/>
      <c r="O128" s="193"/>
      <c r="P128" s="191"/>
      <c r="Q128" s="192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3"/>
      <c r="B129" s="115"/>
      <c r="C129" s="186"/>
      <c r="D129" s="116"/>
      <c r="E129" s="117"/>
      <c r="F129" s="188"/>
      <c r="G129" s="113"/>
      <c r="H129" s="117"/>
      <c r="I129" s="118"/>
      <c r="J129" s="188"/>
      <c r="K129" s="188"/>
      <c r="L129" s="189"/>
      <c r="M129" s="107"/>
      <c r="N129" s="189"/>
      <c r="O129" s="190"/>
      <c r="P129" s="191"/>
      <c r="Q129" s="192"/>
      <c r="R129" s="157"/>
      <c r="S129" s="126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86"/>
      <c r="D130" s="116"/>
      <c r="E130" s="117"/>
      <c r="F130" s="187"/>
      <c r="G130" s="113"/>
      <c r="H130" s="117"/>
      <c r="I130" s="118"/>
      <c r="J130" s="194"/>
      <c r="K130" s="194"/>
      <c r="L130" s="194"/>
      <c r="M130" s="194"/>
      <c r="N130" s="195"/>
      <c r="O130" s="190"/>
      <c r="P130" s="119"/>
      <c r="Q130" s="192"/>
      <c r="R130" s="157"/>
      <c r="S130" s="126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39"/>
      <c r="B131" s="132"/>
      <c r="C131" s="132"/>
      <c r="D131" s="132"/>
      <c r="E131" s="6"/>
      <c r="F131" s="140"/>
      <c r="G131" s="6"/>
      <c r="H131" s="6"/>
      <c r="I131" s="6"/>
      <c r="J131" s="1"/>
      <c r="K131" s="6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59"/>
      <c r="H132" s="44"/>
      <c r="I132" s="59"/>
      <c r="J132" s="6"/>
      <c r="K132" s="158"/>
      <c r="L132" s="159"/>
      <c r="M132" s="6"/>
      <c r="N132" s="122"/>
      <c r="O132" s="160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59"/>
      <c r="B133" s="121"/>
      <c r="C133" s="121"/>
      <c r="D133" s="44"/>
      <c r="E133" s="59"/>
      <c r="F133" s="59"/>
      <c r="G133" s="59"/>
      <c r="H133" s="44"/>
      <c r="I133" s="59"/>
      <c r="J133" s="6"/>
      <c r="K133" s="158"/>
      <c r="L133" s="159"/>
      <c r="M133" s="6"/>
      <c r="N133" s="122"/>
      <c r="O133" s="160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44"/>
      <c r="B134" s="196" t="s">
        <v>618</v>
      </c>
      <c r="C134" s="196"/>
      <c r="D134" s="196"/>
      <c r="E134" s="196"/>
      <c r="F134" s="6"/>
      <c r="G134" s="6"/>
      <c r="H134" s="150"/>
      <c r="I134" s="6"/>
      <c r="J134" s="150"/>
      <c r="K134" s="151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9" t="s">
        <v>16</v>
      </c>
      <c r="B135" s="100" t="s">
        <v>568</v>
      </c>
      <c r="C135" s="100"/>
      <c r="D135" s="101" t="s">
        <v>579</v>
      </c>
      <c r="E135" s="100" t="s">
        <v>580</v>
      </c>
      <c r="F135" s="100" t="s">
        <v>581</v>
      </c>
      <c r="G135" s="100" t="s">
        <v>619</v>
      </c>
      <c r="H135" s="100" t="s">
        <v>620</v>
      </c>
      <c r="I135" s="100" t="s">
        <v>584</v>
      </c>
      <c r="J135" s="197" t="s">
        <v>585</v>
      </c>
      <c r="K135" s="100" t="s">
        <v>586</v>
      </c>
      <c r="L135" s="100" t="s">
        <v>621</v>
      </c>
      <c r="M135" s="100" t="s">
        <v>589</v>
      </c>
      <c r="N135" s="101" t="s">
        <v>590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98">
        <v>1</v>
      </c>
      <c r="B136" s="199">
        <v>41579</v>
      </c>
      <c r="C136" s="199"/>
      <c r="D136" s="200" t="s">
        <v>622</v>
      </c>
      <c r="E136" s="201" t="s">
        <v>623</v>
      </c>
      <c r="F136" s="202">
        <v>82</v>
      </c>
      <c r="G136" s="201" t="s">
        <v>624</v>
      </c>
      <c r="H136" s="201">
        <v>100</v>
      </c>
      <c r="I136" s="203">
        <v>100</v>
      </c>
      <c r="J136" s="204" t="s">
        <v>625</v>
      </c>
      <c r="K136" s="205">
        <f t="shared" ref="K136:K188" si="83">H136-F136</f>
        <v>18</v>
      </c>
      <c r="L136" s="206">
        <f t="shared" ref="L136:L188" si="84">K136/F136</f>
        <v>0.21951219512195122</v>
      </c>
      <c r="M136" s="201" t="s">
        <v>591</v>
      </c>
      <c r="N136" s="207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98">
        <v>2</v>
      </c>
      <c r="B137" s="199">
        <v>41794</v>
      </c>
      <c r="C137" s="199"/>
      <c r="D137" s="200" t="s">
        <v>626</v>
      </c>
      <c r="E137" s="201" t="s">
        <v>593</v>
      </c>
      <c r="F137" s="202">
        <v>257</v>
      </c>
      <c r="G137" s="201" t="s">
        <v>624</v>
      </c>
      <c r="H137" s="201">
        <v>300</v>
      </c>
      <c r="I137" s="203">
        <v>300</v>
      </c>
      <c r="J137" s="204" t="s">
        <v>625</v>
      </c>
      <c r="K137" s="205">
        <f t="shared" si="83"/>
        <v>43</v>
      </c>
      <c r="L137" s="206">
        <f t="shared" si="84"/>
        <v>0.16731517509727625</v>
      </c>
      <c r="M137" s="201" t="s">
        <v>591</v>
      </c>
      <c r="N137" s="207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98">
        <v>3</v>
      </c>
      <c r="B138" s="199">
        <v>41828</v>
      </c>
      <c r="C138" s="199"/>
      <c r="D138" s="200" t="s">
        <v>627</v>
      </c>
      <c r="E138" s="201" t="s">
        <v>593</v>
      </c>
      <c r="F138" s="202">
        <v>393</v>
      </c>
      <c r="G138" s="201" t="s">
        <v>624</v>
      </c>
      <c r="H138" s="201">
        <v>468</v>
      </c>
      <c r="I138" s="203">
        <v>468</v>
      </c>
      <c r="J138" s="204" t="s">
        <v>625</v>
      </c>
      <c r="K138" s="205">
        <f t="shared" si="83"/>
        <v>75</v>
      </c>
      <c r="L138" s="206">
        <f t="shared" si="84"/>
        <v>0.19083969465648856</v>
      </c>
      <c r="M138" s="201" t="s">
        <v>591</v>
      </c>
      <c r="N138" s="207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98">
        <v>4</v>
      </c>
      <c r="B139" s="199">
        <v>41857</v>
      </c>
      <c r="C139" s="199"/>
      <c r="D139" s="200" t="s">
        <v>628</v>
      </c>
      <c r="E139" s="201" t="s">
        <v>593</v>
      </c>
      <c r="F139" s="202">
        <v>205</v>
      </c>
      <c r="G139" s="201" t="s">
        <v>624</v>
      </c>
      <c r="H139" s="201">
        <v>275</v>
      </c>
      <c r="I139" s="203">
        <v>250</v>
      </c>
      <c r="J139" s="204" t="s">
        <v>625</v>
      </c>
      <c r="K139" s="205">
        <f t="shared" si="83"/>
        <v>70</v>
      </c>
      <c r="L139" s="206">
        <f t="shared" si="84"/>
        <v>0.34146341463414637</v>
      </c>
      <c r="M139" s="201" t="s">
        <v>591</v>
      </c>
      <c r="N139" s="207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98">
        <v>5</v>
      </c>
      <c r="B140" s="199">
        <v>41886</v>
      </c>
      <c r="C140" s="199"/>
      <c r="D140" s="200" t="s">
        <v>629</v>
      </c>
      <c r="E140" s="201" t="s">
        <v>593</v>
      </c>
      <c r="F140" s="202">
        <v>162</v>
      </c>
      <c r="G140" s="201" t="s">
        <v>624</v>
      </c>
      <c r="H140" s="201">
        <v>190</v>
      </c>
      <c r="I140" s="203">
        <v>190</v>
      </c>
      <c r="J140" s="204" t="s">
        <v>625</v>
      </c>
      <c r="K140" s="205">
        <f t="shared" si="83"/>
        <v>28</v>
      </c>
      <c r="L140" s="206">
        <f t="shared" si="84"/>
        <v>0.1728395061728395</v>
      </c>
      <c r="M140" s="201" t="s">
        <v>591</v>
      </c>
      <c r="N140" s="207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98">
        <v>6</v>
      </c>
      <c r="B141" s="199">
        <v>41886</v>
      </c>
      <c r="C141" s="199"/>
      <c r="D141" s="200" t="s">
        <v>630</v>
      </c>
      <c r="E141" s="201" t="s">
        <v>593</v>
      </c>
      <c r="F141" s="202">
        <v>75</v>
      </c>
      <c r="G141" s="201" t="s">
        <v>624</v>
      </c>
      <c r="H141" s="201">
        <v>91.5</v>
      </c>
      <c r="I141" s="203" t="s">
        <v>631</v>
      </c>
      <c r="J141" s="204" t="s">
        <v>632</v>
      </c>
      <c r="K141" s="205">
        <f t="shared" si="83"/>
        <v>16.5</v>
      </c>
      <c r="L141" s="206">
        <f t="shared" si="84"/>
        <v>0.22</v>
      </c>
      <c r="M141" s="201" t="s">
        <v>591</v>
      </c>
      <c r="N141" s="207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98">
        <v>7</v>
      </c>
      <c r="B142" s="199">
        <v>41913</v>
      </c>
      <c r="C142" s="199"/>
      <c r="D142" s="200" t="s">
        <v>633</v>
      </c>
      <c r="E142" s="201" t="s">
        <v>593</v>
      </c>
      <c r="F142" s="202">
        <v>850</v>
      </c>
      <c r="G142" s="201" t="s">
        <v>624</v>
      </c>
      <c r="H142" s="201">
        <v>982.5</v>
      </c>
      <c r="I142" s="203">
        <v>1050</v>
      </c>
      <c r="J142" s="204" t="s">
        <v>634</v>
      </c>
      <c r="K142" s="205">
        <f t="shared" si="83"/>
        <v>132.5</v>
      </c>
      <c r="L142" s="206">
        <f t="shared" si="84"/>
        <v>0.15588235294117647</v>
      </c>
      <c r="M142" s="201" t="s">
        <v>591</v>
      </c>
      <c r="N142" s="207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98">
        <v>8</v>
      </c>
      <c r="B143" s="199">
        <v>41913</v>
      </c>
      <c r="C143" s="199"/>
      <c r="D143" s="200" t="s">
        <v>635</v>
      </c>
      <c r="E143" s="201" t="s">
        <v>593</v>
      </c>
      <c r="F143" s="202">
        <v>475</v>
      </c>
      <c r="G143" s="201" t="s">
        <v>624</v>
      </c>
      <c r="H143" s="201">
        <v>515</v>
      </c>
      <c r="I143" s="203">
        <v>600</v>
      </c>
      <c r="J143" s="204" t="s">
        <v>636</v>
      </c>
      <c r="K143" s="205">
        <f t="shared" si="83"/>
        <v>40</v>
      </c>
      <c r="L143" s="206">
        <f t="shared" si="84"/>
        <v>8.4210526315789472E-2</v>
      </c>
      <c r="M143" s="201" t="s">
        <v>591</v>
      </c>
      <c r="N143" s="207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98">
        <v>9</v>
      </c>
      <c r="B144" s="199">
        <v>41913</v>
      </c>
      <c r="C144" s="199"/>
      <c r="D144" s="200" t="s">
        <v>637</v>
      </c>
      <c r="E144" s="201" t="s">
        <v>593</v>
      </c>
      <c r="F144" s="202">
        <v>86</v>
      </c>
      <c r="G144" s="201" t="s">
        <v>624</v>
      </c>
      <c r="H144" s="201">
        <v>99</v>
      </c>
      <c r="I144" s="203">
        <v>140</v>
      </c>
      <c r="J144" s="204" t="s">
        <v>638</v>
      </c>
      <c r="K144" s="205">
        <f t="shared" si="83"/>
        <v>13</v>
      </c>
      <c r="L144" s="206">
        <f t="shared" si="84"/>
        <v>0.15116279069767441</v>
      </c>
      <c r="M144" s="201" t="s">
        <v>591</v>
      </c>
      <c r="N144" s="207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10</v>
      </c>
      <c r="B145" s="199">
        <v>41926</v>
      </c>
      <c r="C145" s="199"/>
      <c r="D145" s="200" t="s">
        <v>639</v>
      </c>
      <c r="E145" s="201" t="s">
        <v>593</v>
      </c>
      <c r="F145" s="202">
        <v>496.6</v>
      </c>
      <c r="G145" s="201" t="s">
        <v>624</v>
      </c>
      <c r="H145" s="201">
        <v>621</v>
      </c>
      <c r="I145" s="203">
        <v>580</v>
      </c>
      <c r="J145" s="204" t="s">
        <v>625</v>
      </c>
      <c r="K145" s="205">
        <f t="shared" si="83"/>
        <v>124.39999999999998</v>
      </c>
      <c r="L145" s="206">
        <f t="shared" si="84"/>
        <v>0.25050342327829234</v>
      </c>
      <c r="M145" s="201" t="s">
        <v>591</v>
      </c>
      <c r="N145" s="207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11</v>
      </c>
      <c r="B146" s="199">
        <v>41926</v>
      </c>
      <c r="C146" s="199"/>
      <c r="D146" s="200" t="s">
        <v>640</v>
      </c>
      <c r="E146" s="201" t="s">
        <v>593</v>
      </c>
      <c r="F146" s="202">
        <v>2481.9</v>
      </c>
      <c r="G146" s="201" t="s">
        <v>624</v>
      </c>
      <c r="H146" s="201">
        <v>2840</v>
      </c>
      <c r="I146" s="203">
        <v>2870</v>
      </c>
      <c r="J146" s="204" t="s">
        <v>641</v>
      </c>
      <c r="K146" s="205">
        <f t="shared" si="83"/>
        <v>358.09999999999991</v>
      </c>
      <c r="L146" s="206">
        <f t="shared" si="84"/>
        <v>0.14428462065353154</v>
      </c>
      <c r="M146" s="201" t="s">
        <v>591</v>
      </c>
      <c r="N146" s="207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12</v>
      </c>
      <c r="B147" s="199">
        <v>41928</v>
      </c>
      <c r="C147" s="199"/>
      <c r="D147" s="200" t="s">
        <v>642</v>
      </c>
      <c r="E147" s="201" t="s">
        <v>593</v>
      </c>
      <c r="F147" s="202">
        <v>84.5</v>
      </c>
      <c r="G147" s="201" t="s">
        <v>624</v>
      </c>
      <c r="H147" s="201">
        <v>93</v>
      </c>
      <c r="I147" s="203">
        <v>110</v>
      </c>
      <c r="J147" s="204" t="s">
        <v>643</v>
      </c>
      <c r="K147" s="205">
        <f t="shared" si="83"/>
        <v>8.5</v>
      </c>
      <c r="L147" s="206">
        <f t="shared" si="84"/>
        <v>0.10059171597633136</v>
      </c>
      <c r="M147" s="201" t="s">
        <v>591</v>
      </c>
      <c r="N147" s="207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13</v>
      </c>
      <c r="B148" s="199">
        <v>41928</v>
      </c>
      <c r="C148" s="199"/>
      <c r="D148" s="200" t="s">
        <v>644</v>
      </c>
      <c r="E148" s="201" t="s">
        <v>593</v>
      </c>
      <c r="F148" s="202">
        <v>401</v>
      </c>
      <c r="G148" s="201" t="s">
        <v>624</v>
      </c>
      <c r="H148" s="201">
        <v>428</v>
      </c>
      <c r="I148" s="203">
        <v>450</v>
      </c>
      <c r="J148" s="204" t="s">
        <v>645</v>
      </c>
      <c r="K148" s="205">
        <f t="shared" si="83"/>
        <v>27</v>
      </c>
      <c r="L148" s="206">
        <f t="shared" si="84"/>
        <v>6.7331670822942641E-2</v>
      </c>
      <c r="M148" s="201" t="s">
        <v>591</v>
      </c>
      <c r="N148" s="207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14</v>
      </c>
      <c r="B149" s="199">
        <v>41928</v>
      </c>
      <c r="C149" s="199"/>
      <c r="D149" s="200" t="s">
        <v>646</v>
      </c>
      <c r="E149" s="201" t="s">
        <v>593</v>
      </c>
      <c r="F149" s="202">
        <v>101</v>
      </c>
      <c r="G149" s="201" t="s">
        <v>624</v>
      </c>
      <c r="H149" s="201">
        <v>112</v>
      </c>
      <c r="I149" s="203">
        <v>120</v>
      </c>
      <c r="J149" s="204" t="s">
        <v>647</v>
      </c>
      <c r="K149" s="205">
        <f t="shared" si="83"/>
        <v>11</v>
      </c>
      <c r="L149" s="206">
        <f t="shared" si="84"/>
        <v>0.10891089108910891</v>
      </c>
      <c r="M149" s="201" t="s">
        <v>591</v>
      </c>
      <c r="N149" s="207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15</v>
      </c>
      <c r="B150" s="199">
        <v>41954</v>
      </c>
      <c r="C150" s="199"/>
      <c r="D150" s="200" t="s">
        <v>648</v>
      </c>
      <c r="E150" s="201" t="s">
        <v>593</v>
      </c>
      <c r="F150" s="202">
        <v>59</v>
      </c>
      <c r="G150" s="201" t="s">
        <v>624</v>
      </c>
      <c r="H150" s="201">
        <v>76</v>
      </c>
      <c r="I150" s="203">
        <v>76</v>
      </c>
      <c r="J150" s="204" t="s">
        <v>625</v>
      </c>
      <c r="K150" s="205">
        <f t="shared" si="83"/>
        <v>17</v>
      </c>
      <c r="L150" s="206">
        <f t="shared" si="84"/>
        <v>0.28813559322033899</v>
      </c>
      <c r="M150" s="201" t="s">
        <v>591</v>
      </c>
      <c r="N150" s="207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16</v>
      </c>
      <c r="B151" s="199">
        <v>41954</v>
      </c>
      <c r="C151" s="199"/>
      <c r="D151" s="200" t="s">
        <v>637</v>
      </c>
      <c r="E151" s="201" t="s">
        <v>593</v>
      </c>
      <c r="F151" s="202">
        <v>99</v>
      </c>
      <c r="G151" s="201" t="s">
        <v>624</v>
      </c>
      <c r="H151" s="201">
        <v>120</v>
      </c>
      <c r="I151" s="203">
        <v>120</v>
      </c>
      <c r="J151" s="204" t="s">
        <v>605</v>
      </c>
      <c r="K151" s="205">
        <f t="shared" si="83"/>
        <v>21</v>
      </c>
      <c r="L151" s="206">
        <f t="shared" si="84"/>
        <v>0.21212121212121213</v>
      </c>
      <c r="M151" s="201" t="s">
        <v>591</v>
      </c>
      <c r="N151" s="207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17</v>
      </c>
      <c r="B152" s="199">
        <v>41956</v>
      </c>
      <c r="C152" s="199"/>
      <c r="D152" s="200" t="s">
        <v>649</v>
      </c>
      <c r="E152" s="201" t="s">
        <v>593</v>
      </c>
      <c r="F152" s="202">
        <v>22</v>
      </c>
      <c r="G152" s="201" t="s">
        <v>624</v>
      </c>
      <c r="H152" s="201">
        <v>33.549999999999997</v>
      </c>
      <c r="I152" s="203">
        <v>32</v>
      </c>
      <c r="J152" s="204" t="s">
        <v>650</v>
      </c>
      <c r="K152" s="205">
        <f t="shared" si="83"/>
        <v>11.549999999999997</v>
      </c>
      <c r="L152" s="206">
        <f t="shared" si="84"/>
        <v>0.52499999999999991</v>
      </c>
      <c r="M152" s="201" t="s">
        <v>591</v>
      </c>
      <c r="N152" s="207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18</v>
      </c>
      <c r="B153" s="199">
        <v>41976</v>
      </c>
      <c r="C153" s="199"/>
      <c r="D153" s="200" t="s">
        <v>651</v>
      </c>
      <c r="E153" s="201" t="s">
        <v>593</v>
      </c>
      <c r="F153" s="202">
        <v>440</v>
      </c>
      <c r="G153" s="201" t="s">
        <v>624</v>
      </c>
      <c r="H153" s="201">
        <v>520</v>
      </c>
      <c r="I153" s="203">
        <v>520</v>
      </c>
      <c r="J153" s="204" t="s">
        <v>652</v>
      </c>
      <c r="K153" s="205">
        <f t="shared" si="83"/>
        <v>80</v>
      </c>
      <c r="L153" s="206">
        <f t="shared" si="84"/>
        <v>0.18181818181818182</v>
      </c>
      <c r="M153" s="201" t="s">
        <v>591</v>
      </c>
      <c r="N153" s="207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19</v>
      </c>
      <c r="B154" s="199">
        <v>41976</v>
      </c>
      <c r="C154" s="199"/>
      <c r="D154" s="200" t="s">
        <v>653</v>
      </c>
      <c r="E154" s="201" t="s">
        <v>593</v>
      </c>
      <c r="F154" s="202">
        <v>360</v>
      </c>
      <c r="G154" s="201" t="s">
        <v>624</v>
      </c>
      <c r="H154" s="201">
        <v>427</v>
      </c>
      <c r="I154" s="203">
        <v>425</v>
      </c>
      <c r="J154" s="204" t="s">
        <v>654</v>
      </c>
      <c r="K154" s="205">
        <f t="shared" si="83"/>
        <v>67</v>
      </c>
      <c r="L154" s="206">
        <f t="shared" si="84"/>
        <v>0.18611111111111112</v>
      </c>
      <c r="M154" s="201" t="s">
        <v>591</v>
      </c>
      <c r="N154" s="207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20</v>
      </c>
      <c r="B155" s="199">
        <v>42012</v>
      </c>
      <c r="C155" s="199"/>
      <c r="D155" s="200" t="s">
        <v>655</v>
      </c>
      <c r="E155" s="201" t="s">
        <v>593</v>
      </c>
      <c r="F155" s="202">
        <v>360</v>
      </c>
      <c r="G155" s="201" t="s">
        <v>624</v>
      </c>
      <c r="H155" s="201">
        <v>455</v>
      </c>
      <c r="I155" s="203">
        <v>420</v>
      </c>
      <c r="J155" s="204" t="s">
        <v>656</v>
      </c>
      <c r="K155" s="205">
        <f t="shared" si="83"/>
        <v>95</v>
      </c>
      <c r="L155" s="206">
        <f t="shared" si="84"/>
        <v>0.2638888888888889</v>
      </c>
      <c r="M155" s="201" t="s">
        <v>591</v>
      </c>
      <c r="N155" s="207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21</v>
      </c>
      <c r="B156" s="199">
        <v>42012</v>
      </c>
      <c r="C156" s="199"/>
      <c r="D156" s="200" t="s">
        <v>657</v>
      </c>
      <c r="E156" s="201" t="s">
        <v>593</v>
      </c>
      <c r="F156" s="202">
        <v>130</v>
      </c>
      <c r="G156" s="201"/>
      <c r="H156" s="201">
        <v>175.5</v>
      </c>
      <c r="I156" s="203">
        <v>165</v>
      </c>
      <c r="J156" s="204" t="s">
        <v>658</v>
      </c>
      <c r="K156" s="205">
        <f t="shared" si="83"/>
        <v>45.5</v>
      </c>
      <c r="L156" s="206">
        <f t="shared" si="84"/>
        <v>0.35</v>
      </c>
      <c r="M156" s="201" t="s">
        <v>591</v>
      </c>
      <c r="N156" s="207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22</v>
      </c>
      <c r="B157" s="199">
        <v>42040</v>
      </c>
      <c r="C157" s="199"/>
      <c r="D157" s="200" t="s">
        <v>383</v>
      </c>
      <c r="E157" s="201" t="s">
        <v>623</v>
      </c>
      <c r="F157" s="202">
        <v>98</v>
      </c>
      <c r="G157" s="201"/>
      <c r="H157" s="201">
        <v>120</v>
      </c>
      <c r="I157" s="203">
        <v>120</v>
      </c>
      <c r="J157" s="204" t="s">
        <v>625</v>
      </c>
      <c r="K157" s="205">
        <f t="shared" si="83"/>
        <v>22</v>
      </c>
      <c r="L157" s="206">
        <f t="shared" si="84"/>
        <v>0.22448979591836735</v>
      </c>
      <c r="M157" s="201" t="s">
        <v>591</v>
      </c>
      <c r="N157" s="207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23</v>
      </c>
      <c r="B158" s="199">
        <v>42040</v>
      </c>
      <c r="C158" s="199"/>
      <c r="D158" s="200" t="s">
        <v>659</v>
      </c>
      <c r="E158" s="201" t="s">
        <v>623</v>
      </c>
      <c r="F158" s="202">
        <v>196</v>
      </c>
      <c r="G158" s="201"/>
      <c r="H158" s="201">
        <v>262</v>
      </c>
      <c r="I158" s="203">
        <v>255</v>
      </c>
      <c r="J158" s="204" t="s">
        <v>625</v>
      </c>
      <c r="K158" s="205">
        <f t="shared" si="83"/>
        <v>66</v>
      </c>
      <c r="L158" s="206">
        <f t="shared" si="84"/>
        <v>0.33673469387755101</v>
      </c>
      <c r="M158" s="201" t="s">
        <v>591</v>
      </c>
      <c r="N158" s="207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8">
        <v>24</v>
      </c>
      <c r="B159" s="209">
        <v>42067</v>
      </c>
      <c r="C159" s="209"/>
      <c r="D159" s="210" t="s">
        <v>382</v>
      </c>
      <c r="E159" s="211" t="s">
        <v>623</v>
      </c>
      <c r="F159" s="212">
        <v>235</v>
      </c>
      <c r="G159" s="212"/>
      <c r="H159" s="213">
        <v>77</v>
      </c>
      <c r="I159" s="213" t="s">
        <v>660</v>
      </c>
      <c r="J159" s="214" t="s">
        <v>661</v>
      </c>
      <c r="K159" s="215">
        <f t="shared" si="83"/>
        <v>-158</v>
      </c>
      <c r="L159" s="216">
        <f t="shared" si="84"/>
        <v>-0.67234042553191486</v>
      </c>
      <c r="M159" s="212" t="s">
        <v>604</v>
      </c>
      <c r="N159" s="209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25</v>
      </c>
      <c r="B160" s="199">
        <v>42067</v>
      </c>
      <c r="C160" s="199"/>
      <c r="D160" s="200" t="s">
        <v>662</v>
      </c>
      <c r="E160" s="201" t="s">
        <v>623</v>
      </c>
      <c r="F160" s="202">
        <v>185</v>
      </c>
      <c r="G160" s="201"/>
      <c r="H160" s="201">
        <v>224</v>
      </c>
      <c r="I160" s="203" t="s">
        <v>663</v>
      </c>
      <c r="J160" s="204" t="s">
        <v>625</v>
      </c>
      <c r="K160" s="205">
        <f t="shared" si="83"/>
        <v>39</v>
      </c>
      <c r="L160" s="206">
        <f t="shared" si="84"/>
        <v>0.21081081081081082</v>
      </c>
      <c r="M160" s="201" t="s">
        <v>591</v>
      </c>
      <c r="N160" s="207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8">
        <v>26</v>
      </c>
      <c r="B161" s="209">
        <v>42090</v>
      </c>
      <c r="C161" s="209"/>
      <c r="D161" s="217" t="s">
        <v>664</v>
      </c>
      <c r="E161" s="212" t="s">
        <v>623</v>
      </c>
      <c r="F161" s="212">
        <v>49.5</v>
      </c>
      <c r="G161" s="213"/>
      <c r="H161" s="213">
        <v>15.85</v>
      </c>
      <c r="I161" s="213">
        <v>67</v>
      </c>
      <c r="J161" s="214" t="s">
        <v>665</v>
      </c>
      <c r="K161" s="213">
        <f t="shared" si="83"/>
        <v>-33.65</v>
      </c>
      <c r="L161" s="218">
        <f t="shared" si="84"/>
        <v>-0.67979797979797973</v>
      </c>
      <c r="M161" s="212" t="s">
        <v>604</v>
      </c>
      <c r="N161" s="219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27</v>
      </c>
      <c r="B162" s="199">
        <v>42093</v>
      </c>
      <c r="C162" s="199"/>
      <c r="D162" s="200" t="s">
        <v>666</v>
      </c>
      <c r="E162" s="201" t="s">
        <v>623</v>
      </c>
      <c r="F162" s="202">
        <v>183.5</v>
      </c>
      <c r="G162" s="201"/>
      <c r="H162" s="201">
        <v>219</v>
      </c>
      <c r="I162" s="203">
        <v>218</v>
      </c>
      <c r="J162" s="204" t="s">
        <v>667</v>
      </c>
      <c r="K162" s="205">
        <f t="shared" si="83"/>
        <v>35.5</v>
      </c>
      <c r="L162" s="206">
        <f t="shared" si="84"/>
        <v>0.19346049046321526</v>
      </c>
      <c r="M162" s="201" t="s">
        <v>591</v>
      </c>
      <c r="N162" s="207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28</v>
      </c>
      <c r="B163" s="199">
        <v>42114</v>
      </c>
      <c r="C163" s="199"/>
      <c r="D163" s="200" t="s">
        <v>668</v>
      </c>
      <c r="E163" s="201" t="s">
        <v>623</v>
      </c>
      <c r="F163" s="202">
        <f>(227+237)/2</f>
        <v>232</v>
      </c>
      <c r="G163" s="201"/>
      <c r="H163" s="201">
        <v>298</v>
      </c>
      <c r="I163" s="203">
        <v>298</v>
      </c>
      <c r="J163" s="204" t="s">
        <v>625</v>
      </c>
      <c r="K163" s="205">
        <f t="shared" si="83"/>
        <v>66</v>
      </c>
      <c r="L163" s="206">
        <f t="shared" si="84"/>
        <v>0.28448275862068967</v>
      </c>
      <c r="M163" s="201" t="s">
        <v>591</v>
      </c>
      <c r="N163" s="207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29</v>
      </c>
      <c r="B164" s="199">
        <v>42128</v>
      </c>
      <c r="C164" s="199"/>
      <c r="D164" s="200" t="s">
        <v>669</v>
      </c>
      <c r="E164" s="201" t="s">
        <v>593</v>
      </c>
      <c r="F164" s="202">
        <v>385</v>
      </c>
      <c r="G164" s="201"/>
      <c r="H164" s="201">
        <f>212.5+331</f>
        <v>543.5</v>
      </c>
      <c r="I164" s="203">
        <v>510</v>
      </c>
      <c r="J164" s="204" t="s">
        <v>670</v>
      </c>
      <c r="K164" s="205">
        <f t="shared" si="83"/>
        <v>158.5</v>
      </c>
      <c r="L164" s="206">
        <f t="shared" si="84"/>
        <v>0.41168831168831171</v>
      </c>
      <c r="M164" s="201" t="s">
        <v>591</v>
      </c>
      <c r="N164" s="207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30</v>
      </c>
      <c r="B165" s="199">
        <v>42128</v>
      </c>
      <c r="C165" s="199"/>
      <c r="D165" s="200" t="s">
        <v>671</v>
      </c>
      <c r="E165" s="201" t="s">
        <v>593</v>
      </c>
      <c r="F165" s="202">
        <v>115.5</v>
      </c>
      <c r="G165" s="201"/>
      <c r="H165" s="201">
        <v>146</v>
      </c>
      <c r="I165" s="203">
        <v>142</v>
      </c>
      <c r="J165" s="204" t="s">
        <v>672</v>
      </c>
      <c r="K165" s="205">
        <f t="shared" si="83"/>
        <v>30.5</v>
      </c>
      <c r="L165" s="206">
        <f t="shared" si="84"/>
        <v>0.26406926406926406</v>
      </c>
      <c r="M165" s="201" t="s">
        <v>591</v>
      </c>
      <c r="N165" s="207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31</v>
      </c>
      <c r="B166" s="199">
        <v>42151</v>
      </c>
      <c r="C166" s="199"/>
      <c r="D166" s="200" t="s">
        <v>673</v>
      </c>
      <c r="E166" s="201" t="s">
        <v>593</v>
      </c>
      <c r="F166" s="202">
        <v>237.5</v>
      </c>
      <c r="G166" s="201"/>
      <c r="H166" s="201">
        <v>279.5</v>
      </c>
      <c r="I166" s="203">
        <v>278</v>
      </c>
      <c r="J166" s="204" t="s">
        <v>625</v>
      </c>
      <c r="K166" s="205">
        <f t="shared" si="83"/>
        <v>42</v>
      </c>
      <c r="L166" s="206">
        <f t="shared" si="84"/>
        <v>0.17684210526315788</v>
      </c>
      <c r="M166" s="201" t="s">
        <v>591</v>
      </c>
      <c r="N166" s="207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32</v>
      </c>
      <c r="B167" s="199">
        <v>42174</v>
      </c>
      <c r="C167" s="199"/>
      <c r="D167" s="200" t="s">
        <v>644</v>
      </c>
      <c r="E167" s="201" t="s">
        <v>623</v>
      </c>
      <c r="F167" s="202">
        <v>340</v>
      </c>
      <c r="G167" s="201"/>
      <c r="H167" s="201">
        <v>448</v>
      </c>
      <c r="I167" s="203">
        <v>448</v>
      </c>
      <c r="J167" s="204" t="s">
        <v>625</v>
      </c>
      <c r="K167" s="205">
        <f t="shared" si="83"/>
        <v>108</v>
      </c>
      <c r="L167" s="206">
        <f t="shared" si="84"/>
        <v>0.31764705882352939</v>
      </c>
      <c r="M167" s="201" t="s">
        <v>591</v>
      </c>
      <c r="N167" s="207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33</v>
      </c>
      <c r="B168" s="199">
        <v>42191</v>
      </c>
      <c r="C168" s="199"/>
      <c r="D168" s="200" t="s">
        <v>674</v>
      </c>
      <c r="E168" s="201" t="s">
        <v>623</v>
      </c>
      <c r="F168" s="202">
        <v>390</v>
      </c>
      <c r="G168" s="201"/>
      <c r="H168" s="201">
        <v>460</v>
      </c>
      <c r="I168" s="203">
        <v>460</v>
      </c>
      <c r="J168" s="204" t="s">
        <v>625</v>
      </c>
      <c r="K168" s="205">
        <f t="shared" si="83"/>
        <v>70</v>
      </c>
      <c r="L168" s="206">
        <f t="shared" si="84"/>
        <v>0.17948717948717949</v>
      </c>
      <c r="M168" s="201" t="s">
        <v>591</v>
      </c>
      <c r="N168" s="207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8">
        <v>34</v>
      </c>
      <c r="B169" s="209">
        <v>42195</v>
      </c>
      <c r="C169" s="209"/>
      <c r="D169" s="210" t="s">
        <v>675</v>
      </c>
      <c r="E169" s="211" t="s">
        <v>623</v>
      </c>
      <c r="F169" s="212">
        <v>122.5</v>
      </c>
      <c r="G169" s="212"/>
      <c r="H169" s="213">
        <v>61</v>
      </c>
      <c r="I169" s="213">
        <v>172</v>
      </c>
      <c r="J169" s="214" t="s">
        <v>676</v>
      </c>
      <c r="K169" s="215">
        <f t="shared" si="83"/>
        <v>-61.5</v>
      </c>
      <c r="L169" s="216">
        <f t="shared" si="84"/>
        <v>-0.50204081632653064</v>
      </c>
      <c r="M169" s="212" t="s">
        <v>604</v>
      </c>
      <c r="N169" s="209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35</v>
      </c>
      <c r="B170" s="199">
        <v>42219</v>
      </c>
      <c r="C170" s="199"/>
      <c r="D170" s="200" t="s">
        <v>677</v>
      </c>
      <c r="E170" s="201" t="s">
        <v>623</v>
      </c>
      <c r="F170" s="202">
        <v>297.5</v>
      </c>
      <c r="G170" s="201"/>
      <c r="H170" s="201">
        <v>350</v>
      </c>
      <c r="I170" s="203">
        <v>360</v>
      </c>
      <c r="J170" s="204" t="s">
        <v>678</v>
      </c>
      <c r="K170" s="205">
        <f t="shared" si="83"/>
        <v>52.5</v>
      </c>
      <c r="L170" s="206">
        <f t="shared" si="84"/>
        <v>0.17647058823529413</v>
      </c>
      <c r="M170" s="201" t="s">
        <v>591</v>
      </c>
      <c r="N170" s="207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36</v>
      </c>
      <c r="B171" s="199">
        <v>42219</v>
      </c>
      <c r="C171" s="199"/>
      <c r="D171" s="200" t="s">
        <v>679</v>
      </c>
      <c r="E171" s="201" t="s">
        <v>623</v>
      </c>
      <c r="F171" s="202">
        <v>115.5</v>
      </c>
      <c r="G171" s="201"/>
      <c r="H171" s="201">
        <v>149</v>
      </c>
      <c r="I171" s="203">
        <v>140</v>
      </c>
      <c r="J171" s="204" t="s">
        <v>680</v>
      </c>
      <c r="K171" s="205">
        <f t="shared" si="83"/>
        <v>33.5</v>
      </c>
      <c r="L171" s="206">
        <f t="shared" si="84"/>
        <v>0.29004329004329005</v>
      </c>
      <c r="M171" s="201" t="s">
        <v>591</v>
      </c>
      <c r="N171" s="207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37</v>
      </c>
      <c r="B172" s="199">
        <v>42251</v>
      </c>
      <c r="C172" s="199"/>
      <c r="D172" s="200" t="s">
        <v>673</v>
      </c>
      <c r="E172" s="201" t="s">
        <v>623</v>
      </c>
      <c r="F172" s="202">
        <v>226</v>
      </c>
      <c r="G172" s="201"/>
      <c r="H172" s="201">
        <v>292</v>
      </c>
      <c r="I172" s="203">
        <v>292</v>
      </c>
      <c r="J172" s="204" t="s">
        <v>681</v>
      </c>
      <c r="K172" s="205">
        <f t="shared" si="83"/>
        <v>66</v>
      </c>
      <c r="L172" s="206">
        <f t="shared" si="84"/>
        <v>0.29203539823008851</v>
      </c>
      <c r="M172" s="201" t="s">
        <v>591</v>
      </c>
      <c r="N172" s="207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38</v>
      </c>
      <c r="B173" s="199">
        <v>42254</v>
      </c>
      <c r="C173" s="199"/>
      <c r="D173" s="200" t="s">
        <v>668</v>
      </c>
      <c r="E173" s="201" t="s">
        <v>623</v>
      </c>
      <c r="F173" s="202">
        <v>232.5</v>
      </c>
      <c r="G173" s="201"/>
      <c r="H173" s="201">
        <v>312.5</v>
      </c>
      <c r="I173" s="203">
        <v>310</v>
      </c>
      <c r="J173" s="204" t="s">
        <v>625</v>
      </c>
      <c r="K173" s="205">
        <f t="shared" si="83"/>
        <v>80</v>
      </c>
      <c r="L173" s="206">
        <f t="shared" si="84"/>
        <v>0.34408602150537637</v>
      </c>
      <c r="M173" s="201" t="s">
        <v>591</v>
      </c>
      <c r="N173" s="207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39</v>
      </c>
      <c r="B174" s="199">
        <v>42268</v>
      </c>
      <c r="C174" s="199"/>
      <c r="D174" s="200" t="s">
        <v>682</v>
      </c>
      <c r="E174" s="201" t="s">
        <v>623</v>
      </c>
      <c r="F174" s="202">
        <v>196.5</v>
      </c>
      <c r="G174" s="201"/>
      <c r="H174" s="201">
        <v>238</v>
      </c>
      <c r="I174" s="203">
        <v>238</v>
      </c>
      <c r="J174" s="204" t="s">
        <v>681</v>
      </c>
      <c r="K174" s="205">
        <f t="shared" si="83"/>
        <v>41.5</v>
      </c>
      <c r="L174" s="206">
        <f t="shared" si="84"/>
        <v>0.21119592875318066</v>
      </c>
      <c r="M174" s="201" t="s">
        <v>591</v>
      </c>
      <c r="N174" s="207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40</v>
      </c>
      <c r="B175" s="199">
        <v>42271</v>
      </c>
      <c r="C175" s="199"/>
      <c r="D175" s="200" t="s">
        <v>622</v>
      </c>
      <c r="E175" s="201" t="s">
        <v>623</v>
      </c>
      <c r="F175" s="202">
        <v>65</v>
      </c>
      <c r="G175" s="201"/>
      <c r="H175" s="201">
        <v>82</v>
      </c>
      <c r="I175" s="203">
        <v>82</v>
      </c>
      <c r="J175" s="204" t="s">
        <v>681</v>
      </c>
      <c r="K175" s="205">
        <f t="shared" si="83"/>
        <v>17</v>
      </c>
      <c r="L175" s="206">
        <f t="shared" si="84"/>
        <v>0.26153846153846155</v>
      </c>
      <c r="M175" s="201" t="s">
        <v>591</v>
      </c>
      <c r="N175" s="207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41</v>
      </c>
      <c r="B176" s="199">
        <v>42291</v>
      </c>
      <c r="C176" s="199"/>
      <c r="D176" s="200" t="s">
        <v>683</v>
      </c>
      <c r="E176" s="201" t="s">
        <v>623</v>
      </c>
      <c r="F176" s="202">
        <v>144</v>
      </c>
      <c r="G176" s="201"/>
      <c r="H176" s="201">
        <v>182.5</v>
      </c>
      <c r="I176" s="203">
        <v>181</v>
      </c>
      <c r="J176" s="204" t="s">
        <v>681</v>
      </c>
      <c r="K176" s="205">
        <f t="shared" si="83"/>
        <v>38.5</v>
      </c>
      <c r="L176" s="206">
        <f t="shared" si="84"/>
        <v>0.2673611111111111</v>
      </c>
      <c r="M176" s="201" t="s">
        <v>591</v>
      </c>
      <c r="N176" s="207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42</v>
      </c>
      <c r="B177" s="199">
        <v>42291</v>
      </c>
      <c r="C177" s="199"/>
      <c r="D177" s="200" t="s">
        <v>684</v>
      </c>
      <c r="E177" s="201" t="s">
        <v>623</v>
      </c>
      <c r="F177" s="202">
        <v>264</v>
      </c>
      <c r="G177" s="201"/>
      <c r="H177" s="201">
        <v>311</v>
      </c>
      <c r="I177" s="203">
        <v>311</v>
      </c>
      <c r="J177" s="204" t="s">
        <v>681</v>
      </c>
      <c r="K177" s="205">
        <f t="shared" si="83"/>
        <v>47</v>
      </c>
      <c r="L177" s="206">
        <f t="shared" si="84"/>
        <v>0.17803030303030304</v>
      </c>
      <c r="M177" s="201" t="s">
        <v>591</v>
      </c>
      <c r="N177" s="207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43</v>
      </c>
      <c r="B178" s="199">
        <v>42318</v>
      </c>
      <c r="C178" s="199"/>
      <c r="D178" s="200" t="s">
        <v>685</v>
      </c>
      <c r="E178" s="201" t="s">
        <v>593</v>
      </c>
      <c r="F178" s="202">
        <v>549.5</v>
      </c>
      <c r="G178" s="201"/>
      <c r="H178" s="201">
        <v>630</v>
      </c>
      <c r="I178" s="203">
        <v>630</v>
      </c>
      <c r="J178" s="204" t="s">
        <v>681</v>
      </c>
      <c r="K178" s="205">
        <f t="shared" si="83"/>
        <v>80.5</v>
      </c>
      <c r="L178" s="206">
        <f t="shared" si="84"/>
        <v>0.1464968152866242</v>
      </c>
      <c r="M178" s="201" t="s">
        <v>591</v>
      </c>
      <c r="N178" s="207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44</v>
      </c>
      <c r="B179" s="199">
        <v>42342</v>
      </c>
      <c r="C179" s="199"/>
      <c r="D179" s="200" t="s">
        <v>686</v>
      </c>
      <c r="E179" s="201" t="s">
        <v>623</v>
      </c>
      <c r="F179" s="202">
        <v>1027.5</v>
      </c>
      <c r="G179" s="201"/>
      <c r="H179" s="201">
        <v>1315</v>
      </c>
      <c r="I179" s="203">
        <v>1250</v>
      </c>
      <c r="J179" s="204" t="s">
        <v>681</v>
      </c>
      <c r="K179" s="205">
        <f t="shared" si="83"/>
        <v>287.5</v>
      </c>
      <c r="L179" s="206">
        <f t="shared" si="84"/>
        <v>0.27980535279805352</v>
      </c>
      <c r="M179" s="201" t="s">
        <v>591</v>
      </c>
      <c r="N179" s="207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45</v>
      </c>
      <c r="B180" s="199">
        <v>42367</v>
      </c>
      <c r="C180" s="199"/>
      <c r="D180" s="200" t="s">
        <v>687</v>
      </c>
      <c r="E180" s="201" t="s">
        <v>623</v>
      </c>
      <c r="F180" s="202">
        <v>465</v>
      </c>
      <c r="G180" s="201"/>
      <c r="H180" s="201">
        <v>540</v>
      </c>
      <c r="I180" s="203">
        <v>540</v>
      </c>
      <c r="J180" s="204" t="s">
        <v>681</v>
      </c>
      <c r="K180" s="205">
        <f t="shared" si="83"/>
        <v>75</v>
      </c>
      <c r="L180" s="206">
        <f t="shared" si="84"/>
        <v>0.16129032258064516</v>
      </c>
      <c r="M180" s="201" t="s">
        <v>591</v>
      </c>
      <c r="N180" s="207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46</v>
      </c>
      <c r="B181" s="199">
        <v>42380</v>
      </c>
      <c r="C181" s="199"/>
      <c r="D181" s="200" t="s">
        <v>383</v>
      </c>
      <c r="E181" s="201" t="s">
        <v>593</v>
      </c>
      <c r="F181" s="202">
        <v>81</v>
      </c>
      <c r="G181" s="201"/>
      <c r="H181" s="201">
        <v>110</v>
      </c>
      <c r="I181" s="203">
        <v>110</v>
      </c>
      <c r="J181" s="204" t="s">
        <v>681</v>
      </c>
      <c r="K181" s="205">
        <f t="shared" si="83"/>
        <v>29</v>
      </c>
      <c r="L181" s="206">
        <f t="shared" si="84"/>
        <v>0.35802469135802467</v>
      </c>
      <c r="M181" s="201" t="s">
        <v>591</v>
      </c>
      <c r="N181" s="207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47</v>
      </c>
      <c r="B182" s="199">
        <v>42382</v>
      </c>
      <c r="C182" s="199"/>
      <c r="D182" s="200" t="s">
        <v>688</v>
      </c>
      <c r="E182" s="201" t="s">
        <v>593</v>
      </c>
      <c r="F182" s="202">
        <v>417.5</v>
      </c>
      <c r="G182" s="201"/>
      <c r="H182" s="201">
        <v>547</v>
      </c>
      <c r="I182" s="203">
        <v>535</v>
      </c>
      <c r="J182" s="204" t="s">
        <v>681</v>
      </c>
      <c r="K182" s="205">
        <f t="shared" si="83"/>
        <v>129.5</v>
      </c>
      <c r="L182" s="206">
        <f t="shared" si="84"/>
        <v>0.31017964071856285</v>
      </c>
      <c r="M182" s="201" t="s">
        <v>591</v>
      </c>
      <c r="N182" s="207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48</v>
      </c>
      <c r="B183" s="199">
        <v>42408</v>
      </c>
      <c r="C183" s="199"/>
      <c r="D183" s="200" t="s">
        <v>689</v>
      </c>
      <c r="E183" s="201" t="s">
        <v>623</v>
      </c>
      <c r="F183" s="202">
        <v>650</v>
      </c>
      <c r="G183" s="201"/>
      <c r="H183" s="201">
        <v>800</v>
      </c>
      <c r="I183" s="203">
        <v>800</v>
      </c>
      <c r="J183" s="204" t="s">
        <v>681</v>
      </c>
      <c r="K183" s="205">
        <f t="shared" si="83"/>
        <v>150</v>
      </c>
      <c r="L183" s="206">
        <f t="shared" si="84"/>
        <v>0.23076923076923078</v>
      </c>
      <c r="M183" s="201" t="s">
        <v>591</v>
      </c>
      <c r="N183" s="207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49</v>
      </c>
      <c r="B184" s="199">
        <v>42433</v>
      </c>
      <c r="C184" s="199"/>
      <c r="D184" s="200" t="s">
        <v>211</v>
      </c>
      <c r="E184" s="201" t="s">
        <v>623</v>
      </c>
      <c r="F184" s="202">
        <v>437.5</v>
      </c>
      <c r="G184" s="201"/>
      <c r="H184" s="201">
        <v>504.5</v>
      </c>
      <c r="I184" s="203">
        <v>522</v>
      </c>
      <c r="J184" s="204" t="s">
        <v>690</v>
      </c>
      <c r="K184" s="205">
        <f t="shared" si="83"/>
        <v>67</v>
      </c>
      <c r="L184" s="206">
        <f t="shared" si="84"/>
        <v>0.15314285714285714</v>
      </c>
      <c r="M184" s="201" t="s">
        <v>591</v>
      </c>
      <c r="N184" s="207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50</v>
      </c>
      <c r="B185" s="199">
        <v>42438</v>
      </c>
      <c r="C185" s="199"/>
      <c r="D185" s="200" t="s">
        <v>691</v>
      </c>
      <c r="E185" s="201" t="s">
        <v>623</v>
      </c>
      <c r="F185" s="202">
        <v>189.5</v>
      </c>
      <c r="G185" s="201"/>
      <c r="H185" s="201">
        <v>218</v>
      </c>
      <c r="I185" s="203">
        <v>218</v>
      </c>
      <c r="J185" s="204" t="s">
        <v>681</v>
      </c>
      <c r="K185" s="205">
        <f t="shared" si="83"/>
        <v>28.5</v>
      </c>
      <c r="L185" s="206">
        <f t="shared" si="84"/>
        <v>0.15039577836411611</v>
      </c>
      <c r="M185" s="201" t="s">
        <v>591</v>
      </c>
      <c r="N185" s="207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8">
        <v>51</v>
      </c>
      <c r="B186" s="209">
        <v>42471</v>
      </c>
      <c r="C186" s="209"/>
      <c r="D186" s="217" t="s">
        <v>692</v>
      </c>
      <c r="E186" s="212" t="s">
        <v>623</v>
      </c>
      <c r="F186" s="212">
        <v>36.5</v>
      </c>
      <c r="G186" s="213"/>
      <c r="H186" s="213">
        <v>15.85</v>
      </c>
      <c r="I186" s="213">
        <v>60</v>
      </c>
      <c r="J186" s="214" t="s">
        <v>693</v>
      </c>
      <c r="K186" s="215">
        <f t="shared" si="83"/>
        <v>-20.65</v>
      </c>
      <c r="L186" s="216">
        <f t="shared" si="84"/>
        <v>-0.5657534246575342</v>
      </c>
      <c r="M186" s="212" t="s">
        <v>604</v>
      </c>
      <c r="N186" s="220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52</v>
      </c>
      <c r="B187" s="199">
        <v>42472</v>
      </c>
      <c r="C187" s="199"/>
      <c r="D187" s="200" t="s">
        <v>694</v>
      </c>
      <c r="E187" s="201" t="s">
        <v>623</v>
      </c>
      <c r="F187" s="202">
        <v>93</v>
      </c>
      <c r="G187" s="201"/>
      <c r="H187" s="201">
        <v>149</v>
      </c>
      <c r="I187" s="203">
        <v>140</v>
      </c>
      <c r="J187" s="204" t="s">
        <v>695</v>
      </c>
      <c r="K187" s="205">
        <f t="shared" si="83"/>
        <v>56</v>
      </c>
      <c r="L187" s="206">
        <f t="shared" si="84"/>
        <v>0.60215053763440862</v>
      </c>
      <c r="M187" s="201" t="s">
        <v>591</v>
      </c>
      <c r="N187" s="207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53</v>
      </c>
      <c r="B188" s="199">
        <v>42472</v>
      </c>
      <c r="C188" s="199"/>
      <c r="D188" s="200" t="s">
        <v>696</v>
      </c>
      <c r="E188" s="201" t="s">
        <v>623</v>
      </c>
      <c r="F188" s="202">
        <v>130</v>
      </c>
      <c r="G188" s="201"/>
      <c r="H188" s="201">
        <v>150</v>
      </c>
      <c r="I188" s="203" t="s">
        <v>697</v>
      </c>
      <c r="J188" s="204" t="s">
        <v>681</v>
      </c>
      <c r="K188" s="205">
        <f t="shared" si="83"/>
        <v>20</v>
      </c>
      <c r="L188" s="206">
        <f t="shared" si="84"/>
        <v>0.15384615384615385</v>
      </c>
      <c r="M188" s="201" t="s">
        <v>591</v>
      </c>
      <c r="N188" s="207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54</v>
      </c>
      <c r="B189" s="199">
        <v>42473</v>
      </c>
      <c r="C189" s="199"/>
      <c r="D189" s="200" t="s">
        <v>698</v>
      </c>
      <c r="E189" s="201" t="s">
        <v>623</v>
      </c>
      <c r="F189" s="202">
        <v>196</v>
      </c>
      <c r="G189" s="201"/>
      <c r="H189" s="201">
        <v>299</v>
      </c>
      <c r="I189" s="203">
        <v>299</v>
      </c>
      <c r="J189" s="204" t="s">
        <v>681</v>
      </c>
      <c r="K189" s="205">
        <v>103</v>
      </c>
      <c r="L189" s="206">
        <v>0.52551020408163296</v>
      </c>
      <c r="M189" s="201" t="s">
        <v>591</v>
      </c>
      <c r="N189" s="207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55</v>
      </c>
      <c r="B190" s="199">
        <v>42473</v>
      </c>
      <c r="C190" s="199"/>
      <c r="D190" s="200" t="s">
        <v>699</v>
      </c>
      <c r="E190" s="201" t="s">
        <v>623</v>
      </c>
      <c r="F190" s="202">
        <v>88</v>
      </c>
      <c r="G190" s="201"/>
      <c r="H190" s="201">
        <v>103</v>
      </c>
      <c r="I190" s="203">
        <v>103</v>
      </c>
      <c r="J190" s="204" t="s">
        <v>681</v>
      </c>
      <c r="K190" s="205">
        <v>15</v>
      </c>
      <c r="L190" s="206">
        <v>0.170454545454545</v>
      </c>
      <c r="M190" s="201" t="s">
        <v>591</v>
      </c>
      <c r="N190" s="207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56</v>
      </c>
      <c r="B191" s="199">
        <v>42492</v>
      </c>
      <c r="C191" s="199"/>
      <c r="D191" s="200" t="s">
        <v>700</v>
      </c>
      <c r="E191" s="201" t="s">
        <v>623</v>
      </c>
      <c r="F191" s="202">
        <v>127.5</v>
      </c>
      <c r="G191" s="201"/>
      <c r="H191" s="201">
        <v>148</v>
      </c>
      <c r="I191" s="203" t="s">
        <v>701</v>
      </c>
      <c r="J191" s="204" t="s">
        <v>681</v>
      </c>
      <c r="K191" s="205">
        <f t="shared" ref="K191:K195" si="85">H191-F191</f>
        <v>20.5</v>
      </c>
      <c r="L191" s="206">
        <f t="shared" ref="L191:L195" si="86">K191/F191</f>
        <v>0.16078431372549021</v>
      </c>
      <c r="M191" s="201" t="s">
        <v>591</v>
      </c>
      <c r="N191" s="207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57</v>
      </c>
      <c r="B192" s="199">
        <v>42493</v>
      </c>
      <c r="C192" s="199"/>
      <c r="D192" s="200" t="s">
        <v>702</v>
      </c>
      <c r="E192" s="201" t="s">
        <v>623</v>
      </c>
      <c r="F192" s="202">
        <v>675</v>
      </c>
      <c r="G192" s="201"/>
      <c r="H192" s="201">
        <v>815</v>
      </c>
      <c r="I192" s="203" t="s">
        <v>703</v>
      </c>
      <c r="J192" s="204" t="s">
        <v>681</v>
      </c>
      <c r="K192" s="205">
        <f t="shared" si="85"/>
        <v>140</v>
      </c>
      <c r="L192" s="206">
        <f t="shared" si="86"/>
        <v>0.2074074074074074</v>
      </c>
      <c r="M192" s="201" t="s">
        <v>591</v>
      </c>
      <c r="N192" s="207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58</v>
      </c>
      <c r="B193" s="209">
        <v>42522</v>
      </c>
      <c r="C193" s="209"/>
      <c r="D193" s="210" t="s">
        <v>704</v>
      </c>
      <c r="E193" s="211" t="s">
        <v>623</v>
      </c>
      <c r="F193" s="212">
        <v>500</v>
      </c>
      <c r="G193" s="212"/>
      <c r="H193" s="213">
        <v>232.5</v>
      </c>
      <c r="I193" s="213" t="s">
        <v>705</v>
      </c>
      <c r="J193" s="214" t="s">
        <v>706</v>
      </c>
      <c r="K193" s="215">
        <f t="shared" si="85"/>
        <v>-267.5</v>
      </c>
      <c r="L193" s="216">
        <f t="shared" si="86"/>
        <v>-0.53500000000000003</v>
      </c>
      <c r="M193" s="212" t="s">
        <v>604</v>
      </c>
      <c r="N193" s="209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59</v>
      </c>
      <c r="B194" s="199">
        <v>42527</v>
      </c>
      <c r="C194" s="199"/>
      <c r="D194" s="200" t="s">
        <v>542</v>
      </c>
      <c r="E194" s="201" t="s">
        <v>623</v>
      </c>
      <c r="F194" s="202">
        <v>110</v>
      </c>
      <c r="G194" s="201"/>
      <c r="H194" s="201">
        <v>126.5</v>
      </c>
      <c r="I194" s="203">
        <v>125</v>
      </c>
      <c r="J194" s="204" t="s">
        <v>632</v>
      </c>
      <c r="K194" s="205">
        <f t="shared" si="85"/>
        <v>16.5</v>
      </c>
      <c r="L194" s="206">
        <f t="shared" si="86"/>
        <v>0.15</v>
      </c>
      <c r="M194" s="201" t="s">
        <v>591</v>
      </c>
      <c r="N194" s="207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60</v>
      </c>
      <c r="B195" s="199">
        <v>42538</v>
      </c>
      <c r="C195" s="199"/>
      <c r="D195" s="200" t="s">
        <v>707</v>
      </c>
      <c r="E195" s="201" t="s">
        <v>623</v>
      </c>
      <c r="F195" s="202">
        <v>44</v>
      </c>
      <c r="G195" s="201"/>
      <c r="H195" s="201">
        <v>69.5</v>
      </c>
      <c r="I195" s="203">
        <v>69.5</v>
      </c>
      <c r="J195" s="204" t="s">
        <v>708</v>
      </c>
      <c r="K195" s="205">
        <f t="shared" si="85"/>
        <v>25.5</v>
      </c>
      <c r="L195" s="206">
        <f t="shared" si="86"/>
        <v>0.57954545454545459</v>
      </c>
      <c r="M195" s="201" t="s">
        <v>591</v>
      </c>
      <c r="N195" s="207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61</v>
      </c>
      <c r="B196" s="199">
        <v>42549</v>
      </c>
      <c r="C196" s="199"/>
      <c r="D196" s="200" t="s">
        <v>709</v>
      </c>
      <c r="E196" s="201" t="s">
        <v>623</v>
      </c>
      <c r="F196" s="202">
        <v>262.5</v>
      </c>
      <c r="G196" s="201"/>
      <c r="H196" s="201">
        <v>340</v>
      </c>
      <c r="I196" s="203">
        <v>333</v>
      </c>
      <c r="J196" s="204" t="s">
        <v>710</v>
      </c>
      <c r="K196" s="205">
        <v>77.5</v>
      </c>
      <c r="L196" s="206">
        <v>0.29523809523809502</v>
      </c>
      <c r="M196" s="201" t="s">
        <v>591</v>
      </c>
      <c r="N196" s="207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62</v>
      </c>
      <c r="B197" s="199">
        <v>42549</v>
      </c>
      <c r="C197" s="199"/>
      <c r="D197" s="200" t="s">
        <v>711</v>
      </c>
      <c r="E197" s="201" t="s">
        <v>623</v>
      </c>
      <c r="F197" s="202">
        <v>840</v>
      </c>
      <c r="G197" s="201"/>
      <c r="H197" s="201">
        <v>1230</v>
      </c>
      <c r="I197" s="203">
        <v>1230</v>
      </c>
      <c r="J197" s="204" t="s">
        <v>681</v>
      </c>
      <c r="K197" s="205">
        <v>390</v>
      </c>
      <c r="L197" s="206">
        <v>0.46428571428571402</v>
      </c>
      <c r="M197" s="201" t="s">
        <v>591</v>
      </c>
      <c r="N197" s="207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1">
        <v>63</v>
      </c>
      <c r="B198" s="222">
        <v>42556</v>
      </c>
      <c r="C198" s="222"/>
      <c r="D198" s="223" t="s">
        <v>712</v>
      </c>
      <c r="E198" s="224" t="s">
        <v>623</v>
      </c>
      <c r="F198" s="224">
        <v>395</v>
      </c>
      <c r="G198" s="225"/>
      <c r="H198" s="225">
        <f>(468.5+342.5)/2</f>
        <v>405.5</v>
      </c>
      <c r="I198" s="225">
        <v>510</v>
      </c>
      <c r="J198" s="226" t="s">
        <v>713</v>
      </c>
      <c r="K198" s="227">
        <f t="shared" ref="K198:K204" si="87">H198-F198</f>
        <v>10.5</v>
      </c>
      <c r="L198" s="228">
        <f t="shared" ref="L198:L204" si="88">K198/F198</f>
        <v>2.6582278481012658E-2</v>
      </c>
      <c r="M198" s="224" t="s">
        <v>714</v>
      </c>
      <c r="N198" s="222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8">
        <v>64</v>
      </c>
      <c r="B199" s="209">
        <v>42584</v>
      </c>
      <c r="C199" s="209"/>
      <c r="D199" s="210" t="s">
        <v>715</v>
      </c>
      <c r="E199" s="211" t="s">
        <v>593</v>
      </c>
      <c r="F199" s="212">
        <f>169.5-12.8</f>
        <v>156.69999999999999</v>
      </c>
      <c r="G199" s="212"/>
      <c r="H199" s="213">
        <v>77</v>
      </c>
      <c r="I199" s="213" t="s">
        <v>716</v>
      </c>
      <c r="J199" s="214" t="s">
        <v>717</v>
      </c>
      <c r="K199" s="215">
        <f t="shared" si="87"/>
        <v>-79.699999999999989</v>
      </c>
      <c r="L199" s="216">
        <f t="shared" si="88"/>
        <v>-0.50861518825781749</v>
      </c>
      <c r="M199" s="212" t="s">
        <v>604</v>
      </c>
      <c r="N199" s="209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8">
        <v>65</v>
      </c>
      <c r="B200" s="209">
        <v>42586</v>
      </c>
      <c r="C200" s="209"/>
      <c r="D200" s="210" t="s">
        <v>718</v>
      </c>
      <c r="E200" s="211" t="s">
        <v>623</v>
      </c>
      <c r="F200" s="212">
        <v>400</v>
      </c>
      <c r="G200" s="212"/>
      <c r="H200" s="213">
        <v>305</v>
      </c>
      <c r="I200" s="213">
        <v>475</v>
      </c>
      <c r="J200" s="214" t="s">
        <v>719</v>
      </c>
      <c r="K200" s="215">
        <f t="shared" si="87"/>
        <v>-95</v>
      </c>
      <c r="L200" s="216">
        <f t="shared" si="88"/>
        <v>-0.23749999999999999</v>
      </c>
      <c r="M200" s="212" t="s">
        <v>604</v>
      </c>
      <c r="N200" s="209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66</v>
      </c>
      <c r="B201" s="199">
        <v>42593</v>
      </c>
      <c r="C201" s="199"/>
      <c r="D201" s="200" t="s">
        <v>720</v>
      </c>
      <c r="E201" s="201" t="s">
        <v>623</v>
      </c>
      <c r="F201" s="202">
        <v>86.5</v>
      </c>
      <c r="G201" s="201"/>
      <c r="H201" s="201">
        <v>130</v>
      </c>
      <c r="I201" s="203">
        <v>130</v>
      </c>
      <c r="J201" s="204" t="s">
        <v>721</v>
      </c>
      <c r="K201" s="205">
        <f t="shared" si="87"/>
        <v>43.5</v>
      </c>
      <c r="L201" s="206">
        <f t="shared" si="88"/>
        <v>0.50289017341040465</v>
      </c>
      <c r="M201" s="201" t="s">
        <v>591</v>
      </c>
      <c r="N201" s="207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8">
        <v>67</v>
      </c>
      <c r="B202" s="209">
        <v>42600</v>
      </c>
      <c r="C202" s="209"/>
      <c r="D202" s="210" t="s">
        <v>110</v>
      </c>
      <c r="E202" s="211" t="s">
        <v>623</v>
      </c>
      <c r="F202" s="212">
        <v>133.5</v>
      </c>
      <c r="G202" s="212"/>
      <c r="H202" s="213">
        <v>126.5</v>
      </c>
      <c r="I202" s="213">
        <v>178</v>
      </c>
      <c r="J202" s="214" t="s">
        <v>722</v>
      </c>
      <c r="K202" s="215">
        <f t="shared" si="87"/>
        <v>-7</v>
      </c>
      <c r="L202" s="216">
        <f t="shared" si="88"/>
        <v>-5.2434456928838954E-2</v>
      </c>
      <c r="M202" s="212" t="s">
        <v>604</v>
      </c>
      <c r="N202" s="209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68</v>
      </c>
      <c r="B203" s="199">
        <v>42613</v>
      </c>
      <c r="C203" s="199"/>
      <c r="D203" s="200" t="s">
        <v>723</v>
      </c>
      <c r="E203" s="201" t="s">
        <v>623</v>
      </c>
      <c r="F203" s="202">
        <v>560</v>
      </c>
      <c r="G203" s="201"/>
      <c r="H203" s="201">
        <v>725</v>
      </c>
      <c r="I203" s="203">
        <v>725</v>
      </c>
      <c r="J203" s="204" t="s">
        <v>625</v>
      </c>
      <c r="K203" s="205">
        <f t="shared" si="87"/>
        <v>165</v>
      </c>
      <c r="L203" s="206">
        <f t="shared" si="88"/>
        <v>0.29464285714285715</v>
      </c>
      <c r="M203" s="201" t="s">
        <v>591</v>
      </c>
      <c r="N203" s="207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69</v>
      </c>
      <c r="B204" s="199">
        <v>42614</v>
      </c>
      <c r="C204" s="199"/>
      <c r="D204" s="200" t="s">
        <v>724</v>
      </c>
      <c r="E204" s="201" t="s">
        <v>623</v>
      </c>
      <c r="F204" s="202">
        <v>160.5</v>
      </c>
      <c r="G204" s="201"/>
      <c r="H204" s="201">
        <v>210</v>
      </c>
      <c r="I204" s="203">
        <v>210</v>
      </c>
      <c r="J204" s="204" t="s">
        <v>625</v>
      </c>
      <c r="K204" s="205">
        <f t="shared" si="87"/>
        <v>49.5</v>
      </c>
      <c r="L204" s="206">
        <f t="shared" si="88"/>
        <v>0.30841121495327101</v>
      </c>
      <c r="M204" s="201" t="s">
        <v>591</v>
      </c>
      <c r="N204" s="207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70</v>
      </c>
      <c r="B205" s="199">
        <v>42646</v>
      </c>
      <c r="C205" s="199"/>
      <c r="D205" s="200" t="s">
        <v>397</v>
      </c>
      <c r="E205" s="201" t="s">
        <v>623</v>
      </c>
      <c r="F205" s="202">
        <v>430</v>
      </c>
      <c r="G205" s="201"/>
      <c r="H205" s="201">
        <v>596</v>
      </c>
      <c r="I205" s="203">
        <v>575</v>
      </c>
      <c r="J205" s="204" t="s">
        <v>725</v>
      </c>
      <c r="K205" s="205">
        <v>166</v>
      </c>
      <c r="L205" s="206">
        <v>0.38604651162790699</v>
      </c>
      <c r="M205" s="201" t="s">
        <v>591</v>
      </c>
      <c r="N205" s="207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71</v>
      </c>
      <c r="B206" s="199">
        <v>42657</v>
      </c>
      <c r="C206" s="199"/>
      <c r="D206" s="200" t="s">
        <v>726</v>
      </c>
      <c r="E206" s="201" t="s">
        <v>623</v>
      </c>
      <c r="F206" s="202">
        <v>280</v>
      </c>
      <c r="G206" s="201"/>
      <c r="H206" s="201">
        <v>345</v>
      </c>
      <c r="I206" s="203">
        <v>345</v>
      </c>
      <c r="J206" s="204" t="s">
        <v>625</v>
      </c>
      <c r="K206" s="205">
        <f t="shared" ref="K206:K211" si="89">H206-F206</f>
        <v>65</v>
      </c>
      <c r="L206" s="206">
        <f t="shared" ref="L206:L207" si="90">K206/F206</f>
        <v>0.23214285714285715</v>
      </c>
      <c r="M206" s="201" t="s">
        <v>591</v>
      </c>
      <c r="N206" s="207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72</v>
      </c>
      <c r="B207" s="199">
        <v>42657</v>
      </c>
      <c r="C207" s="199"/>
      <c r="D207" s="200" t="s">
        <v>727</v>
      </c>
      <c r="E207" s="201" t="s">
        <v>623</v>
      </c>
      <c r="F207" s="202">
        <v>245</v>
      </c>
      <c r="G207" s="201"/>
      <c r="H207" s="201">
        <v>325.5</v>
      </c>
      <c r="I207" s="203">
        <v>330</v>
      </c>
      <c r="J207" s="204" t="s">
        <v>728</v>
      </c>
      <c r="K207" s="205">
        <f t="shared" si="89"/>
        <v>80.5</v>
      </c>
      <c r="L207" s="206">
        <f t="shared" si="90"/>
        <v>0.32857142857142857</v>
      </c>
      <c r="M207" s="201" t="s">
        <v>591</v>
      </c>
      <c r="N207" s="207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73</v>
      </c>
      <c r="B208" s="199">
        <v>42660</v>
      </c>
      <c r="C208" s="199"/>
      <c r="D208" s="200" t="s">
        <v>347</v>
      </c>
      <c r="E208" s="201" t="s">
        <v>623</v>
      </c>
      <c r="F208" s="202">
        <v>125</v>
      </c>
      <c r="G208" s="201"/>
      <c r="H208" s="201">
        <v>160</v>
      </c>
      <c r="I208" s="203">
        <v>160</v>
      </c>
      <c r="J208" s="204" t="s">
        <v>681</v>
      </c>
      <c r="K208" s="205">
        <f t="shared" si="89"/>
        <v>35</v>
      </c>
      <c r="L208" s="206">
        <v>0.28000000000000003</v>
      </c>
      <c r="M208" s="201" t="s">
        <v>591</v>
      </c>
      <c r="N208" s="207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74</v>
      </c>
      <c r="B209" s="199">
        <v>42660</v>
      </c>
      <c r="C209" s="199"/>
      <c r="D209" s="200" t="s">
        <v>470</v>
      </c>
      <c r="E209" s="201" t="s">
        <v>623</v>
      </c>
      <c r="F209" s="202">
        <v>114</v>
      </c>
      <c r="G209" s="201"/>
      <c r="H209" s="201">
        <v>145</v>
      </c>
      <c r="I209" s="203">
        <v>145</v>
      </c>
      <c r="J209" s="204" t="s">
        <v>681</v>
      </c>
      <c r="K209" s="205">
        <f t="shared" si="89"/>
        <v>31</v>
      </c>
      <c r="L209" s="206">
        <f t="shared" ref="L209:L211" si="91">K209/F209</f>
        <v>0.27192982456140352</v>
      </c>
      <c r="M209" s="201" t="s">
        <v>591</v>
      </c>
      <c r="N209" s="207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75</v>
      </c>
      <c r="B210" s="199">
        <v>42660</v>
      </c>
      <c r="C210" s="199"/>
      <c r="D210" s="200" t="s">
        <v>729</v>
      </c>
      <c r="E210" s="201" t="s">
        <v>623</v>
      </c>
      <c r="F210" s="202">
        <v>212</v>
      </c>
      <c r="G210" s="201"/>
      <c r="H210" s="201">
        <v>280</v>
      </c>
      <c r="I210" s="203">
        <v>276</v>
      </c>
      <c r="J210" s="204" t="s">
        <v>730</v>
      </c>
      <c r="K210" s="205">
        <f t="shared" si="89"/>
        <v>68</v>
      </c>
      <c r="L210" s="206">
        <f t="shared" si="91"/>
        <v>0.32075471698113206</v>
      </c>
      <c r="M210" s="201" t="s">
        <v>591</v>
      </c>
      <c r="N210" s="207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76</v>
      </c>
      <c r="B211" s="199">
        <v>42678</v>
      </c>
      <c r="C211" s="199"/>
      <c r="D211" s="200" t="s">
        <v>458</v>
      </c>
      <c r="E211" s="201" t="s">
        <v>623</v>
      </c>
      <c r="F211" s="202">
        <v>155</v>
      </c>
      <c r="G211" s="201"/>
      <c r="H211" s="201">
        <v>210</v>
      </c>
      <c r="I211" s="203">
        <v>210</v>
      </c>
      <c r="J211" s="204" t="s">
        <v>731</v>
      </c>
      <c r="K211" s="205">
        <f t="shared" si="89"/>
        <v>55</v>
      </c>
      <c r="L211" s="206">
        <f t="shared" si="91"/>
        <v>0.35483870967741937</v>
      </c>
      <c r="M211" s="201" t="s">
        <v>591</v>
      </c>
      <c r="N211" s="207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77</v>
      </c>
      <c r="B212" s="209">
        <v>42710</v>
      </c>
      <c r="C212" s="209"/>
      <c r="D212" s="210" t="s">
        <v>732</v>
      </c>
      <c r="E212" s="211" t="s">
        <v>623</v>
      </c>
      <c r="F212" s="212">
        <v>150.5</v>
      </c>
      <c r="G212" s="212"/>
      <c r="H212" s="213">
        <v>72.5</v>
      </c>
      <c r="I212" s="213">
        <v>174</v>
      </c>
      <c r="J212" s="214" t="s">
        <v>733</v>
      </c>
      <c r="K212" s="215">
        <v>-78</v>
      </c>
      <c r="L212" s="216">
        <v>-0.51827242524916906</v>
      </c>
      <c r="M212" s="212" t="s">
        <v>604</v>
      </c>
      <c r="N212" s="209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78</v>
      </c>
      <c r="B213" s="199">
        <v>42712</v>
      </c>
      <c r="C213" s="199"/>
      <c r="D213" s="200" t="s">
        <v>734</v>
      </c>
      <c r="E213" s="201" t="s">
        <v>623</v>
      </c>
      <c r="F213" s="202">
        <v>380</v>
      </c>
      <c r="G213" s="201"/>
      <c r="H213" s="201">
        <v>478</v>
      </c>
      <c r="I213" s="203">
        <v>468</v>
      </c>
      <c r="J213" s="204" t="s">
        <v>681</v>
      </c>
      <c r="K213" s="205">
        <f t="shared" ref="K213:K215" si="92">H213-F213</f>
        <v>98</v>
      </c>
      <c r="L213" s="206">
        <f t="shared" ref="L213:L215" si="93">K213/F213</f>
        <v>0.25789473684210529</v>
      </c>
      <c r="M213" s="201" t="s">
        <v>591</v>
      </c>
      <c r="N213" s="207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79</v>
      </c>
      <c r="B214" s="199">
        <v>42734</v>
      </c>
      <c r="C214" s="199"/>
      <c r="D214" s="200" t="s">
        <v>109</v>
      </c>
      <c r="E214" s="201" t="s">
        <v>623</v>
      </c>
      <c r="F214" s="202">
        <v>305</v>
      </c>
      <c r="G214" s="201"/>
      <c r="H214" s="201">
        <v>375</v>
      </c>
      <c r="I214" s="203">
        <v>375</v>
      </c>
      <c r="J214" s="204" t="s">
        <v>681</v>
      </c>
      <c r="K214" s="205">
        <f t="shared" si="92"/>
        <v>70</v>
      </c>
      <c r="L214" s="206">
        <f t="shared" si="93"/>
        <v>0.22950819672131148</v>
      </c>
      <c r="M214" s="201" t="s">
        <v>591</v>
      </c>
      <c r="N214" s="207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80</v>
      </c>
      <c r="B215" s="199">
        <v>42739</v>
      </c>
      <c r="C215" s="199"/>
      <c r="D215" s="200" t="s">
        <v>95</v>
      </c>
      <c r="E215" s="201" t="s">
        <v>623</v>
      </c>
      <c r="F215" s="202">
        <v>99.5</v>
      </c>
      <c r="G215" s="201"/>
      <c r="H215" s="201">
        <v>158</v>
      </c>
      <c r="I215" s="203">
        <v>158</v>
      </c>
      <c r="J215" s="204" t="s">
        <v>681</v>
      </c>
      <c r="K215" s="205">
        <f t="shared" si="92"/>
        <v>58.5</v>
      </c>
      <c r="L215" s="206">
        <f t="shared" si="93"/>
        <v>0.5879396984924623</v>
      </c>
      <c r="M215" s="201" t="s">
        <v>591</v>
      </c>
      <c r="N215" s="207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81</v>
      </c>
      <c r="B216" s="199">
        <v>42739</v>
      </c>
      <c r="C216" s="199"/>
      <c r="D216" s="200" t="s">
        <v>95</v>
      </c>
      <c r="E216" s="201" t="s">
        <v>623</v>
      </c>
      <c r="F216" s="202">
        <v>99.5</v>
      </c>
      <c r="G216" s="201"/>
      <c r="H216" s="201">
        <v>158</v>
      </c>
      <c r="I216" s="203">
        <v>158</v>
      </c>
      <c r="J216" s="204" t="s">
        <v>681</v>
      </c>
      <c r="K216" s="205">
        <v>58.5</v>
      </c>
      <c r="L216" s="206">
        <v>0.58793969849246197</v>
      </c>
      <c r="M216" s="201" t="s">
        <v>591</v>
      </c>
      <c r="N216" s="207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82</v>
      </c>
      <c r="B217" s="199">
        <v>42786</v>
      </c>
      <c r="C217" s="199"/>
      <c r="D217" s="200" t="s">
        <v>186</v>
      </c>
      <c r="E217" s="201" t="s">
        <v>623</v>
      </c>
      <c r="F217" s="202">
        <v>140.5</v>
      </c>
      <c r="G217" s="201"/>
      <c r="H217" s="201">
        <v>220</v>
      </c>
      <c r="I217" s="203">
        <v>220</v>
      </c>
      <c r="J217" s="204" t="s">
        <v>681</v>
      </c>
      <c r="K217" s="205">
        <f>H217-F217</f>
        <v>79.5</v>
      </c>
      <c r="L217" s="206">
        <f>K217/F217</f>
        <v>0.5658362989323843</v>
      </c>
      <c r="M217" s="201" t="s">
        <v>591</v>
      </c>
      <c r="N217" s="207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83</v>
      </c>
      <c r="B218" s="199">
        <v>42786</v>
      </c>
      <c r="C218" s="199"/>
      <c r="D218" s="200" t="s">
        <v>735</v>
      </c>
      <c r="E218" s="201" t="s">
        <v>623</v>
      </c>
      <c r="F218" s="202">
        <v>202.5</v>
      </c>
      <c r="G218" s="201"/>
      <c r="H218" s="201">
        <v>234</v>
      </c>
      <c r="I218" s="203">
        <v>234</v>
      </c>
      <c r="J218" s="204" t="s">
        <v>681</v>
      </c>
      <c r="K218" s="205">
        <v>31.5</v>
      </c>
      <c r="L218" s="206">
        <v>0.155555555555556</v>
      </c>
      <c r="M218" s="201" t="s">
        <v>591</v>
      </c>
      <c r="N218" s="207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84</v>
      </c>
      <c r="B219" s="199">
        <v>42818</v>
      </c>
      <c r="C219" s="199"/>
      <c r="D219" s="200" t="s">
        <v>736</v>
      </c>
      <c r="E219" s="201" t="s">
        <v>623</v>
      </c>
      <c r="F219" s="202">
        <v>300.5</v>
      </c>
      <c r="G219" s="201"/>
      <c r="H219" s="201">
        <v>417.5</v>
      </c>
      <c r="I219" s="203">
        <v>420</v>
      </c>
      <c r="J219" s="204" t="s">
        <v>737</v>
      </c>
      <c r="K219" s="205">
        <f>H219-F219</f>
        <v>117</v>
      </c>
      <c r="L219" s="206">
        <f>K219/F219</f>
        <v>0.38935108153078202</v>
      </c>
      <c r="M219" s="201" t="s">
        <v>591</v>
      </c>
      <c r="N219" s="207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85</v>
      </c>
      <c r="B220" s="199">
        <v>42818</v>
      </c>
      <c r="C220" s="199"/>
      <c r="D220" s="200" t="s">
        <v>711</v>
      </c>
      <c r="E220" s="201" t="s">
        <v>623</v>
      </c>
      <c r="F220" s="202">
        <v>850</v>
      </c>
      <c r="G220" s="201"/>
      <c r="H220" s="201">
        <v>1042.5</v>
      </c>
      <c r="I220" s="203">
        <v>1023</v>
      </c>
      <c r="J220" s="204" t="s">
        <v>738</v>
      </c>
      <c r="K220" s="205">
        <v>192.5</v>
      </c>
      <c r="L220" s="206">
        <v>0.22647058823529401</v>
      </c>
      <c r="M220" s="201" t="s">
        <v>591</v>
      </c>
      <c r="N220" s="207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86</v>
      </c>
      <c r="B221" s="199">
        <v>42830</v>
      </c>
      <c r="C221" s="199"/>
      <c r="D221" s="200" t="s">
        <v>489</v>
      </c>
      <c r="E221" s="201" t="s">
        <v>623</v>
      </c>
      <c r="F221" s="202">
        <v>785</v>
      </c>
      <c r="G221" s="201"/>
      <c r="H221" s="201">
        <v>930</v>
      </c>
      <c r="I221" s="203">
        <v>920</v>
      </c>
      <c r="J221" s="204" t="s">
        <v>739</v>
      </c>
      <c r="K221" s="205">
        <f>H221-F221</f>
        <v>145</v>
      </c>
      <c r="L221" s="206">
        <f>K221/F221</f>
        <v>0.18471337579617833</v>
      </c>
      <c r="M221" s="201" t="s">
        <v>591</v>
      </c>
      <c r="N221" s="207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8">
        <v>87</v>
      </c>
      <c r="B222" s="209">
        <v>42831</v>
      </c>
      <c r="C222" s="209"/>
      <c r="D222" s="210" t="s">
        <v>740</v>
      </c>
      <c r="E222" s="211" t="s">
        <v>623</v>
      </c>
      <c r="F222" s="212">
        <v>40</v>
      </c>
      <c r="G222" s="212"/>
      <c r="H222" s="213">
        <v>13.1</v>
      </c>
      <c r="I222" s="213">
        <v>60</v>
      </c>
      <c r="J222" s="214" t="s">
        <v>741</v>
      </c>
      <c r="K222" s="215">
        <v>-26.9</v>
      </c>
      <c r="L222" s="216">
        <v>-0.67249999999999999</v>
      </c>
      <c r="M222" s="212" t="s">
        <v>604</v>
      </c>
      <c r="N222" s="209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88</v>
      </c>
      <c r="B223" s="199">
        <v>42837</v>
      </c>
      <c r="C223" s="199"/>
      <c r="D223" s="200" t="s">
        <v>94</v>
      </c>
      <c r="E223" s="201" t="s">
        <v>623</v>
      </c>
      <c r="F223" s="202">
        <v>289.5</v>
      </c>
      <c r="G223" s="201"/>
      <c r="H223" s="201">
        <v>354</v>
      </c>
      <c r="I223" s="203">
        <v>360</v>
      </c>
      <c r="J223" s="204" t="s">
        <v>742</v>
      </c>
      <c r="K223" s="205">
        <f t="shared" ref="K223:K231" si="94">H223-F223</f>
        <v>64.5</v>
      </c>
      <c r="L223" s="206">
        <f t="shared" ref="L223:L231" si="95">K223/F223</f>
        <v>0.22279792746113988</v>
      </c>
      <c r="M223" s="201" t="s">
        <v>591</v>
      </c>
      <c r="N223" s="207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89</v>
      </c>
      <c r="B224" s="199">
        <v>42845</v>
      </c>
      <c r="C224" s="199"/>
      <c r="D224" s="200" t="s">
        <v>428</v>
      </c>
      <c r="E224" s="201" t="s">
        <v>623</v>
      </c>
      <c r="F224" s="202">
        <v>700</v>
      </c>
      <c r="G224" s="201"/>
      <c r="H224" s="201">
        <v>840</v>
      </c>
      <c r="I224" s="203">
        <v>840</v>
      </c>
      <c r="J224" s="204" t="s">
        <v>743</v>
      </c>
      <c r="K224" s="205">
        <f t="shared" si="94"/>
        <v>140</v>
      </c>
      <c r="L224" s="206">
        <f t="shared" si="95"/>
        <v>0.2</v>
      </c>
      <c r="M224" s="201" t="s">
        <v>591</v>
      </c>
      <c r="N224" s="207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90</v>
      </c>
      <c r="B225" s="199">
        <v>42887</v>
      </c>
      <c r="C225" s="199"/>
      <c r="D225" s="200" t="s">
        <v>744</v>
      </c>
      <c r="E225" s="201" t="s">
        <v>623</v>
      </c>
      <c r="F225" s="202">
        <v>130</v>
      </c>
      <c r="G225" s="201"/>
      <c r="H225" s="201">
        <v>144.25</v>
      </c>
      <c r="I225" s="203">
        <v>170</v>
      </c>
      <c r="J225" s="204" t="s">
        <v>745</v>
      </c>
      <c r="K225" s="205">
        <f t="shared" si="94"/>
        <v>14.25</v>
      </c>
      <c r="L225" s="206">
        <f t="shared" si="95"/>
        <v>0.10961538461538461</v>
      </c>
      <c r="M225" s="201" t="s">
        <v>591</v>
      </c>
      <c r="N225" s="207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91</v>
      </c>
      <c r="B226" s="199">
        <v>42901</v>
      </c>
      <c r="C226" s="199"/>
      <c r="D226" s="200" t="s">
        <v>746</v>
      </c>
      <c r="E226" s="201" t="s">
        <v>623</v>
      </c>
      <c r="F226" s="202">
        <v>214.5</v>
      </c>
      <c r="G226" s="201"/>
      <c r="H226" s="201">
        <v>262</v>
      </c>
      <c r="I226" s="203">
        <v>262</v>
      </c>
      <c r="J226" s="204" t="s">
        <v>747</v>
      </c>
      <c r="K226" s="205">
        <f t="shared" si="94"/>
        <v>47.5</v>
      </c>
      <c r="L226" s="206">
        <f t="shared" si="95"/>
        <v>0.22144522144522144</v>
      </c>
      <c r="M226" s="201" t="s">
        <v>591</v>
      </c>
      <c r="N226" s="207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92</v>
      </c>
      <c r="B227" s="230">
        <v>42933</v>
      </c>
      <c r="C227" s="230"/>
      <c r="D227" s="231" t="s">
        <v>748</v>
      </c>
      <c r="E227" s="232" t="s">
        <v>623</v>
      </c>
      <c r="F227" s="233">
        <v>370</v>
      </c>
      <c r="G227" s="232"/>
      <c r="H227" s="232">
        <v>447.5</v>
      </c>
      <c r="I227" s="234">
        <v>450</v>
      </c>
      <c r="J227" s="235" t="s">
        <v>681</v>
      </c>
      <c r="K227" s="205">
        <f t="shared" si="94"/>
        <v>77.5</v>
      </c>
      <c r="L227" s="236">
        <f t="shared" si="95"/>
        <v>0.20945945945945946</v>
      </c>
      <c r="M227" s="232" t="s">
        <v>591</v>
      </c>
      <c r="N227" s="237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93</v>
      </c>
      <c r="B228" s="230">
        <v>42943</v>
      </c>
      <c r="C228" s="230"/>
      <c r="D228" s="231" t="s">
        <v>184</v>
      </c>
      <c r="E228" s="232" t="s">
        <v>623</v>
      </c>
      <c r="F228" s="233">
        <v>657.5</v>
      </c>
      <c r="G228" s="232"/>
      <c r="H228" s="232">
        <v>825</v>
      </c>
      <c r="I228" s="234">
        <v>820</v>
      </c>
      <c r="J228" s="235" t="s">
        <v>681</v>
      </c>
      <c r="K228" s="205">
        <f t="shared" si="94"/>
        <v>167.5</v>
      </c>
      <c r="L228" s="236">
        <f t="shared" si="95"/>
        <v>0.25475285171102663</v>
      </c>
      <c r="M228" s="232" t="s">
        <v>591</v>
      </c>
      <c r="N228" s="237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94</v>
      </c>
      <c r="B229" s="199">
        <v>42964</v>
      </c>
      <c r="C229" s="199"/>
      <c r="D229" s="200" t="s">
        <v>363</v>
      </c>
      <c r="E229" s="201" t="s">
        <v>623</v>
      </c>
      <c r="F229" s="202">
        <v>605</v>
      </c>
      <c r="G229" s="201"/>
      <c r="H229" s="201">
        <v>750</v>
      </c>
      <c r="I229" s="203">
        <v>750</v>
      </c>
      <c r="J229" s="204" t="s">
        <v>739</v>
      </c>
      <c r="K229" s="205">
        <f t="shared" si="94"/>
        <v>145</v>
      </c>
      <c r="L229" s="206">
        <f t="shared" si="95"/>
        <v>0.23966942148760331</v>
      </c>
      <c r="M229" s="201" t="s">
        <v>591</v>
      </c>
      <c r="N229" s="207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95</v>
      </c>
      <c r="B230" s="209">
        <v>42979</v>
      </c>
      <c r="C230" s="209"/>
      <c r="D230" s="217" t="s">
        <v>749</v>
      </c>
      <c r="E230" s="212" t="s">
        <v>623</v>
      </c>
      <c r="F230" s="212">
        <v>255</v>
      </c>
      <c r="G230" s="213"/>
      <c r="H230" s="213">
        <v>217.25</v>
      </c>
      <c r="I230" s="213">
        <v>320</v>
      </c>
      <c r="J230" s="214" t="s">
        <v>750</v>
      </c>
      <c r="K230" s="215">
        <f t="shared" si="94"/>
        <v>-37.75</v>
      </c>
      <c r="L230" s="218">
        <f t="shared" si="95"/>
        <v>-0.14803921568627451</v>
      </c>
      <c r="M230" s="212" t="s">
        <v>604</v>
      </c>
      <c r="N230" s="209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96</v>
      </c>
      <c r="B231" s="199">
        <v>42997</v>
      </c>
      <c r="C231" s="199"/>
      <c r="D231" s="200" t="s">
        <v>751</v>
      </c>
      <c r="E231" s="201" t="s">
        <v>623</v>
      </c>
      <c r="F231" s="202">
        <v>215</v>
      </c>
      <c r="G231" s="201"/>
      <c r="H231" s="201">
        <v>258</v>
      </c>
      <c r="I231" s="203">
        <v>258</v>
      </c>
      <c r="J231" s="204" t="s">
        <v>681</v>
      </c>
      <c r="K231" s="205">
        <f t="shared" si="94"/>
        <v>43</v>
      </c>
      <c r="L231" s="206">
        <f t="shared" si="95"/>
        <v>0.2</v>
      </c>
      <c r="M231" s="201" t="s">
        <v>591</v>
      </c>
      <c r="N231" s="207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97</v>
      </c>
      <c r="B232" s="199">
        <v>42997</v>
      </c>
      <c r="C232" s="199"/>
      <c r="D232" s="200" t="s">
        <v>751</v>
      </c>
      <c r="E232" s="201" t="s">
        <v>623</v>
      </c>
      <c r="F232" s="202">
        <v>215</v>
      </c>
      <c r="G232" s="201"/>
      <c r="H232" s="201">
        <v>258</v>
      </c>
      <c r="I232" s="203">
        <v>258</v>
      </c>
      <c r="J232" s="235" t="s">
        <v>681</v>
      </c>
      <c r="K232" s="205">
        <v>43</v>
      </c>
      <c r="L232" s="206">
        <v>0.2</v>
      </c>
      <c r="M232" s="201" t="s">
        <v>591</v>
      </c>
      <c r="N232" s="207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98</v>
      </c>
      <c r="B233" s="230">
        <v>42998</v>
      </c>
      <c r="C233" s="230"/>
      <c r="D233" s="231" t="s">
        <v>752</v>
      </c>
      <c r="E233" s="232" t="s">
        <v>623</v>
      </c>
      <c r="F233" s="202">
        <v>75</v>
      </c>
      <c r="G233" s="232"/>
      <c r="H233" s="232">
        <v>90</v>
      </c>
      <c r="I233" s="234">
        <v>90</v>
      </c>
      <c r="J233" s="204" t="s">
        <v>753</v>
      </c>
      <c r="K233" s="205">
        <f t="shared" ref="K233:K238" si="96">H233-F233</f>
        <v>15</v>
      </c>
      <c r="L233" s="206">
        <f t="shared" ref="L233:L238" si="97">K233/F233</f>
        <v>0.2</v>
      </c>
      <c r="M233" s="201" t="s">
        <v>591</v>
      </c>
      <c r="N233" s="207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99</v>
      </c>
      <c r="B234" s="230">
        <v>43011</v>
      </c>
      <c r="C234" s="230"/>
      <c r="D234" s="231" t="s">
        <v>606</v>
      </c>
      <c r="E234" s="232" t="s">
        <v>623</v>
      </c>
      <c r="F234" s="233">
        <v>315</v>
      </c>
      <c r="G234" s="232"/>
      <c r="H234" s="232">
        <v>392</v>
      </c>
      <c r="I234" s="234">
        <v>384</v>
      </c>
      <c r="J234" s="235" t="s">
        <v>754</v>
      </c>
      <c r="K234" s="205">
        <f t="shared" si="96"/>
        <v>77</v>
      </c>
      <c r="L234" s="236">
        <f t="shared" si="97"/>
        <v>0.24444444444444444</v>
      </c>
      <c r="M234" s="232" t="s">
        <v>591</v>
      </c>
      <c r="N234" s="237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100</v>
      </c>
      <c r="B235" s="230">
        <v>43013</v>
      </c>
      <c r="C235" s="230"/>
      <c r="D235" s="231" t="s">
        <v>463</v>
      </c>
      <c r="E235" s="232" t="s">
        <v>623</v>
      </c>
      <c r="F235" s="233">
        <v>145</v>
      </c>
      <c r="G235" s="232"/>
      <c r="H235" s="232">
        <v>179</v>
      </c>
      <c r="I235" s="234">
        <v>180</v>
      </c>
      <c r="J235" s="235" t="s">
        <v>755</v>
      </c>
      <c r="K235" s="205">
        <f t="shared" si="96"/>
        <v>34</v>
      </c>
      <c r="L235" s="236">
        <f t="shared" si="97"/>
        <v>0.23448275862068965</v>
      </c>
      <c r="M235" s="232" t="s">
        <v>591</v>
      </c>
      <c r="N235" s="237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101</v>
      </c>
      <c r="B236" s="230">
        <v>43014</v>
      </c>
      <c r="C236" s="230"/>
      <c r="D236" s="231" t="s">
        <v>337</v>
      </c>
      <c r="E236" s="232" t="s">
        <v>623</v>
      </c>
      <c r="F236" s="233">
        <v>256</v>
      </c>
      <c r="G236" s="232"/>
      <c r="H236" s="232">
        <v>323</v>
      </c>
      <c r="I236" s="234">
        <v>320</v>
      </c>
      <c r="J236" s="235" t="s">
        <v>681</v>
      </c>
      <c r="K236" s="205">
        <f t="shared" si="96"/>
        <v>67</v>
      </c>
      <c r="L236" s="236">
        <f t="shared" si="97"/>
        <v>0.26171875</v>
      </c>
      <c r="M236" s="232" t="s">
        <v>591</v>
      </c>
      <c r="N236" s="237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102</v>
      </c>
      <c r="B237" s="230">
        <v>43017</v>
      </c>
      <c r="C237" s="230"/>
      <c r="D237" s="231" t="s">
        <v>353</v>
      </c>
      <c r="E237" s="232" t="s">
        <v>623</v>
      </c>
      <c r="F237" s="233">
        <v>137.5</v>
      </c>
      <c r="G237" s="232"/>
      <c r="H237" s="232">
        <v>184</v>
      </c>
      <c r="I237" s="234">
        <v>183</v>
      </c>
      <c r="J237" s="235" t="s">
        <v>756</v>
      </c>
      <c r="K237" s="205">
        <f t="shared" si="96"/>
        <v>46.5</v>
      </c>
      <c r="L237" s="236">
        <f t="shared" si="97"/>
        <v>0.33818181818181819</v>
      </c>
      <c r="M237" s="232" t="s">
        <v>591</v>
      </c>
      <c r="N237" s="237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103</v>
      </c>
      <c r="B238" s="230">
        <v>43018</v>
      </c>
      <c r="C238" s="230"/>
      <c r="D238" s="231" t="s">
        <v>757</v>
      </c>
      <c r="E238" s="232" t="s">
        <v>623</v>
      </c>
      <c r="F238" s="233">
        <v>125.5</v>
      </c>
      <c r="G238" s="232"/>
      <c r="H238" s="232">
        <v>158</v>
      </c>
      <c r="I238" s="234">
        <v>155</v>
      </c>
      <c r="J238" s="235" t="s">
        <v>758</v>
      </c>
      <c r="K238" s="205">
        <f t="shared" si="96"/>
        <v>32.5</v>
      </c>
      <c r="L238" s="236">
        <f t="shared" si="97"/>
        <v>0.25896414342629481</v>
      </c>
      <c r="M238" s="232" t="s">
        <v>591</v>
      </c>
      <c r="N238" s="237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104</v>
      </c>
      <c r="B239" s="230">
        <v>43018</v>
      </c>
      <c r="C239" s="230"/>
      <c r="D239" s="231" t="s">
        <v>759</v>
      </c>
      <c r="E239" s="232" t="s">
        <v>623</v>
      </c>
      <c r="F239" s="233">
        <v>895</v>
      </c>
      <c r="G239" s="232"/>
      <c r="H239" s="232">
        <v>1122.5</v>
      </c>
      <c r="I239" s="234">
        <v>1078</v>
      </c>
      <c r="J239" s="235" t="s">
        <v>760</v>
      </c>
      <c r="K239" s="205">
        <v>227.5</v>
      </c>
      <c r="L239" s="236">
        <v>0.25418994413407803</v>
      </c>
      <c r="M239" s="232" t="s">
        <v>591</v>
      </c>
      <c r="N239" s="237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105</v>
      </c>
      <c r="B240" s="230">
        <v>43020</v>
      </c>
      <c r="C240" s="230"/>
      <c r="D240" s="231" t="s">
        <v>346</v>
      </c>
      <c r="E240" s="232" t="s">
        <v>623</v>
      </c>
      <c r="F240" s="233">
        <v>525</v>
      </c>
      <c r="G240" s="232"/>
      <c r="H240" s="232">
        <v>629</v>
      </c>
      <c r="I240" s="234">
        <v>629</v>
      </c>
      <c r="J240" s="235" t="s">
        <v>681</v>
      </c>
      <c r="K240" s="205">
        <v>104</v>
      </c>
      <c r="L240" s="236">
        <v>0.19809523809523799</v>
      </c>
      <c r="M240" s="232" t="s">
        <v>591</v>
      </c>
      <c r="N240" s="237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106</v>
      </c>
      <c r="B241" s="230">
        <v>43046</v>
      </c>
      <c r="C241" s="230"/>
      <c r="D241" s="231" t="s">
        <v>388</v>
      </c>
      <c r="E241" s="232" t="s">
        <v>623</v>
      </c>
      <c r="F241" s="233">
        <v>740</v>
      </c>
      <c r="G241" s="232"/>
      <c r="H241" s="232">
        <v>892.5</v>
      </c>
      <c r="I241" s="234">
        <v>900</v>
      </c>
      <c r="J241" s="235" t="s">
        <v>761</v>
      </c>
      <c r="K241" s="205">
        <f t="shared" ref="K241:K243" si="98">H241-F241</f>
        <v>152.5</v>
      </c>
      <c r="L241" s="236">
        <f t="shared" ref="L241:L243" si="99">K241/F241</f>
        <v>0.20608108108108109</v>
      </c>
      <c r="M241" s="232" t="s">
        <v>591</v>
      </c>
      <c r="N241" s="237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107</v>
      </c>
      <c r="B242" s="199">
        <v>43073</v>
      </c>
      <c r="C242" s="199"/>
      <c r="D242" s="200" t="s">
        <v>762</v>
      </c>
      <c r="E242" s="201" t="s">
        <v>623</v>
      </c>
      <c r="F242" s="202">
        <v>118.5</v>
      </c>
      <c r="G242" s="201"/>
      <c r="H242" s="201">
        <v>143.5</v>
      </c>
      <c r="I242" s="203">
        <v>145</v>
      </c>
      <c r="J242" s="204" t="s">
        <v>613</v>
      </c>
      <c r="K242" s="205">
        <f t="shared" si="98"/>
        <v>25</v>
      </c>
      <c r="L242" s="206">
        <f t="shared" si="99"/>
        <v>0.2109704641350211</v>
      </c>
      <c r="M242" s="201" t="s">
        <v>591</v>
      </c>
      <c r="N242" s="207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8">
        <v>108</v>
      </c>
      <c r="B243" s="209">
        <v>43090</v>
      </c>
      <c r="C243" s="209"/>
      <c r="D243" s="210" t="s">
        <v>434</v>
      </c>
      <c r="E243" s="211" t="s">
        <v>623</v>
      </c>
      <c r="F243" s="212">
        <v>715</v>
      </c>
      <c r="G243" s="212"/>
      <c r="H243" s="213">
        <v>500</v>
      </c>
      <c r="I243" s="213">
        <v>872</v>
      </c>
      <c r="J243" s="214" t="s">
        <v>763</v>
      </c>
      <c r="K243" s="215">
        <f t="shared" si="98"/>
        <v>-215</v>
      </c>
      <c r="L243" s="216">
        <f t="shared" si="99"/>
        <v>-0.30069930069930068</v>
      </c>
      <c r="M243" s="212" t="s">
        <v>604</v>
      </c>
      <c r="N243" s="209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109</v>
      </c>
      <c r="B244" s="199">
        <v>43098</v>
      </c>
      <c r="C244" s="199"/>
      <c r="D244" s="200" t="s">
        <v>606</v>
      </c>
      <c r="E244" s="201" t="s">
        <v>623</v>
      </c>
      <c r="F244" s="202">
        <v>435</v>
      </c>
      <c r="G244" s="201"/>
      <c r="H244" s="201">
        <v>542.5</v>
      </c>
      <c r="I244" s="203">
        <v>539</v>
      </c>
      <c r="J244" s="204" t="s">
        <v>681</v>
      </c>
      <c r="K244" s="205">
        <v>107.5</v>
      </c>
      <c r="L244" s="206">
        <v>0.247126436781609</v>
      </c>
      <c r="M244" s="201" t="s">
        <v>591</v>
      </c>
      <c r="N244" s="207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110</v>
      </c>
      <c r="B245" s="199">
        <v>43098</v>
      </c>
      <c r="C245" s="199"/>
      <c r="D245" s="200" t="s">
        <v>563</v>
      </c>
      <c r="E245" s="201" t="s">
        <v>623</v>
      </c>
      <c r="F245" s="202">
        <v>885</v>
      </c>
      <c r="G245" s="201"/>
      <c r="H245" s="201">
        <v>1090</v>
      </c>
      <c r="I245" s="203">
        <v>1084</v>
      </c>
      <c r="J245" s="204" t="s">
        <v>681</v>
      </c>
      <c r="K245" s="205">
        <v>205</v>
      </c>
      <c r="L245" s="206">
        <v>0.23163841807909599</v>
      </c>
      <c r="M245" s="201" t="s">
        <v>591</v>
      </c>
      <c r="N245" s="207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8">
        <v>111</v>
      </c>
      <c r="B246" s="239">
        <v>43192</v>
      </c>
      <c r="C246" s="239"/>
      <c r="D246" s="217" t="s">
        <v>764</v>
      </c>
      <c r="E246" s="212" t="s">
        <v>623</v>
      </c>
      <c r="F246" s="240">
        <v>478.5</v>
      </c>
      <c r="G246" s="212"/>
      <c r="H246" s="212">
        <v>442</v>
      </c>
      <c r="I246" s="213">
        <v>613</v>
      </c>
      <c r="J246" s="214" t="s">
        <v>765</v>
      </c>
      <c r="K246" s="215">
        <f t="shared" ref="K246:K249" si="100">H246-F246</f>
        <v>-36.5</v>
      </c>
      <c r="L246" s="216">
        <f t="shared" ref="L246:L249" si="101">K246/F246</f>
        <v>-7.6280041797283177E-2</v>
      </c>
      <c r="M246" s="212" t="s">
        <v>604</v>
      </c>
      <c r="N246" s="209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8">
        <v>112</v>
      </c>
      <c r="B247" s="209">
        <v>43194</v>
      </c>
      <c r="C247" s="209"/>
      <c r="D247" s="210" t="s">
        <v>766</v>
      </c>
      <c r="E247" s="211" t="s">
        <v>623</v>
      </c>
      <c r="F247" s="212">
        <f>141.5-7.3</f>
        <v>134.19999999999999</v>
      </c>
      <c r="G247" s="212"/>
      <c r="H247" s="213">
        <v>77</v>
      </c>
      <c r="I247" s="213">
        <v>180</v>
      </c>
      <c r="J247" s="214" t="s">
        <v>767</v>
      </c>
      <c r="K247" s="215">
        <f t="shared" si="100"/>
        <v>-57.199999999999989</v>
      </c>
      <c r="L247" s="216">
        <f t="shared" si="101"/>
        <v>-0.42622950819672129</v>
      </c>
      <c r="M247" s="212" t="s">
        <v>604</v>
      </c>
      <c r="N247" s="209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8">
        <v>113</v>
      </c>
      <c r="B248" s="209">
        <v>43209</v>
      </c>
      <c r="C248" s="209"/>
      <c r="D248" s="210" t="s">
        <v>768</v>
      </c>
      <c r="E248" s="211" t="s">
        <v>623</v>
      </c>
      <c r="F248" s="212">
        <v>430</v>
      </c>
      <c r="G248" s="212"/>
      <c r="H248" s="213">
        <v>220</v>
      </c>
      <c r="I248" s="213">
        <v>537</v>
      </c>
      <c r="J248" s="214" t="s">
        <v>769</v>
      </c>
      <c r="K248" s="215">
        <f t="shared" si="100"/>
        <v>-210</v>
      </c>
      <c r="L248" s="216">
        <f t="shared" si="101"/>
        <v>-0.48837209302325579</v>
      </c>
      <c r="M248" s="212" t="s">
        <v>604</v>
      </c>
      <c r="N248" s="209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114</v>
      </c>
      <c r="B249" s="230">
        <v>43220</v>
      </c>
      <c r="C249" s="230"/>
      <c r="D249" s="231" t="s">
        <v>389</v>
      </c>
      <c r="E249" s="232" t="s">
        <v>623</v>
      </c>
      <c r="F249" s="232">
        <v>153.5</v>
      </c>
      <c r="G249" s="232"/>
      <c r="H249" s="232">
        <v>196</v>
      </c>
      <c r="I249" s="234">
        <v>196</v>
      </c>
      <c r="J249" s="204" t="s">
        <v>770</v>
      </c>
      <c r="K249" s="205">
        <f t="shared" si="100"/>
        <v>42.5</v>
      </c>
      <c r="L249" s="206">
        <f t="shared" si="101"/>
        <v>0.27687296416938112</v>
      </c>
      <c r="M249" s="201" t="s">
        <v>591</v>
      </c>
      <c r="N249" s="207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115</v>
      </c>
      <c r="B250" s="209">
        <v>43306</v>
      </c>
      <c r="C250" s="209"/>
      <c r="D250" s="210" t="s">
        <v>740</v>
      </c>
      <c r="E250" s="211" t="s">
        <v>623</v>
      </c>
      <c r="F250" s="212">
        <v>27.5</v>
      </c>
      <c r="G250" s="212"/>
      <c r="H250" s="213">
        <v>13.1</v>
      </c>
      <c r="I250" s="213">
        <v>60</v>
      </c>
      <c r="J250" s="214" t="s">
        <v>771</v>
      </c>
      <c r="K250" s="215">
        <v>-14.4</v>
      </c>
      <c r="L250" s="216">
        <v>-0.52363636363636401</v>
      </c>
      <c r="M250" s="212" t="s">
        <v>604</v>
      </c>
      <c r="N250" s="209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8">
        <v>116</v>
      </c>
      <c r="B251" s="239">
        <v>43318</v>
      </c>
      <c r="C251" s="239"/>
      <c r="D251" s="217" t="s">
        <v>772</v>
      </c>
      <c r="E251" s="212" t="s">
        <v>623</v>
      </c>
      <c r="F251" s="212">
        <v>148.5</v>
      </c>
      <c r="G251" s="212"/>
      <c r="H251" s="212">
        <v>102</v>
      </c>
      <c r="I251" s="213">
        <v>182</v>
      </c>
      <c r="J251" s="214" t="s">
        <v>773</v>
      </c>
      <c r="K251" s="215">
        <f>H251-F251</f>
        <v>-46.5</v>
      </c>
      <c r="L251" s="216">
        <f>K251/F251</f>
        <v>-0.31313131313131315</v>
      </c>
      <c r="M251" s="212" t="s">
        <v>604</v>
      </c>
      <c r="N251" s="209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117</v>
      </c>
      <c r="B252" s="199">
        <v>43335</v>
      </c>
      <c r="C252" s="199"/>
      <c r="D252" s="200" t="s">
        <v>774</v>
      </c>
      <c r="E252" s="201" t="s">
        <v>623</v>
      </c>
      <c r="F252" s="232">
        <v>285</v>
      </c>
      <c r="G252" s="201"/>
      <c r="H252" s="201">
        <v>355</v>
      </c>
      <c r="I252" s="203">
        <v>364</v>
      </c>
      <c r="J252" s="204" t="s">
        <v>775</v>
      </c>
      <c r="K252" s="205">
        <v>70</v>
      </c>
      <c r="L252" s="206">
        <v>0.24561403508771901</v>
      </c>
      <c r="M252" s="201" t="s">
        <v>591</v>
      </c>
      <c r="N252" s="207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118</v>
      </c>
      <c r="B253" s="199">
        <v>43341</v>
      </c>
      <c r="C253" s="199"/>
      <c r="D253" s="200" t="s">
        <v>377</v>
      </c>
      <c r="E253" s="201" t="s">
        <v>623</v>
      </c>
      <c r="F253" s="232">
        <v>525</v>
      </c>
      <c r="G253" s="201"/>
      <c r="H253" s="201">
        <v>585</v>
      </c>
      <c r="I253" s="203">
        <v>635</v>
      </c>
      <c r="J253" s="204" t="s">
        <v>776</v>
      </c>
      <c r="K253" s="205">
        <f t="shared" ref="K253:K270" si="102">H253-F253</f>
        <v>60</v>
      </c>
      <c r="L253" s="206">
        <f t="shared" ref="L253:L270" si="103">K253/F253</f>
        <v>0.11428571428571428</v>
      </c>
      <c r="M253" s="201" t="s">
        <v>591</v>
      </c>
      <c r="N253" s="207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119</v>
      </c>
      <c r="B254" s="199">
        <v>43395</v>
      </c>
      <c r="C254" s="199"/>
      <c r="D254" s="200" t="s">
        <v>363</v>
      </c>
      <c r="E254" s="201" t="s">
        <v>623</v>
      </c>
      <c r="F254" s="232">
        <v>475</v>
      </c>
      <c r="G254" s="201"/>
      <c r="H254" s="201">
        <v>574</v>
      </c>
      <c r="I254" s="203">
        <v>570</v>
      </c>
      <c r="J254" s="204" t="s">
        <v>681</v>
      </c>
      <c r="K254" s="205">
        <f t="shared" si="102"/>
        <v>99</v>
      </c>
      <c r="L254" s="206">
        <f t="shared" si="103"/>
        <v>0.20842105263157895</v>
      </c>
      <c r="M254" s="201" t="s">
        <v>591</v>
      </c>
      <c r="N254" s="207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120</v>
      </c>
      <c r="B255" s="230">
        <v>43397</v>
      </c>
      <c r="C255" s="230"/>
      <c r="D255" s="231" t="s">
        <v>384</v>
      </c>
      <c r="E255" s="232" t="s">
        <v>623</v>
      </c>
      <c r="F255" s="232">
        <v>707.5</v>
      </c>
      <c r="G255" s="232"/>
      <c r="H255" s="232">
        <v>872</v>
      </c>
      <c r="I255" s="234">
        <v>872</v>
      </c>
      <c r="J255" s="235" t="s">
        <v>681</v>
      </c>
      <c r="K255" s="205">
        <f t="shared" si="102"/>
        <v>164.5</v>
      </c>
      <c r="L255" s="236">
        <f t="shared" si="103"/>
        <v>0.23250883392226149</v>
      </c>
      <c r="M255" s="232" t="s">
        <v>591</v>
      </c>
      <c r="N255" s="237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121</v>
      </c>
      <c r="B256" s="230">
        <v>43398</v>
      </c>
      <c r="C256" s="230"/>
      <c r="D256" s="231" t="s">
        <v>777</v>
      </c>
      <c r="E256" s="232" t="s">
        <v>623</v>
      </c>
      <c r="F256" s="232">
        <v>162</v>
      </c>
      <c r="G256" s="232"/>
      <c r="H256" s="232">
        <v>204</v>
      </c>
      <c r="I256" s="234">
        <v>209</v>
      </c>
      <c r="J256" s="235" t="s">
        <v>778</v>
      </c>
      <c r="K256" s="205">
        <f t="shared" si="102"/>
        <v>42</v>
      </c>
      <c r="L256" s="236">
        <f t="shared" si="103"/>
        <v>0.25925925925925924</v>
      </c>
      <c r="M256" s="232" t="s">
        <v>591</v>
      </c>
      <c r="N256" s="237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122</v>
      </c>
      <c r="B257" s="230">
        <v>43399</v>
      </c>
      <c r="C257" s="230"/>
      <c r="D257" s="231" t="s">
        <v>482</v>
      </c>
      <c r="E257" s="232" t="s">
        <v>623</v>
      </c>
      <c r="F257" s="232">
        <v>240</v>
      </c>
      <c r="G257" s="232"/>
      <c r="H257" s="232">
        <v>297</v>
      </c>
      <c r="I257" s="234">
        <v>297</v>
      </c>
      <c r="J257" s="235" t="s">
        <v>681</v>
      </c>
      <c r="K257" s="241">
        <f t="shared" si="102"/>
        <v>57</v>
      </c>
      <c r="L257" s="236">
        <f t="shared" si="103"/>
        <v>0.23749999999999999</v>
      </c>
      <c r="M257" s="232" t="s">
        <v>591</v>
      </c>
      <c r="N257" s="237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123</v>
      </c>
      <c r="B258" s="199">
        <v>43439</v>
      </c>
      <c r="C258" s="199"/>
      <c r="D258" s="200" t="s">
        <v>779</v>
      </c>
      <c r="E258" s="201" t="s">
        <v>623</v>
      </c>
      <c r="F258" s="201">
        <v>202.5</v>
      </c>
      <c r="G258" s="201"/>
      <c r="H258" s="201">
        <v>255</v>
      </c>
      <c r="I258" s="203">
        <v>252</v>
      </c>
      <c r="J258" s="204" t="s">
        <v>681</v>
      </c>
      <c r="K258" s="205">
        <f t="shared" si="102"/>
        <v>52.5</v>
      </c>
      <c r="L258" s="206">
        <f t="shared" si="103"/>
        <v>0.25925925925925924</v>
      </c>
      <c r="M258" s="201" t="s">
        <v>591</v>
      </c>
      <c r="N258" s="207">
        <v>43542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124</v>
      </c>
      <c r="B259" s="230">
        <v>43465</v>
      </c>
      <c r="C259" s="199"/>
      <c r="D259" s="231" t="s">
        <v>416</v>
      </c>
      <c r="E259" s="232" t="s">
        <v>623</v>
      </c>
      <c r="F259" s="232">
        <v>710</v>
      </c>
      <c r="G259" s="232"/>
      <c r="H259" s="232">
        <v>866</v>
      </c>
      <c r="I259" s="234">
        <v>866</v>
      </c>
      <c r="J259" s="235" t="s">
        <v>681</v>
      </c>
      <c r="K259" s="205">
        <f t="shared" si="102"/>
        <v>156</v>
      </c>
      <c r="L259" s="206">
        <f t="shared" si="103"/>
        <v>0.21971830985915494</v>
      </c>
      <c r="M259" s="201" t="s">
        <v>591</v>
      </c>
      <c r="N259" s="207">
        <v>43553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125</v>
      </c>
      <c r="B260" s="230">
        <v>43522</v>
      </c>
      <c r="C260" s="230"/>
      <c r="D260" s="231" t="s">
        <v>153</v>
      </c>
      <c r="E260" s="232" t="s">
        <v>623</v>
      </c>
      <c r="F260" s="232">
        <v>337.25</v>
      </c>
      <c r="G260" s="232"/>
      <c r="H260" s="232">
        <v>398.5</v>
      </c>
      <c r="I260" s="234">
        <v>411</v>
      </c>
      <c r="J260" s="204" t="s">
        <v>781</v>
      </c>
      <c r="K260" s="205">
        <f t="shared" si="102"/>
        <v>61.25</v>
      </c>
      <c r="L260" s="206">
        <f t="shared" si="103"/>
        <v>0.1816160118606375</v>
      </c>
      <c r="M260" s="201" t="s">
        <v>591</v>
      </c>
      <c r="N260" s="207">
        <v>43760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2">
        <v>126</v>
      </c>
      <c r="B261" s="243">
        <v>43559</v>
      </c>
      <c r="C261" s="243"/>
      <c r="D261" s="244" t="s">
        <v>782</v>
      </c>
      <c r="E261" s="245" t="s">
        <v>623</v>
      </c>
      <c r="F261" s="245">
        <v>130</v>
      </c>
      <c r="G261" s="245"/>
      <c r="H261" s="245">
        <v>65</v>
      </c>
      <c r="I261" s="246">
        <v>158</v>
      </c>
      <c r="J261" s="214" t="s">
        <v>783</v>
      </c>
      <c r="K261" s="215">
        <f t="shared" si="102"/>
        <v>-65</v>
      </c>
      <c r="L261" s="216">
        <f t="shared" si="103"/>
        <v>-0.5</v>
      </c>
      <c r="M261" s="212" t="s">
        <v>604</v>
      </c>
      <c r="N261" s="209">
        <v>43726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127</v>
      </c>
      <c r="B262" s="230">
        <v>43017</v>
      </c>
      <c r="C262" s="230"/>
      <c r="D262" s="231" t="s">
        <v>186</v>
      </c>
      <c r="E262" s="232" t="s">
        <v>623</v>
      </c>
      <c r="F262" s="232">
        <v>141.5</v>
      </c>
      <c r="G262" s="232"/>
      <c r="H262" s="232">
        <v>183.5</v>
      </c>
      <c r="I262" s="234">
        <v>210</v>
      </c>
      <c r="J262" s="204" t="s">
        <v>778</v>
      </c>
      <c r="K262" s="205">
        <f t="shared" si="102"/>
        <v>42</v>
      </c>
      <c r="L262" s="206">
        <f t="shared" si="103"/>
        <v>0.29681978798586572</v>
      </c>
      <c r="M262" s="201" t="s">
        <v>591</v>
      </c>
      <c r="N262" s="207">
        <v>43042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2">
        <v>128</v>
      </c>
      <c r="B263" s="243">
        <v>43074</v>
      </c>
      <c r="C263" s="243"/>
      <c r="D263" s="244" t="s">
        <v>785</v>
      </c>
      <c r="E263" s="245" t="s">
        <v>623</v>
      </c>
      <c r="F263" s="240">
        <v>172</v>
      </c>
      <c r="G263" s="245"/>
      <c r="H263" s="245">
        <v>155.25</v>
      </c>
      <c r="I263" s="246">
        <v>230</v>
      </c>
      <c r="J263" s="214" t="s">
        <v>786</v>
      </c>
      <c r="K263" s="215">
        <f t="shared" si="102"/>
        <v>-16.75</v>
      </c>
      <c r="L263" s="216">
        <f t="shared" si="103"/>
        <v>-9.7383720930232565E-2</v>
      </c>
      <c r="M263" s="212" t="s">
        <v>604</v>
      </c>
      <c r="N263" s="209">
        <v>43787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129</v>
      </c>
      <c r="B264" s="230">
        <v>43398</v>
      </c>
      <c r="C264" s="230"/>
      <c r="D264" s="231" t="s">
        <v>108</v>
      </c>
      <c r="E264" s="232" t="s">
        <v>623</v>
      </c>
      <c r="F264" s="232">
        <v>698.5</v>
      </c>
      <c r="G264" s="232"/>
      <c r="H264" s="232">
        <v>890</v>
      </c>
      <c r="I264" s="234">
        <v>890</v>
      </c>
      <c r="J264" s="204" t="s">
        <v>866</v>
      </c>
      <c r="K264" s="205">
        <f t="shared" si="102"/>
        <v>191.5</v>
      </c>
      <c r="L264" s="206">
        <f t="shared" si="103"/>
        <v>0.27415891195418757</v>
      </c>
      <c r="M264" s="201" t="s">
        <v>591</v>
      </c>
      <c r="N264" s="207">
        <v>44328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130</v>
      </c>
      <c r="B265" s="230">
        <v>42877</v>
      </c>
      <c r="C265" s="230"/>
      <c r="D265" s="231" t="s">
        <v>376</v>
      </c>
      <c r="E265" s="232" t="s">
        <v>623</v>
      </c>
      <c r="F265" s="232">
        <v>127.6</v>
      </c>
      <c r="G265" s="232"/>
      <c r="H265" s="232">
        <v>138</v>
      </c>
      <c r="I265" s="234">
        <v>190</v>
      </c>
      <c r="J265" s="204" t="s">
        <v>787</v>
      </c>
      <c r="K265" s="205">
        <f t="shared" si="102"/>
        <v>10.400000000000006</v>
      </c>
      <c r="L265" s="206">
        <f t="shared" si="103"/>
        <v>8.1504702194357417E-2</v>
      </c>
      <c r="M265" s="201" t="s">
        <v>591</v>
      </c>
      <c r="N265" s="207">
        <v>43774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131</v>
      </c>
      <c r="B266" s="230">
        <v>43158</v>
      </c>
      <c r="C266" s="230"/>
      <c r="D266" s="231" t="s">
        <v>788</v>
      </c>
      <c r="E266" s="232" t="s">
        <v>623</v>
      </c>
      <c r="F266" s="232">
        <v>317</v>
      </c>
      <c r="G266" s="232"/>
      <c r="H266" s="232">
        <v>382.5</v>
      </c>
      <c r="I266" s="234">
        <v>398</v>
      </c>
      <c r="J266" s="204" t="s">
        <v>789</v>
      </c>
      <c r="K266" s="205">
        <f t="shared" si="102"/>
        <v>65.5</v>
      </c>
      <c r="L266" s="206">
        <f t="shared" si="103"/>
        <v>0.20662460567823343</v>
      </c>
      <c r="M266" s="201" t="s">
        <v>591</v>
      </c>
      <c r="N266" s="207">
        <v>44238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2">
        <v>132</v>
      </c>
      <c r="B267" s="243">
        <v>43164</v>
      </c>
      <c r="C267" s="243"/>
      <c r="D267" s="244" t="s">
        <v>145</v>
      </c>
      <c r="E267" s="245" t="s">
        <v>623</v>
      </c>
      <c r="F267" s="240">
        <f>510-14.4</f>
        <v>495.6</v>
      </c>
      <c r="G267" s="245"/>
      <c r="H267" s="245">
        <v>350</v>
      </c>
      <c r="I267" s="246">
        <v>672</v>
      </c>
      <c r="J267" s="214" t="s">
        <v>790</v>
      </c>
      <c r="K267" s="215">
        <f t="shared" si="102"/>
        <v>-145.60000000000002</v>
      </c>
      <c r="L267" s="216">
        <f t="shared" si="103"/>
        <v>-0.29378531073446329</v>
      </c>
      <c r="M267" s="212" t="s">
        <v>604</v>
      </c>
      <c r="N267" s="209">
        <v>43887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2">
        <v>133</v>
      </c>
      <c r="B268" s="243">
        <v>43237</v>
      </c>
      <c r="C268" s="243"/>
      <c r="D268" s="244" t="s">
        <v>474</v>
      </c>
      <c r="E268" s="245" t="s">
        <v>623</v>
      </c>
      <c r="F268" s="240">
        <v>230.3</v>
      </c>
      <c r="G268" s="245"/>
      <c r="H268" s="245">
        <v>102.5</v>
      </c>
      <c r="I268" s="246">
        <v>348</v>
      </c>
      <c r="J268" s="214" t="s">
        <v>791</v>
      </c>
      <c r="K268" s="215">
        <f t="shared" si="102"/>
        <v>-127.80000000000001</v>
      </c>
      <c r="L268" s="216">
        <f t="shared" si="103"/>
        <v>-0.55492835432045162</v>
      </c>
      <c r="M268" s="212" t="s">
        <v>604</v>
      </c>
      <c r="N268" s="209">
        <v>43896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134</v>
      </c>
      <c r="B269" s="230">
        <v>43258</v>
      </c>
      <c r="C269" s="230"/>
      <c r="D269" s="231" t="s">
        <v>439</v>
      </c>
      <c r="E269" s="232" t="s">
        <v>623</v>
      </c>
      <c r="F269" s="232">
        <f>342.5-5.1</f>
        <v>337.4</v>
      </c>
      <c r="G269" s="232"/>
      <c r="H269" s="232">
        <v>412.5</v>
      </c>
      <c r="I269" s="234">
        <v>439</v>
      </c>
      <c r="J269" s="204" t="s">
        <v>792</v>
      </c>
      <c r="K269" s="205">
        <f t="shared" si="102"/>
        <v>75.100000000000023</v>
      </c>
      <c r="L269" s="206">
        <f t="shared" si="103"/>
        <v>0.22258446947243635</v>
      </c>
      <c r="M269" s="201" t="s">
        <v>591</v>
      </c>
      <c r="N269" s="207">
        <v>44230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135</v>
      </c>
      <c r="B270" s="222">
        <v>43285</v>
      </c>
      <c r="C270" s="222"/>
      <c r="D270" s="223" t="s">
        <v>55</v>
      </c>
      <c r="E270" s="224" t="s">
        <v>623</v>
      </c>
      <c r="F270" s="224">
        <f>127.5-5.53</f>
        <v>121.97</v>
      </c>
      <c r="G270" s="225"/>
      <c r="H270" s="225">
        <v>122.5</v>
      </c>
      <c r="I270" s="225">
        <v>170</v>
      </c>
      <c r="J270" s="226" t="s">
        <v>825</v>
      </c>
      <c r="K270" s="227">
        <f t="shared" si="102"/>
        <v>0.53000000000000114</v>
      </c>
      <c r="L270" s="228">
        <f t="shared" si="103"/>
        <v>4.3453308190538747E-3</v>
      </c>
      <c r="M270" s="224" t="s">
        <v>714</v>
      </c>
      <c r="N270" s="222">
        <v>44431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2">
        <v>136</v>
      </c>
      <c r="B271" s="243">
        <v>43294</v>
      </c>
      <c r="C271" s="243"/>
      <c r="D271" s="244" t="s">
        <v>365</v>
      </c>
      <c r="E271" s="245" t="s">
        <v>623</v>
      </c>
      <c r="F271" s="240">
        <v>46.5</v>
      </c>
      <c r="G271" s="245"/>
      <c r="H271" s="245">
        <v>17</v>
      </c>
      <c r="I271" s="246">
        <v>59</v>
      </c>
      <c r="J271" s="214" t="s">
        <v>793</v>
      </c>
      <c r="K271" s="215">
        <f t="shared" ref="K271:K279" si="104">H271-F271</f>
        <v>-29.5</v>
      </c>
      <c r="L271" s="216">
        <f t="shared" ref="L271:L279" si="105">K271/F271</f>
        <v>-0.63440860215053763</v>
      </c>
      <c r="M271" s="212" t="s">
        <v>604</v>
      </c>
      <c r="N271" s="209">
        <v>43887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137</v>
      </c>
      <c r="B272" s="230">
        <v>43396</v>
      </c>
      <c r="C272" s="230"/>
      <c r="D272" s="231" t="s">
        <v>418</v>
      </c>
      <c r="E272" s="232" t="s">
        <v>623</v>
      </c>
      <c r="F272" s="232">
        <v>156.5</v>
      </c>
      <c r="G272" s="232"/>
      <c r="H272" s="232">
        <v>207.5</v>
      </c>
      <c r="I272" s="234">
        <v>191</v>
      </c>
      <c r="J272" s="204" t="s">
        <v>681</v>
      </c>
      <c r="K272" s="205">
        <f t="shared" si="104"/>
        <v>51</v>
      </c>
      <c r="L272" s="206">
        <f t="shared" si="105"/>
        <v>0.32587859424920129</v>
      </c>
      <c r="M272" s="201" t="s">
        <v>591</v>
      </c>
      <c r="N272" s="207">
        <v>44369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138</v>
      </c>
      <c r="B273" s="230">
        <v>43439</v>
      </c>
      <c r="C273" s="230"/>
      <c r="D273" s="231" t="s">
        <v>327</v>
      </c>
      <c r="E273" s="232" t="s">
        <v>623</v>
      </c>
      <c r="F273" s="232">
        <v>259.5</v>
      </c>
      <c r="G273" s="232"/>
      <c r="H273" s="232">
        <v>320</v>
      </c>
      <c r="I273" s="234">
        <v>320</v>
      </c>
      <c r="J273" s="204" t="s">
        <v>681</v>
      </c>
      <c r="K273" s="205">
        <f t="shared" si="104"/>
        <v>60.5</v>
      </c>
      <c r="L273" s="206">
        <f t="shared" si="105"/>
        <v>0.23314065510597304</v>
      </c>
      <c r="M273" s="201" t="s">
        <v>591</v>
      </c>
      <c r="N273" s="207">
        <v>44323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2">
        <v>139</v>
      </c>
      <c r="B274" s="243">
        <v>43439</v>
      </c>
      <c r="C274" s="243"/>
      <c r="D274" s="244" t="s">
        <v>794</v>
      </c>
      <c r="E274" s="245" t="s">
        <v>623</v>
      </c>
      <c r="F274" s="245">
        <v>715</v>
      </c>
      <c r="G274" s="245"/>
      <c r="H274" s="245">
        <v>445</v>
      </c>
      <c r="I274" s="246">
        <v>840</v>
      </c>
      <c r="J274" s="214" t="s">
        <v>795</v>
      </c>
      <c r="K274" s="215">
        <f t="shared" si="104"/>
        <v>-270</v>
      </c>
      <c r="L274" s="216">
        <f t="shared" si="105"/>
        <v>-0.3776223776223776</v>
      </c>
      <c r="M274" s="212" t="s">
        <v>604</v>
      </c>
      <c r="N274" s="209">
        <v>43800</v>
      </c>
      <c r="O274" s="1"/>
      <c r="P274" s="1"/>
      <c r="Q274" s="1"/>
      <c r="R274" s="6" t="s">
        <v>780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140</v>
      </c>
      <c r="B275" s="230">
        <v>43469</v>
      </c>
      <c r="C275" s="230"/>
      <c r="D275" s="231" t="s">
        <v>158</v>
      </c>
      <c r="E275" s="232" t="s">
        <v>623</v>
      </c>
      <c r="F275" s="232">
        <v>875</v>
      </c>
      <c r="G275" s="232"/>
      <c r="H275" s="232">
        <v>1165</v>
      </c>
      <c r="I275" s="234">
        <v>1185</v>
      </c>
      <c r="J275" s="204" t="s">
        <v>796</v>
      </c>
      <c r="K275" s="205">
        <f t="shared" si="104"/>
        <v>290</v>
      </c>
      <c r="L275" s="206">
        <f t="shared" si="105"/>
        <v>0.33142857142857141</v>
      </c>
      <c r="M275" s="201" t="s">
        <v>591</v>
      </c>
      <c r="N275" s="207">
        <v>43847</v>
      </c>
      <c r="O275" s="1"/>
      <c r="P275" s="1"/>
      <c r="Q275" s="1"/>
      <c r="R275" s="6" t="s">
        <v>780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141</v>
      </c>
      <c r="B276" s="230">
        <v>43559</v>
      </c>
      <c r="C276" s="230"/>
      <c r="D276" s="231" t="s">
        <v>343</v>
      </c>
      <c r="E276" s="232" t="s">
        <v>623</v>
      </c>
      <c r="F276" s="232">
        <f>387-14.63</f>
        <v>372.37</v>
      </c>
      <c r="G276" s="232"/>
      <c r="H276" s="232">
        <v>490</v>
      </c>
      <c r="I276" s="234">
        <v>490</v>
      </c>
      <c r="J276" s="204" t="s">
        <v>681</v>
      </c>
      <c r="K276" s="205">
        <f t="shared" si="104"/>
        <v>117.63</v>
      </c>
      <c r="L276" s="206">
        <f t="shared" si="105"/>
        <v>0.31589548030185027</v>
      </c>
      <c r="M276" s="201" t="s">
        <v>591</v>
      </c>
      <c r="N276" s="207">
        <v>43850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2">
        <v>142</v>
      </c>
      <c r="B277" s="243">
        <v>43578</v>
      </c>
      <c r="C277" s="243"/>
      <c r="D277" s="244" t="s">
        <v>797</v>
      </c>
      <c r="E277" s="245" t="s">
        <v>593</v>
      </c>
      <c r="F277" s="245">
        <v>220</v>
      </c>
      <c r="G277" s="245"/>
      <c r="H277" s="245">
        <v>127.5</v>
      </c>
      <c r="I277" s="246">
        <v>284</v>
      </c>
      <c r="J277" s="214" t="s">
        <v>798</v>
      </c>
      <c r="K277" s="215">
        <f t="shared" si="104"/>
        <v>-92.5</v>
      </c>
      <c r="L277" s="216">
        <f t="shared" si="105"/>
        <v>-0.42045454545454547</v>
      </c>
      <c r="M277" s="212" t="s">
        <v>604</v>
      </c>
      <c r="N277" s="209">
        <v>43896</v>
      </c>
      <c r="O277" s="1"/>
      <c r="P277" s="1"/>
      <c r="Q277" s="1"/>
      <c r="R277" s="6" t="s">
        <v>780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143</v>
      </c>
      <c r="B278" s="230">
        <v>43622</v>
      </c>
      <c r="C278" s="230"/>
      <c r="D278" s="231" t="s">
        <v>483</v>
      </c>
      <c r="E278" s="232" t="s">
        <v>593</v>
      </c>
      <c r="F278" s="232">
        <v>332.8</v>
      </c>
      <c r="G278" s="232"/>
      <c r="H278" s="232">
        <v>405</v>
      </c>
      <c r="I278" s="234">
        <v>419</v>
      </c>
      <c r="J278" s="204" t="s">
        <v>799</v>
      </c>
      <c r="K278" s="205">
        <f t="shared" si="104"/>
        <v>72.199999999999989</v>
      </c>
      <c r="L278" s="206">
        <f t="shared" si="105"/>
        <v>0.21694711538461534</v>
      </c>
      <c r="M278" s="201" t="s">
        <v>591</v>
      </c>
      <c r="N278" s="207">
        <v>43860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144</v>
      </c>
      <c r="B279" s="222">
        <v>43641</v>
      </c>
      <c r="C279" s="222"/>
      <c r="D279" s="223" t="s">
        <v>151</v>
      </c>
      <c r="E279" s="224" t="s">
        <v>623</v>
      </c>
      <c r="F279" s="224">
        <v>386</v>
      </c>
      <c r="G279" s="225"/>
      <c r="H279" s="225">
        <v>395</v>
      </c>
      <c r="I279" s="225">
        <v>452</v>
      </c>
      <c r="J279" s="226" t="s">
        <v>800</v>
      </c>
      <c r="K279" s="227">
        <f t="shared" si="104"/>
        <v>9</v>
      </c>
      <c r="L279" s="228">
        <f t="shared" si="105"/>
        <v>2.3316062176165803E-2</v>
      </c>
      <c r="M279" s="224" t="s">
        <v>714</v>
      </c>
      <c r="N279" s="222">
        <v>43868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145</v>
      </c>
      <c r="B280" s="222">
        <v>43707</v>
      </c>
      <c r="C280" s="222"/>
      <c r="D280" s="223" t="s">
        <v>131</v>
      </c>
      <c r="E280" s="224" t="s">
        <v>623</v>
      </c>
      <c r="F280" s="224">
        <v>137.5</v>
      </c>
      <c r="G280" s="225"/>
      <c r="H280" s="225">
        <v>138.5</v>
      </c>
      <c r="I280" s="225">
        <v>190</v>
      </c>
      <c r="J280" s="226" t="s">
        <v>824</v>
      </c>
      <c r="K280" s="227">
        <f t="shared" ref="K280" si="106">H280-F280</f>
        <v>1</v>
      </c>
      <c r="L280" s="228">
        <f t="shared" ref="L280" si="107">K280/F280</f>
        <v>7.2727272727272727E-3</v>
      </c>
      <c r="M280" s="224" t="s">
        <v>714</v>
      </c>
      <c r="N280" s="222">
        <v>44432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146</v>
      </c>
      <c r="B281" s="230">
        <v>43731</v>
      </c>
      <c r="C281" s="230"/>
      <c r="D281" s="231" t="s">
        <v>430</v>
      </c>
      <c r="E281" s="232" t="s">
        <v>623</v>
      </c>
      <c r="F281" s="232">
        <v>235</v>
      </c>
      <c r="G281" s="232"/>
      <c r="H281" s="232">
        <v>295</v>
      </c>
      <c r="I281" s="234">
        <v>296</v>
      </c>
      <c r="J281" s="204" t="s">
        <v>801</v>
      </c>
      <c r="K281" s="205">
        <f t="shared" ref="K281:K286" si="108">H281-F281</f>
        <v>60</v>
      </c>
      <c r="L281" s="206">
        <f t="shared" ref="L281:L286" si="109">K281/F281</f>
        <v>0.25531914893617019</v>
      </c>
      <c r="M281" s="201" t="s">
        <v>591</v>
      </c>
      <c r="N281" s="207">
        <v>43844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147</v>
      </c>
      <c r="B282" s="230">
        <v>43752</v>
      </c>
      <c r="C282" s="230"/>
      <c r="D282" s="231" t="s">
        <v>802</v>
      </c>
      <c r="E282" s="232" t="s">
        <v>623</v>
      </c>
      <c r="F282" s="232">
        <v>277.5</v>
      </c>
      <c r="G282" s="232"/>
      <c r="H282" s="232">
        <v>333</v>
      </c>
      <c r="I282" s="234">
        <v>333</v>
      </c>
      <c r="J282" s="204" t="s">
        <v>803</v>
      </c>
      <c r="K282" s="205">
        <f t="shared" si="108"/>
        <v>55.5</v>
      </c>
      <c r="L282" s="206">
        <f t="shared" si="109"/>
        <v>0.2</v>
      </c>
      <c r="M282" s="201" t="s">
        <v>591</v>
      </c>
      <c r="N282" s="207">
        <v>43846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148</v>
      </c>
      <c r="B283" s="230">
        <v>43752</v>
      </c>
      <c r="C283" s="230"/>
      <c r="D283" s="231" t="s">
        <v>804</v>
      </c>
      <c r="E283" s="232" t="s">
        <v>623</v>
      </c>
      <c r="F283" s="232">
        <v>930</v>
      </c>
      <c r="G283" s="232"/>
      <c r="H283" s="232">
        <v>1165</v>
      </c>
      <c r="I283" s="234">
        <v>1200</v>
      </c>
      <c r="J283" s="204" t="s">
        <v>805</v>
      </c>
      <c r="K283" s="205">
        <f t="shared" si="108"/>
        <v>235</v>
      </c>
      <c r="L283" s="206">
        <f t="shared" si="109"/>
        <v>0.25268817204301075</v>
      </c>
      <c r="M283" s="201" t="s">
        <v>591</v>
      </c>
      <c r="N283" s="207">
        <v>43847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149</v>
      </c>
      <c r="B284" s="230">
        <v>43753</v>
      </c>
      <c r="C284" s="230"/>
      <c r="D284" s="231" t="s">
        <v>806</v>
      </c>
      <c r="E284" s="232" t="s">
        <v>623</v>
      </c>
      <c r="F284" s="202">
        <v>111</v>
      </c>
      <c r="G284" s="232"/>
      <c r="H284" s="232">
        <v>141</v>
      </c>
      <c r="I284" s="234">
        <v>141</v>
      </c>
      <c r="J284" s="204" t="s">
        <v>607</v>
      </c>
      <c r="K284" s="205">
        <f t="shared" si="108"/>
        <v>30</v>
      </c>
      <c r="L284" s="206">
        <f t="shared" si="109"/>
        <v>0.27027027027027029</v>
      </c>
      <c r="M284" s="201" t="s">
        <v>591</v>
      </c>
      <c r="N284" s="207">
        <v>44328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150</v>
      </c>
      <c r="B285" s="230">
        <v>43753</v>
      </c>
      <c r="C285" s="230"/>
      <c r="D285" s="231" t="s">
        <v>807</v>
      </c>
      <c r="E285" s="232" t="s">
        <v>623</v>
      </c>
      <c r="F285" s="202">
        <v>296</v>
      </c>
      <c r="G285" s="232"/>
      <c r="H285" s="232">
        <v>370</v>
      </c>
      <c r="I285" s="234">
        <v>370</v>
      </c>
      <c r="J285" s="204" t="s">
        <v>681</v>
      </c>
      <c r="K285" s="205">
        <f t="shared" si="108"/>
        <v>74</v>
      </c>
      <c r="L285" s="206">
        <f t="shared" si="109"/>
        <v>0.25</v>
      </c>
      <c r="M285" s="201" t="s">
        <v>591</v>
      </c>
      <c r="N285" s="207">
        <v>43853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151</v>
      </c>
      <c r="B286" s="230">
        <v>43754</v>
      </c>
      <c r="C286" s="230"/>
      <c r="D286" s="231" t="s">
        <v>808</v>
      </c>
      <c r="E286" s="232" t="s">
        <v>623</v>
      </c>
      <c r="F286" s="202">
        <v>300</v>
      </c>
      <c r="G286" s="232"/>
      <c r="H286" s="232">
        <v>382.5</v>
      </c>
      <c r="I286" s="234">
        <v>344</v>
      </c>
      <c r="J286" s="204" t="s">
        <v>809</v>
      </c>
      <c r="K286" s="205">
        <f t="shared" si="108"/>
        <v>82.5</v>
      </c>
      <c r="L286" s="206">
        <f t="shared" si="109"/>
        <v>0.27500000000000002</v>
      </c>
      <c r="M286" s="201" t="s">
        <v>591</v>
      </c>
      <c r="N286" s="207">
        <v>44238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8">
        <v>152</v>
      </c>
      <c r="B287" s="249">
        <v>43832</v>
      </c>
      <c r="C287" s="249"/>
      <c r="D287" s="250" t="s">
        <v>810</v>
      </c>
      <c r="E287" s="56" t="s">
        <v>623</v>
      </c>
      <c r="F287" s="251" t="s">
        <v>811</v>
      </c>
      <c r="G287" s="56"/>
      <c r="H287" s="56"/>
      <c r="I287" s="252">
        <v>590</v>
      </c>
      <c r="J287" s="247" t="s">
        <v>594</v>
      </c>
      <c r="K287" s="247"/>
      <c r="L287" s="253"/>
      <c r="M287" s="254" t="s">
        <v>594</v>
      </c>
      <c r="N287" s="255"/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153</v>
      </c>
      <c r="B288" s="230">
        <v>43966</v>
      </c>
      <c r="C288" s="230"/>
      <c r="D288" s="231" t="s">
        <v>71</v>
      </c>
      <c r="E288" s="232" t="s">
        <v>623</v>
      </c>
      <c r="F288" s="202">
        <v>67.5</v>
      </c>
      <c r="G288" s="232"/>
      <c r="H288" s="232">
        <v>86</v>
      </c>
      <c r="I288" s="234">
        <v>86</v>
      </c>
      <c r="J288" s="204" t="s">
        <v>812</v>
      </c>
      <c r="K288" s="205">
        <f t="shared" ref="K288:K295" si="110">H288-F288</f>
        <v>18.5</v>
      </c>
      <c r="L288" s="206">
        <f t="shared" ref="L288:L295" si="111">K288/F288</f>
        <v>0.27407407407407408</v>
      </c>
      <c r="M288" s="201" t="s">
        <v>591</v>
      </c>
      <c r="N288" s="207">
        <v>44008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9">
        <v>154</v>
      </c>
      <c r="B289" s="230">
        <v>44035</v>
      </c>
      <c r="C289" s="230"/>
      <c r="D289" s="231" t="s">
        <v>482</v>
      </c>
      <c r="E289" s="232" t="s">
        <v>623</v>
      </c>
      <c r="F289" s="202">
        <v>231</v>
      </c>
      <c r="G289" s="232"/>
      <c r="H289" s="232">
        <v>281</v>
      </c>
      <c r="I289" s="234">
        <v>281</v>
      </c>
      <c r="J289" s="204" t="s">
        <v>681</v>
      </c>
      <c r="K289" s="205">
        <f t="shared" si="110"/>
        <v>50</v>
      </c>
      <c r="L289" s="206">
        <f t="shared" si="111"/>
        <v>0.21645021645021645</v>
      </c>
      <c r="M289" s="201" t="s">
        <v>591</v>
      </c>
      <c r="N289" s="207">
        <v>44358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155</v>
      </c>
      <c r="B290" s="230">
        <v>44092</v>
      </c>
      <c r="C290" s="230"/>
      <c r="D290" s="231" t="s">
        <v>407</v>
      </c>
      <c r="E290" s="232" t="s">
        <v>623</v>
      </c>
      <c r="F290" s="232">
        <v>206</v>
      </c>
      <c r="G290" s="232"/>
      <c r="H290" s="232">
        <v>248</v>
      </c>
      <c r="I290" s="234">
        <v>248</v>
      </c>
      <c r="J290" s="204" t="s">
        <v>681</v>
      </c>
      <c r="K290" s="205">
        <f t="shared" si="110"/>
        <v>42</v>
      </c>
      <c r="L290" s="206">
        <f t="shared" si="111"/>
        <v>0.20388349514563106</v>
      </c>
      <c r="M290" s="201" t="s">
        <v>591</v>
      </c>
      <c r="N290" s="207">
        <v>44214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156</v>
      </c>
      <c r="B291" s="230">
        <v>44140</v>
      </c>
      <c r="C291" s="230"/>
      <c r="D291" s="231" t="s">
        <v>407</v>
      </c>
      <c r="E291" s="232" t="s">
        <v>623</v>
      </c>
      <c r="F291" s="232">
        <v>182.5</v>
      </c>
      <c r="G291" s="232"/>
      <c r="H291" s="232">
        <v>248</v>
      </c>
      <c r="I291" s="234">
        <v>248</v>
      </c>
      <c r="J291" s="204" t="s">
        <v>681</v>
      </c>
      <c r="K291" s="205">
        <f t="shared" si="110"/>
        <v>65.5</v>
      </c>
      <c r="L291" s="206">
        <f t="shared" si="111"/>
        <v>0.35890410958904112</v>
      </c>
      <c r="M291" s="201" t="s">
        <v>591</v>
      </c>
      <c r="N291" s="207">
        <v>44214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157</v>
      </c>
      <c r="B292" s="230">
        <v>44140</v>
      </c>
      <c r="C292" s="230"/>
      <c r="D292" s="231" t="s">
        <v>327</v>
      </c>
      <c r="E292" s="232" t="s">
        <v>623</v>
      </c>
      <c r="F292" s="232">
        <v>247.5</v>
      </c>
      <c r="G292" s="232"/>
      <c r="H292" s="232">
        <v>320</v>
      </c>
      <c r="I292" s="234">
        <v>320</v>
      </c>
      <c r="J292" s="204" t="s">
        <v>681</v>
      </c>
      <c r="K292" s="205">
        <f t="shared" si="110"/>
        <v>72.5</v>
      </c>
      <c r="L292" s="206">
        <f t="shared" si="111"/>
        <v>0.29292929292929293</v>
      </c>
      <c r="M292" s="201" t="s">
        <v>591</v>
      </c>
      <c r="N292" s="207">
        <v>44323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158</v>
      </c>
      <c r="B293" s="230">
        <v>44140</v>
      </c>
      <c r="C293" s="230"/>
      <c r="D293" s="231" t="s">
        <v>272</v>
      </c>
      <c r="E293" s="232" t="s">
        <v>623</v>
      </c>
      <c r="F293" s="202">
        <v>925</v>
      </c>
      <c r="G293" s="232"/>
      <c r="H293" s="232">
        <v>1095</v>
      </c>
      <c r="I293" s="234">
        <v>1093</v>
      </c>
      <c r="J293" s="204" t="s">
        <v>813</v>
      </c>
      <c r="K293" s="205">
        <f t="shared" si="110"/>
        <v>170</v>
      </c>
      <c r="L293" s="206">
        <f t="shared" si="111"/>
        <v>0.18378378378378379</v>
      </c>
      <c r="M293" s="201" t="s">
        <v>591</v>
      </c>
      <c r="N293" s="207">
        <v>44201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9">
        <v>159</v>
      </c>
      <c r="B294" s="230">
        <v>44140</v>
      </c>
      <c r="C294" s="230"/>
      <c r="D294" s="231" t="s">
        <v>343</v>
      </c>
      <c r="E294" s="232" t="s">
        <v>623</v>
      </c>
      <c r="F294" s="202">
        <v>332.5</v>
      </c>
      <c r="G294" s="232"/>
      <c r="H294" s="232">
        <v>393</v>
      </c>
      <c r="I294" s="234">
        <v>406</v>
      </c>
      <c r="J294" s="204" t="s">
        <v>814</v>
      </c>
      <c r="K294" s="205">
        <f t="shared" si="110"/>
        <v>60.5</v>
      </c>
      <c r="L294" s="206">
        <f t="shared" si="111"/>
        <v>0.18195488721804512</v>
      </c>
      <c r="M294" s="201" t="s">
        <v>591</v>
      </c>
      <c r="N294" s="207">
        <v>44256</v>
      </c>
      <c r="O294" s="1"/>
      <c r="P294" s="1"/>
      <c r="Q294" s="1"/>
      <c r="R294" s="6" t="s">
        <v>784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160</v>
      </c>
      <c r="B295" s="230">
        <v>44141</v>
      </c>
      <c r="C295" s="230"/>
      <c r="D295" s="231" t="s">
        <v>482</v>
      </c>
      <c r="E295" s="232" t="s">
        <v>623</v>
      </c>
      <c r="F295" s="202">
        <v>231</v>
      </c>
      <c r="G295" s="232"/>
      <c r="H295" s="232">
        <v>281</v>
      </c>
      <c r="I295" s="234">
        <v>281</v>
      </c>
      <c r="J295" s="204" t="s">
        <v>681</v>
      </c>
      <c r="K295" s="205">
        <f t="shared" si="110"/>
        <v>50</v>
      </c>
      <c r="L295" s="206">
        <f t="shared" si="111"/>
        <v>0.21645021645021645</v>
      </c>
      <c r="M295" s="201" t="s">
        <v>591</v>
      </c>
      <c r="N295" s="207">
        <v>44358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6">
        <v>161</v>
      </c>
      <c r="B296" s="249">
        <v>44187</v>
      </c>
      <c r="C296" s="249"/>
      <c r="D296" s="250" t="s">
        <v>455</v>
      </c>
      <c r="E296" s="56" t="s">
        <v>623</v>
      </c>
      <c r="F296" s="251" t="s">
        <v>815</v>
      </c>
      <c r="G296" s="56"/>
      <c r="H296" s="56"/>
      <c r="I296" s="252">
        <v>239</v>
      </c>
      <c r="J296" s="247" t="s">
        <v>594</v>
      </c>
      <c r="K296" s="247"/>
      <c r="L296" s="253"/>
      <c r="M296" s="254"/>
      <c r="N296" s="255"/>
      <c r="O296" s="1"/>
      <c r="P296" s="1"/>
      <c r="Q296" s="1"/>
      <c r="R296" s="6" t="s">
        <v>784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6">
        <v>162</v>
      </c>
      <c r="B297" s="249">
        <v>44258</v>
      </c>
      <c r="C297" s="249"/>
      <c r="D297" s="250" t="s">
        <v>810</v>
      </c>
      <c r="E297" s="56" t="s">
        <v>623</v>
      </c>
      <c r="F297" s="251" t="s">
        <v>811</v>
      </c>
      <c r="G297" s="56"/>
      <c r="H297" s="56"/>
      <c r="I297" s="252">
        <v>590</v>
      </c>
      <c r="J297" s="247" t="s">
        <v>594</v>
      </c>
      <c r="K297" s="247"/>
      <c r="L297" s="253"/>
      <c r="M297" s="254"/>
      <c r="N297" s="255"/>
      <c r="O297" s="1"/>
      <c r="P297" s="1"/>
      <c r="R297" s="6" t="s">
        <v>784</v>
      </c>
    </row>
    <row r="298" spans="1:26" ht="12.75" customHeight="1">
      <c r="A298" s="229">
        <v>163</v>
      </c>
      <c r="B298" s="230">
        <v>44274</v>
      </c>
      <c r="C298" s="230"/>
      <c r="D298" s="231" t="s">
        <v>343</v>
      </c>
      <c r="E298" s="232" t="s">
        <v>623</v>
      </c>
      <c r="F298" s="202">
        <v>355</v>
      </c>
      <c r="G298" s="232"/>
      <c r="H298" s="232">
        <v>422.5</v>
      </c>
      <c r="I298" s="234">
        <v>420</v>
      </c>
      <c r="J298" s="204" t="s">
        <v>816</v>
      </c>
      <c r="K298" s="205">
        <f t="shared" ref="K298:K301" si="112">H298-F298</f>
        <v>67.5</v>
      </c>
      <c r="L298" s="206">
        <f t="shared" ref="L298:L301" si="113">K298/F298</f>
        <v>0.19014084507042253</v>
      </c>
      <c r="M298" s="201" t="s">
        <v>591</v>
      </c>
      <c r="N298" s="207">
        <v>44361</v>
      </c>
      <c r="O298" s="1"/>
      <c r="R298" s="257" t="s">
        <v>784</v>
      </c>
    </row>
    <row r="299" spans="1:26" ht="12.75" customHeight="1">
      <c r="A299" s="229">
        <v>164</v>
      </c>
      <c r="B299" s="230">
        <v>44295</v>
      </c>
      <c r="C299" s="230"/>
      <c r="D299" s="231" t="s">
        <v>817</v>
      </c>
      <c r="E299" s="232" t="s">
        <v>623</v>
      </c>
      <c r="F299" s="202">
        <v>555</v>
      </c>
      <c r="G299" s="232"/>
      <c r="H299" s="232">
        <v>663</v>
      </c>
      <c r="I299" s="234">
        <v>663</v>
      </c>
      <c r="J299" s="204" t="s">
        <v>818</v>
      </c>
      <c r="K299" s="205">
        <f t="shared" si="112"/>
        <v>108</v>
      </c>
      <c r="L299" s="206">
        <f t="shared" si="113"/>
        <v>0.19459459459459461</v>
      </c>
      <c r="M299" s="201" t="s">
        <v>591</v>
      </c>
      <c r="N299" s="207">
        <v>44321</v>
      </c>
      <c r="O299" s="1"/>
      <c r="P299" s="1"/>
      <c r="Q299" s="1"/>
      <c r="R299" s="257" t="s">
        <v>784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165</v>
      </c>
      <c r="B300" s="230">
        <v>44308</v>
      </c>
      <c r="C300" s="230"/>
      <c r="D300" s="231" t="s">
        <v>376</v>
      </c>
      <c r="E300" s="232" t="s">
        <v>623</v>
      </c>
      <c r="F300" s="202">
        <v>126.5</v>
      </c>
      <c r="G300" s="232"/>
      <c r="H300" s="232">
        <v>155</v>
      </c>
      <c r="I300" s="234">
        <v>155</v>
      </c>
      <c r="J300" s="204" t="s">
        <v>681</v>
      </c>
      <c r="K300" s="205">
        <f t="shared" si="112"/>
        <v>28.5</v>
      </c>
      <c r="L300" s="206">
        <f t="shared" si="113"/>
        <v>0.22529644268774704</v>
      </c>
      <c r="M300" s="201" t="s">
        <v>591</v>
      </c>
      <c r="N300" s="207">
        <v>44362</v>
      </c>
      <c r="O300" s="1"/>
      <c r="R300" s="257" t="s">
        <v>784</v>
      </c>
    </row>
    <row r="301" spans="1:26" ht="12.75" customHeight="1">
      <c r="A301" s="331">
        <v>166</v>
      </c>
      <c r="B301" s="332">
        <v>44368</v>
      </c>
      <c r="C301" s="332"/>
      <c r="D301" s="333" t="s">
        <v>394</v>
      </c>
      <c r="E301" s="334" t="s">
        <v>623</v>
      </c>
      <c r="F301" s="335">
        <v>287.5</v>
      </c>
      <c r="G301" s="334"/>
      <c r="H301" s="334">
        <v>245</v>
      </c>
      <c r="I301" s="336">
        <v>344</v>
      </c>
      <c r="J301" s="214" t="s">
        <v>863</v>
      </c>
      <c r="K301" s="215">
        <f t="shared" si="112"/>
        <v>-42.5</v>
      </c>
      <c r="L301" s="216">
        <f t="shared" si="113"/>
        <v>-0.14782608695652175</v>
      </c>
      <c r="M301" s="212" t="s">
        <v>604</v>
      </c>
      <c r="N301" s="209">
        <v>44508</v>
      </c>
      <c r="O301" s="1"/>
      <c r="R301" s="257" t="s">
        <v>784</v>
      </c>
    </row>
    <row r="302" spans="1:26" ht="12.75" customHeight="1">
      <c r="A302" s="256">
        <v>167</v>
      </c>
      <c r="B302" s="249">
        <v>44368</v>
      </c>
      <c r="C302" s="249"/>
      <c r="D302" s="250" t="s">
        <v>482</v>
      </c>
      <c r="E302" s="56" t="s">
        <v>623</v>
      </c>
      <c r="F302" s="251" t="s">
        <v>819</v>
      </c>
      <c r="G302" s="56"/>
      <c r="H302" s="56"/>
      <c r="I302" s="252">
        <v>320</v>
      </c>
      <c r="J302" s="247" t="s">
        <v>594</v>
      </c>
      <c r="K302" s="256"/>
      <c r="L302" s="249"/>
      <c r="M302" s="249"/>
      <c r="N302" s="250"/>
      <c r="O302" s="44"/>
      <c r="R302" s="257" t="s">
        <v>784</v>
      </c>
    </row>
    <row r="303" spans="1:26" ht="12.75" customHeight="1">
      <c r="A303" s="256">
        <v>168</v>
      </c>
      <c r="B303" s="249">
        <v>44406</v>
      </c>
      <c r="C303" s="249"/>
      <c r="D303" s="250" t="s">
        <v>376</v>
      </c>
      <c r="E303" s="56" t="s">
        <v>623</v>
      </c>
      <c r="F303" s="251" t="s">
        <v>822</v>
      </c>
      <c r="G303" s="56"/>
      <c r="H303" s="56"/>
      <c r="I303" s="56">
        <v>200</v>
      </c>
      <c r="J303" s="247" t="s">
        <v>594</v>
      </c>
      <c r="K303" s="256"/>
      <c r="L303" s="249"/>
      <c r="M303" s="249"/>
      <c r="N303" s="250"/>
      <c r="O303" s="44"/>
      <c r="R303" s="257" t="s">
        <v>784</v>
      </c>
    </row>
    <row r="304" spans="1:26" ht="12.75" customHeight="1">
      <c r="A304" s="256">
        <v>169</v>
      </c>
      <c r="B304" s="249">
        <v>44462</v>
      </c>
      <c r="C304" s="249"/>
      <c r="D304" s="250" t="s">
        <v>827</v>
      </c>
      <c r="E304" s="56" t="s">
        <v>623</v>
      </c>
      <c r="F304" s="251" t="s">
        <v>828</v>
      </c>
      <c r="G304" s="56"/>
      <c r="H304" s="56"/>
      <c r="I304" s="56">
        <v>1500</v>
      </c>
      <c r="J304" s="247" t="s">
        <v>594</v>
      </c>
      <c r="K304" s="256"/>
      <c r="L304" s="249"/>
      <c r="M304" s="249"/>
      <c r="N304" s="250"/>
      <c r="O304" s="44"/>
      <c r="R304" s="257" t="s">
        <v>784</v>
      </c>
    </row>
    <row r="305" spans="1:18" ht="12.75" customHeight="1">
      <c r="A305" s="284">
        <v>170</v>
      </c>
      <c r="B305" s="285">
        <v>44480</v>
      </c>
      <c r="C305" s="285"/>
      <c r="D305" s="286" t="s">
        <v>831</v>
      </c>
      <c r="E305" s="287" t="s">
        <v>623</v>
      </c>
      <c r="F305" s="288" t="s">
        <v>836</v>
      </c>
      <c r="G305" s="287"/>
      <c r="H305" s="287"/>
      <c r="I305" s="287">
        <v>145</v>
      </c>
      <c r="J305" s="289" t="s">
        <v>594</v>
      </c>
      <c r="K305" s="284"/>
      <c r="L305" s="285"/>
      <c r="M305" s="285"/>
      <c r="N305" s="286"/>
      <c r="O305" s="44"/>
      <c r="R305" s="257" t="s">
        <v>784</v>
      </c>
    </row>
    <row r="306" spans="1:18" ht="12.75" customHeight="1">
      <c r="A306" s="290">
        <v>171</v>
      </c>
      <c r="B306" s="291">
        <v>44481</v>
      </c>
      <c r="C306" s="291"/>
      <c r="D306" s="292" t="s">
        <v>261</v>
      </c>
      <c r="E306" s="293" t="s">
        <v>623</v>
      </c>
      <c r="F306" s="294" t="s">
        <v>833</v>
      </c>
      <c r="G306" s="293"/>
      <c r="H306" s="293"/>
      <c r="I306" s="293">
        <v>380</v>
      </c>
      <c r="J306" s="295" t="s">
        <v>594</v>
      </c>
      <c r="K306" s="290"/>
      <c r="L306" s="291"/>
      <c r="M306" s="291"/>
      <c r="N306" s="292"/>
      <c r="O306" s="44"/>
      <c r="R306" s="257" t="s">
        <v>784</v>
      </c>
    </row>
    <row r="307" spans="1:18" ht="12.75" customHeight="1">
      <c r="A307" s="290">
        <v>172</v>
      </c>
      <c r="B307" s="291">
        <v>44481</v>
      </c>
      <c r="C307" s="291"/>
      <c r="D307" s="292" t="s">
        <v>402</v>
      </c>
      <c r="E307" s="293" t="s">
        <v>623</v>
      </c>
      <c r="F307" s="294" t="s">
        <v>834</v>
      </c>
      <c r="G307" s="293"/>
      <c r="H307" s="293"/>
      <c r="I307" s="293">
        <v>56</v>
      </c>
      <c r="J307" s="295" t="s">
        <v>594</v>
      </c>
      <c r="K307" s="290"/>
      <c r="L307" s="291"/>
      <c r="M307" s="291"/>
      <c r="N307" s="292"/>
      <c r="O307" s="44"/>
      <c r="R307" s="257"/>
    </row>
    <row r="308" spans="1:18" ht="12.75" customHeight="1">
      <c r="A308" s="296">
        <v>173</v>
      </c>
      <c r="B308" s="291">
        <v>44551</v>
      </c>
      <c r="C308" s="296"/>
      <c r="D308" s="296" t="s">
        <v>119</v>
      </c>
      <c r="E308" s="293" t="s">
        <v>623</v>
      </c>
      <c r="F308" s="293" t="s">
        <v>1002</v>
      </c>
      <c r="G308" s="293"/>
      <c r="H308" s="293"/>
      <c r="I308" s="293">
        <v>3000</v>
      </c>
      <c r="J308" s="293" t="s">
        <v>594</v>
      </c>
      <c r="K308" s="293"/>
      <c r="L308" s="293"/>
      <c r="M308" s="293"/>
      <c r="N308" s="296"/>
      <c r="O308" s="44"/>
      <c r="R308" s="257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257"/>
    </row>
    <row r="310" spans="1:18" ht="12.75" customHeight="1">
      <c r="A310" s="256"/>
      <c r="B310" s="258" t="s">
        <v>820</v>
      </c>
      <c r="F310" s="59"/>
      <c r="G310" s="59"/>
      <c r="H310" s="59"/>
      <c r="I310" s="59"/>
      <c r="J310" s="44"/>
      <c r="K310" s="59"/>
      <c r="L310" s="59"/>
      <c r="M310" s="59"/>
      <c r="O310" s="44"/>
      <c r="R310" s="257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A320" s="259"/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A321" s="259"/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A322" s="56"/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</sheetData>
  <autoFilter ref="R1:R318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2021-12-24T02:44:34Z</dcterms:modified>
</cp:coreProperties>
</file>