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F&amp;O)'!$R$1:$R$331</definedName>
    <definedName name="_xlnm._FilterDatabase" localSheetId="1" hidden="1">'Future Intra'!#REF!</definedName>
  </definedNames>
  <calcPr calcId="125725"/>
</workbook>
</file>

<file path=xl/calcChain.xml><?xml version="1.0" encoding="utf-8"?>
<calcChain xmlns="http://schemas.openxmlformats.org/spreadsheetml/2006/main">
  <c r="K114" i="6"/>
  <c r="M114" s="1"/>
  <c r="M113"/>
  <c r="K113"/>
  <c r="K112"/>
  <c r="M112" s="1"/>
  <c r="K111"/>
  <c r="M111" s="1"/>
  <c r="K110"/>
  <c r="M110" s="1"/>
  <c r="L25"/>
  <c r="K25"/>
  <c r="M25" s="1"/>
  <c r="L13"/>
  <c r="K13"/>
  <c r="L26"/>
  <c r="K26"/>
  <c r="M26" s="1"/>
  <c r="M108"/>
  <c r="K109"/>
  <c r="K108"/>
  <c r="K107"/>
  <c r="M107" s="1"/>
  <c r="L44"/>
  <c r="K44"/>
  <c r="H21"/>
  <c r="L52"/>
  <c r="K52"/>
  <c r="L87"/>
  <c r="K87"/>
  <c r="K106"/>
  <c r="M106" s="1"/>
  <c r="L86"/>
  <c r="K86"/>
  <c r="L85"/>
  <c r="K85"/>
  <c r="L49"/>
  <c r="K49"/>
  <c r="L83"/>
  <c r="K83"/>
  <c r="L82"/>
  <c r="K82"/>
  <c r="L81"/>
  <c r="K81"/>
  <c r="M81" s="1"/>
  <c r="L84"/>
  <c r="K84"/>
  <c r="L50"/>
  <c r="K50"/>
  <c r="L48"/>
  <c r="K48"/>
  <c r="L22"/>
  <c r="K22"/>
  <c r="L80"/>
  <c r="K80"/>
  <c r="L79"/>
  <c r="K79"/>
  <c r="K105"/>
  <c r="M105" s="1"/>
  <c r="L45"/>
  <c r="K45"/>
  <c r="L37"/>
  <c r="K37"/>
  <c r="P24"/>
  <c r="L36"/>
  <c r="K36"/>
  <c r="L47"/>
  <c r="K47"/>
  <c r="M47" s="1"/>
  <c r="L16"/>
  <c r="K16"/>
  <c r="P23"/>
  <c r="L46"/>
  <c r="K46"/>
  <c r="K98"/>
  <c r="M98" s="1"/>
  <c r="K104"/>
  <c r="M104" s="1"/>
  <c r="L77"/>
  <c r="K77"/>
  <c r="L75"/>
  <c r="K75"/>
  <c r="L78"/>
  <c r="K78"/>
  <c r="L74"/>
  <c r="K74"/>
  <c r="L19"/>
  <c r="K19"/>
  <c r="K103"/>
  <c r="M103" s="1"/>
  <c r="M99"/>
  <c r="K102"/>
  <c r="M102" s="1"/>
  <c r="L76"/>
  <c r="K76"/>
  <c r="K101"/>
  <c r="M101" s="1"/>
  <c r="K99"/>
  <c r="K100"/>
  <c r="M86" l="1"/>
  <c r="M74"/>
  <c r="M16"/>
  <c r="M22"/>
  <c r="M50"/>
  <c r="M44"/>
  <c r="M13"/>
  <c r="M19"/>
  <c r="M46"/>
  <c r="M37"/>
  <c r="M49"/>
  <c r="M87"/>
  <c r="M45"/>
  <c r="M48"/>
  <c r="M52"/>
  <c r="M85"/>
  <c r="M83"/>
  <c r="M82"/>
  <c r="M84"/>
  <c r="M80"/>
  <c r="M79"/>
  <c r="M36"/>
  <c r="M77"/>
  <c r="M78"/>
  <c r="M75"/>
  <c r="M76"/>
  <c r="L43"/>
  <c r="K43"/>
  <c r="P20"/>
  <c r="L41"/>
  <c r="K41"/>
  <c r="L40"/>
  <c r="K40"/>
  <c r="L38"/>
  <c r="K38"/>
  <c r="L72"/>
  <c r="K72"/>
  <c r="L69"/>
  <c r="K69"/>
  <c r="L68"/>
  <c r="K68"/>
  <c r="L70"/>
  <c r="K70"/>
  <c r="K96"/>
  <c r="M96" s="1"/>
  <c r="L73"/>
  <c r="K73"/>
  <c r="L21"/>
  <c r="K21"/>
  <c r="L42"/>
  <c r="K42"/>
  <c r="L71"/>
  <c r="M71" s="1"/>
  <c r="K71"/>
  <c r="L67"/>
  <c r="K67"/>
  <c r="M97"/>
  <c r="L64"/>
  <c r="K64"/>
  <c r="L66"/>
  <c r="K66"/>
  <c r="L65"/>
  <c r="K65"/>
  <c r="M64" l="1"/>
  <c r="M42"/>
  <c r="M68"/>
  <c r="M72"/>
  <c r="M40"/>
  <c r="M73"/>
  <c r="M70"/>
  <c r="M69"/>
  <c r="M38"/>
  <c r="M41"/>
  <c r="M43"/>
  <c r="M21"/>
  <c r="M67"/>
  <c r="M66"/>
  <c r="M65"/>
  <c r="L12" l="1"/>
  <c r="K12"/>
  <c r="L39"/>
  <c r="K39"/>
  <c r="P15"/>
  <c r="L15"/>
  <c r="K15"/>
  <c r="L17"/>
  <c r="K17"/>
  <c r="L14"/>
  <c r="K14"/>
  <c r="K10"/>
  <c r="L10"/>
  <c r="P10"/>
  <c r="L18"/>
  <c r="K18"/>
  <c r="P126"/>
  <c r="P11"/>
  <c r="L126"/>
  <c r="K126"/>
  <c r="M15" l="1"/>
  <c r="M12"/>
  <c r="M39"/>
  <c r="M17"/>
  <c r="M14"/>
  <c r="M10"/>
  <c r="M18"/>
  <c r="M126"/>
  <c r="K293" l="1"/>
  <c r="L293" s="1"/>
  <c r="K313" l="1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F283"/>
  <c r="K283" s="1"/>
  <c r="L283" s="1"/>
  <c r="F282"/>
  <c r="K282" s="1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F260"/>
  <c r="K260" s="1"/>
  <c r="L260" s="1"/>
  <c r="K259"/>
  <c r="L259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F212"/>
  <c r="K212" s="1"/>
  <c r="L212" s="1"/>
  <c r="H211"/>
  <c r="K211" s="1"/>
  <c r="L211" s="1"/>
  <c r="K208"/>
  <c r="L208" s="1"/>
  <c r="K207"/>
  <c r="L207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M7"/>
  <c r="D7" i="5"/>
  <c r="K6" i="4"/>
  <c r="K6" i="3"/>
  <c r="L6" i="2"/>
</calcChain>
</file>

<file path=xl/sharedStrings.xml><?xml version="1.0" encoding="utf-8"?>
<sst xmlns="http://schemas.openxmlformats.org/spreadsheetml/2006/main" count="2865" uniqueCount="1112">
  <si>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</si>
  <si>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</si>
  <si>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</si>
  <si>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</si>
  <si>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</si>
  <si>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</si>
  <si>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</si>
  <si>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</si>
  <si>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</si>
  <si>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</si>
  <si>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</si>
  <si>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</si>
  <si>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</si>
  <si>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</si>
  <si>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</si>
  <si>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</si>
  <si>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</si>
  <si>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</si>
  <si>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</si>
  <si>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</si>
  <si>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</si>
  <si>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</si>
  <si>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</si>
  <si>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</si>
  <si>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</si>
  <si>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</si>
  <si>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</si>
  <si>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</si>
  <si>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</si>
  <si>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</si>
  <si>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</si>
  <si>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</si>
  <si>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</si>
  <si>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</si>
  <si>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</si>
  <si>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</si>
  <si>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</si>
  <si>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</si>
  <si>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</si>
  <si>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</si>
  <si>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</si>
  <si>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</si>
  <si>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</si>
  <si>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</si>
  <si>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</si>
  <si>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</si>
  <si>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</si>
  <si>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</si>
  <si>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</si>
  <si>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</si>
  <si>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</si>
  <si>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</si>
  <si>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</si>
  <si>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</si>
  <si>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</si>
  <si>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</si>
  <si>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</si>
  <si>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</si>
  <si>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</si>
  <si>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</si>
  <si>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</si>
  <si>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</si>
  <si>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</si>
  <si>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</si>
  <si>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</si>
  <si>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</si>
  <si>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</si>
  <si>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</si>
  <si>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</si>
  <si>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</si>
  <si>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</si>
  <si>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</si>
  <si>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</si>
  <si>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</si>
  <si>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</si>
  <si>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</si>
  <si>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</si>
  <si>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</si>
  <si>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</si>
  <si>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</si>
  <si>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</si>
  <si>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</si>
  <si>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</si>
  <si>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</si>
  <si>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</si>
  <si>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</si>
  <si>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</si>
  <si>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</si>
  <si>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</si>
  <si>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</si>
  <si>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</si>
  <si>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</si>
  <si>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</si>
  <si>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</si>
  <si>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</si>
  <si>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</si>
  <si>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</si>
  <si>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</si>
  <si>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</si>
  <si>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</si>
  <si>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</si>
  <si>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</si>
  <si>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</si>
  <si>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</si>
  <si>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</si>
  <si>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</si>
  <si>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</si>
  <si>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</si>
  <si>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</si>
  <si>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</si>
  <si>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</si>
  <si>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</si>
  <si>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</si>
  <si>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</si>
  <si>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</si>
  <si>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</si>
  <si>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</si>
  <si>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</si>
  <si>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</si>
  <si>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</si>
  <si>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</si>
  <si>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</si>
  <si>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</si>
  <si>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</si>
  <si>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</si>
  <si>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</si>
  <si>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</si>
  <si>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</si>
  <si>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</si>
  <si>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</si>
  <si>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</si>
  <si>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</si>
  <si>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</si>
  <si>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</si>
  <si>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</si>
  <si>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</si>
  <si>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</si>
  <si>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</si>
  <si>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</si>
  <si>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</si>
  <si>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</si>
  <si>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</si>
  <si>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</si>
  <si>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</si>
  <si>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</si>
  <si>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</si>
  <si>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</si>
  <si>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</si>
  <si>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</si>
  <si>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</si>
  <si>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</si>
  <si>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</si>
  <si>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</si>
  <si>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</si>
  <si>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</si>
  <si>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</si>
  <si>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</si>
  <si>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</si>
  <si>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</si>
  <si>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</si>
  <si>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</si>
  <si>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</si>
  <si>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</si>
  <si>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</si>
  <si>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</si>
  <si>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</si>
  <si>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</si>
  <si>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</si>
  <si>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</si>
  <si>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</si>
  <si>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</si>
  <si>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</si>
  <si>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</si>
  <si>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</si>
  <si>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</si>
  <si>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</si>
  <si>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</si>
  <si>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</si>
  <si>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</si>
  <si>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</si>
  <si>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</si>
  <si>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</si>
  <si>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</si>
  <si>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</si>
  <si>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</si>
  <si>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</si>
  <si>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</si>
  <si>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</si>
  <si>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</si>
  <si>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</si>
  <si>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</si>
  <si>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</si>
  <si>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</si>
  <si>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</si>
  <si>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</si>
  <si>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</si>
  <si>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</si>
  <si>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</si>
  <si>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</si>
  <si>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</si>
  <si>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</si>
  <si>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</si>
  <si>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</si>
  <si>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</si>
  <si>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</si>
  <si>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</si>
  <si>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</si>
  <si>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</si>
  <si>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</si>
  <si>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</si>
  <si>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</si>
  <si>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</si>
  <si>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</si>
  <si>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</si>
  <si>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</si>
  <si>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</si>
  <si>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</si>
  <si>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</si>
  <si>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</si>
  <si>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</si>
  <si>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</si>
  <si>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</si>
  <si>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</si>
  <si>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</si>
  <si>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</si>
  <si>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</si>
  <si>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</si>
  <si>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</si>
  <si>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</si>
  <si>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</si>
  <si>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</si>
  <si>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</si>
  <si>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</si>
  <si>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</si>
  <si>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</si>
  <si>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</si>
  <si>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</si>
  <si>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</si>
  <si>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</si>
  <si>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</si>
  <si>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</si>
  <si>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</si>
  <si>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</si>
  <si>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</si>
  <si>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</si>
  <si>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</si>
  <si>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</si>
  <si>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</si>
  <si>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</si>
  <si>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</si>
  <si>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</si>
  <si>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</si>
  <si>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</si>
  <si>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</si>
  <si>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</si>
  <si>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</si>
  <si>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</si>
  <si>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</si>
  <si>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</si>
  <si>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</si>
  <si>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</si>
  <si>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</si>
  <si>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</si>
  <si>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</si>
  <si>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</si>
  <si>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</si>
  <si>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</si>
  <si>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</si>
  <si>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</si>
  <si>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</si>
  <si>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</si>
  <si>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</si>
  <si>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</si>
  <si>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</si>
  <si>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</si>
  <si>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</si>
  <si>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</si>
  <si>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</si>
  <si>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</si>
  <si>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</si>
  <si>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</si>
  <si>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</si>
  <si>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</si>
  <si>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</si>
  <si>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</si>
  <si>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</si>
  <si>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</si>
  <si>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</si>
  <si>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</si>
  <si>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</si>
  <si>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</si>
  <si>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</si>
  <si>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</si>
  <si>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</si>
  <si>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</si>
  <si>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</si>
  <si>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</si>
  <si>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</si>
  <si>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</si>
  <si>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</si>
  <si>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</si>
  <si>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</si>
  <si>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</si>
  <si>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</si>
  <si>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</si>
  <si>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</si>
  <si>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</si>
  <si>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</si>
  <si>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</si>
  <si>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</si>
  <si>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</si>
  <si>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</si>
  <si>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</si>
  <si>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</si>
  <si>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</si>
  <si>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</si>
  <si>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</si>
  <si>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</si>
  <si>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</si>
  <si>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</si>
  <si>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</si>
  <si>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</si>
  <si>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</si>
  <si>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</si>
  <si>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</si>
  <si>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</si>
  <si>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</si>
  <si>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</si>
  <si>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</si>
  <si>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</si>
  <si>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</si>
  <si>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</si>
  <si>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</si>
  <si>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</si>
  <si>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</si>
  <si>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</si>
  <si>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</si>
  <si>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</si>
  <si>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</si>
  <si>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</si>
  <si>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</si>
  <si>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</si>
  <si>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</si>
  <si>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</si>
  <si>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</si>
  <si>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</si>
  <si>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</si>
  <si>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</si>
  <si>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</si>
  <si>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</si>
  <si>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</si>
  <si>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</si>
  <si>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</si>
  <si>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</si>
  <si>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</si>
  <si>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</si>
  <si>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</si>
  <si>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</si>
  <si>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</si>
  <si>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</si>
  <si>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</si>
  <si>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</si>
  <si>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</si>
  <si>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</si>
  <si>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</si>
  <si>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</si>
  <si>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</si>
  <si>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</si>
  <si>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</si>
  <si>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</si>
  <si>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</si>
  <si>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</si>
  <si>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</si>
  <si>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</si>
  <si>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</si>
  <si>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</si>
  <si>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</si>
  <si>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</si>
  <si>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</si>
  <si>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</si>
  <si>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</si>
  <si>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</si>
  <si>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</si>
  <si>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</si>
  <si>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</si>
  <si>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</si>
  <si>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</si>
  <si>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</si>
  <si>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</si>
  <si>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</si>
  <si>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</si>
  <si>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</si>
  <si>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</si>
  <si>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</si>
  <si>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</si>
  <si>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</si>
  <si>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</si>
  <si>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</si>
  <si>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</si>
  <si>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</si>
  <si>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</si>
  <si>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</si>
  <si>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</si>
  <si>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</si>
  <si>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</si>
  <si>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</si>
  <si>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</si>
  <si>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</si>
  <si>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</si>
  <si>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</si>
  <si>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</si>
  <si>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</si>
  <si>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</si>
  <si>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</si>
  <si>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</si>
  <si>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</si>
  <si>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</si>
  <si>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</si>
  <si>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</si>
  <si>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</si>
  <si>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</si>
  <si>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</si>
  <si>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</si>
  <si>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</si>
  <si>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</si>
  <si>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</si>
  <si>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</si>
  <si>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</si>
  <si>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</si>
  <si>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</si>
  <si>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</si>
  <si>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</si>
  <si>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</si>
  <si>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</si>
  <si>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</si>
  <si>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</si>
  <si>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</si>
  <si>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</si>
  <si>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</si>
  <si>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</si>
  <si>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</si>
  <si>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</si>
  <si>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</si>
  <si>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</si>
  <si>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</si>
  <si>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</si>
  <si>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</si>
  <si>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</si>
  <si>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</si>
  <si>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</si>
  <si>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</si>
  <si>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</si>
  <si>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</si>
  <si>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</si>
  <si>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</si>
  <si>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</si>
  <si>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</si>
  <si>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</si>
  <si>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</si>
  <si>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</si>
  <si>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</si>
  <si>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</si>
  <si>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</si>
  <si>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</si>
  <si>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</si>
  <si>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</si>
  <si>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</si>
  <si>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</si>
  <si>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</si>
  <si>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</si>
  <si>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</si>
  <si>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</si>
  <si>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</si>
  <si>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</si>
  <si>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</si>
  <si>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</si>
  <si>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</si>
  <si>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</si>
  <si>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</si>
  <si>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</si>
  <si>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</si>
  <si>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</si>
  <si>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</si>
  <si>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</si>
  <si>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</si>
  <si>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</si>
  <si>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</si>
  <si>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</si>
  <si>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</si>
  <si>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</si>
  <si>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</si>
  <si>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</si>
  <si>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</si>
  <si>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</si>
  <si>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</si>
  <si>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</si>
  <si>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</si>
  <si>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</si>
  <si>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</si>
  <si>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</si>
  <si>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</si>
  <si>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</si>
  <si>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</si>
  <si>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</si>
  <si>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</si>
  <si>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</si>
  <si>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</si>
  <si>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</si>
  <si>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</si>
  <si>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</si>
  <si>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</si>
  <si>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</si>
  <si>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</si>
  <si>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</si>
  <si>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</si>
  <si>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</si>
  <si>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</si>
  <si>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</si>
  <si>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</si>
  <si>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</si>
  <si>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</si>
  <si>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</si>
  <si>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</si>
  <si>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</si>
  <si>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</si>
  <si>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</si>
  <si>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</si>
  <si>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</si>
  <si>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</si>
  <si>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</si>
  <si>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</si>
  <si>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</si>
  <si>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</si>
  <si>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</si>
  <si>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</si>
  <si>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</si>
  <si>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</si>
  <si>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</si>
  <si>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</si>
  <si>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</si>
  <si>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</si>
  <si>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</si>
  <si>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</si>
  <si>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</si>
  <si>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</si>
  <si>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</si>
  <si>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</si>
  <si>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</si>
  <si>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</si>
  <si>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</si>
  <si>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</si>
  <si>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</si>
  <si>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</si>
  <si>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</si>
  <si>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</si>
  <si>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</si>
  <si>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</si>
  <si>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</si>
  <si>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</si>
  <si>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</si>
  <si>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</si>
  <si>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</si>
  <si>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</si>
  <si>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</si>
  <si>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</si>
  <si>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</si>
  <si>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</si>
  <si>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</si>
  <si>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</si>
  <si>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</si>
  <si>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</si>
  <si>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</si>
  <si>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</si>
  <si>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</si>
  <si>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</si>
  <si>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</si>
  <si>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</si>
  <si>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</si>
  <si>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</si>
  <si>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</si>
  <si>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</si>
  <si>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</si>
  <si>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</si>
  <si>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</si>
  <si>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</si>
  <si>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</si>
  <si>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</si>
  <si>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</si>
  <si>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</si>
  <si>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</si>
  <si>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</si>
  <si>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</si>
  <si>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</si>
  <si>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</si>
  <si>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</si>
  <si>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</si>
  <si>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</si>
  <si>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</si>
  <si>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</si>
  <si>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</si>
  <si>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</si>
  <si>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</si>
  <si>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</si>
  <si>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</si>
  <si>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</si>
  <si>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</si>
  <si>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</si>
  <si>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</si>
  <si>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</si>
  <si>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</si>
  <si>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</si>
  <si>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</si>
  <si>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</si>
  <si>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</si>
  <si>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</si>
  <si>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</si>
  <si>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</si>
  <si>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</si>
  <si>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</si>
  <si>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</si>
  <si>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</si>
  <si>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</si>
  <si>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</si>
  <si>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</si>
  <si>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</si>
  <si>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</si>
  <si>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</si>
  <si>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</si>
  <si>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</si>
  <si>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</si>
  <si>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</si>
  <si>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</si>
  <si>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</si>
  <si>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</si>
  <si>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</si>
  <si>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</si>
  <si>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</si>
  <si>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</si>
  <si>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</si>
  <si>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</si>
  <si>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</si>
  <si>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</si>
  <si>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</si>
  <si>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</si>
  <si>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</si>
  <si>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</si>
  <si>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</si>
  <si>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</si>
  <si>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</si>
  <si>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</si>
  <si>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</si>
  <si>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</si>
  <si>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</si>
  <si>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</si>
  <si>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</si>
  <si>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</si>
  <si>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</si>
  <si>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</si>
  <si>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</si>
  <si>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</si>
  <si>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</si>
  <si>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</si>
  <si>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</si>
  <si>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</si>
  <si>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</si>
  <si>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</si>
  <si>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</si>
  <si>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</si>
  <si>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</si>
  <si>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</si>
  <si>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</si>
  <si>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</si>
  <si>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</si>
  <si>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</si>
  <si>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</si>
  <si>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</si>
  <si>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</si>
  <si>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</si>
  <si>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</si>
  <si>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</si>
  <si>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</si>
  <si>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</si>
  <si>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</si>
  <si>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</si>
  <si>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</si>
  <si>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</si>
  <si>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</si>
  <si>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</si>
  <si>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</si>
  <si>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</si>
  <si>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</si>
  <si>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</si>
  <si>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</si>
  <si>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</si>
  <si>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</si>
  <si>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</si>
  <si>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</si>
  <si>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</si>
  <si>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</si>
  <si>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</si>
  <si>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</si>
  <si>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</si>
  <si>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</si>
  <si>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</si>
  <si>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</si>
  <si>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</si>
  <si>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</si>
  <si>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</si>
  <si>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</si>
  <si>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</si>
  <si>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</si>
  <si>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</si>
  <si>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</si>
  <si>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</si>
  <si>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</si>
  <si>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</si>
  <si>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</si>
  <si>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</si>
  <si>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</si>
  <si>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</si>
  <si>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</si>
  <si>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</si>
  <si>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</si>
  <si>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</si>
  <si>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</si>
  <si>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</si>
  <si>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</si>
  <si>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</si>
  <si>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</si>
  <si>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</si>
  <si>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</si>
  <si>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</si>
  <si>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</si>
  <si>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</si>
  <si>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</si>
  <si>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</si>
  <si>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</si>
  <si>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</si>
  <si>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</si>
  <si>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</si>
  <si>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</si>
  <si>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</si>
  <si>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</si>
  <si>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</si>
  <si>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</si>
  <si>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</si>
  <si>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</si>
  <si>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</si>
  <si>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</si>
  <si>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</si>
  <si>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</si>
  <si>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</si>
  <si>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</si>
  <si>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</si>
  <si>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</si>
  <si>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</si>
  <si>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</si>
  <si>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</si>
  <si>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</si>
  <si>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</si>
  <si>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</si>
  <si>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</si>
  <si>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</si>
  <si>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</si>
  <si>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</si>
  <si>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</si>
  <si>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</si>
  <si>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</si>
  <si>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</si>
  <si>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</si>
  <si>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</si>
  <si>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</si>
  <si>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</si>
  <si>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</si>
  <si>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</si>
  <si>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</si>
  <si>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</si>
  <si>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</si>
  <si>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</si>
  <si>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</si>
  <si>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</si>
  <si>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</si>
  <si>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</si>
  <si>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</si>
  <si>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</si>
  <si>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</si>
  <si>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</si>
  <si>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</si>
  <si>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</si>
  <si>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</si>
  <si>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</si>
  <si>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</si>
  <si>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</si>
  <si>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</si>
  <si>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</si>
  <si>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</si>
  <si>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</si>
  <si>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</si>
  <si>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</si>
  <si>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</si>
  <si>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</si>
  <si>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</si>
  <si>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</si>
  <si>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</si>
  <si>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</si>
  <si>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</si>
  <si>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</si>
  <si>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</si>
  <si>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</si>
  <si>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</si>
  <si>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</si>
  <si>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</si>
  <si>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</si>
  <si>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</si>
  <si>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</si>
  <si>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</si>
  <si>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</si>
  <si>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</si>
  <si>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</si>
  <si>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</si>
  <si>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</si>
  <si>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</si>
  <si>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</si>
  <si>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</si>
  <si>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</si>
  <si>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</si>
  <si>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</si>
  <si>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</si>
  <si>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</si>
  <si>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</si>
  <si>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</si>
  <si>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</si>
  <si>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</si>
  <si>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</si>
  <si>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</si>
  <si>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</si>
  <si>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</si>
  <si>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</si>
  <si>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</si>
  <si>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</si>
  <si>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</si>
  <si>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</si>
  <si>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</si>
  <si>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</si>
  <si>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</si>
  <si>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</si>
  <si>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</si>
  <si>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</si>
  <si>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</si>
  <si>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</si>
  <si>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</si>
  <si>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</si>
  <si>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</si>
  <si>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Profit of Rs.13/-</t>
  </si>
  <si>
    <t>1500-1520</t>
  </si>
  <si>
    <t>1680-1720</t>
  </si>
  <si>
    <t>KIMS</t>
  </si>
  <si>
    <t>1225-1245</t>
  </si>
  <si>
    <t>Market Closing Price</t>
  </si>
  <si>
    <t>580-600</t>
  </si>
  <si>
    <t>2300-2400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</si>
  <si>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</si>
  <si>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</si>
  <si>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</si>
  <si>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</si>
  <si>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</si>
  <si>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</si>
  <si>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</si>
  <si>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</si>
  <si>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</si>
  <si>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</si>
  <si>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</si>
  <si>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</si>
  <si>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</si>
  <si>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Profit of Rs.190-/-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</si>
  <si>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</si>
  <si>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</si>
  <si>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</si>
  <si>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</si>
  <si>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</si>
  <si>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</si>
  <si>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</si>
  <si>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</si>
  <si>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</si>
  <si>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</si>
  <si>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</si>
  <si>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</si>
  <si>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</si>
  <si>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</si>
  <si>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</si>
  <si>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</si>
  <si>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INDIAGLYCO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</si>
  <si>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</si>
  <si>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</si>
  <si>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</si>
  <si>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</si>
  <si>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</si>
  <si>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</si>
  <si>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</si>
  <si>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</si>
  <si>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>1760-1770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</si>
  <si>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</si>
  <si>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</si>
  <si>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</si>
  <si>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</si>
  <si>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</si>
  <si>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</si>
  <si>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Profit of Rs.15.5/-</t>
  </si>
  <si>
    <t>HINDUNILVR OCT FUT</t>
  </si>
  <si>
    <t>2760-2790</t>
  </si>
  <si>
    <t xml:space="preserve">BRITANNIA OCT FUT </t>
  </si>
  <si>
    <t>4050-4070</t>
  </si>
  <si>
    <t>260-270</t>
  </si>
  <si>
    <t>Profit of Rs.18.5/-</t>
  </si>
  <si>
    <t>Profit of Rs.102.5/-</t>
  </si>
  <si>
    <t>Profit of Rs.20.5/-</t>
  </si>
  <si>
    <t>NIFTY 17850 PE 14-OCT</t>
  </si>
  <si>
    <t>NIFTY 17850 PE 07-OCT</t>
  </si>
  <si>
    <t>250-300</t>
  </si>
  <si>
    <t>200-203</t>
  </si>
  <si>
    <t>Profit of Rs.4.75/-</t>
  </si>
  <si>
    <t>HDFCLIFE 740 CE OCT</t>
  </si>
  <si>
    <t>Profit of Rs. 17.5/-</t>
  </si>
  <si>
    <t>Profit of Rs.3.5/-</t>
  </si>
  <si>
    <t>1880-1900</t>
  </si>
  <si>
    <t>GRASIM OCT FUT</t>
  </si>
  <si>
    <t>1650-1660</t>
  </si>
  <si>
    <t>ICICIPRULI OCT FUT</t>
  </si>
  <si>
    <t>160-180</t>
  </si>
  <si>
    <t>BANKNIFTY 37700 PE 14-OCT</t>
  </si>
  <si>
    <t>Profit of Rs.45/-</t>
  </si>
  <si>
    <t>Profit of Rs.195/-</t>
  </si>
  <si>
    <t>Loss of Rs.42.5/-</t>
  </si>
  <si>
    <t>Loss of Rs.60/-</t>
  </si>
  <si>
    <t>Loss of Rs.7.5/-</t>
  </si>
  <si>
    <t xml:space="preserve">BANKNIFTY 37500 PE 14-OCT </t>
  </si>
  <si>
    <t>290-340</t>
  </si>
  <si>
    <t>Loss of Rs.45/-</t>
  </si>
  <si>
    <t>425-435</t>
  </si>
  <si>
    <t>830-840</t>
  </si>
  <si>
    <t>Profit of Rs.13.5/-</t>
  </si>
  <si>
    <t>3850-3890</t>
  </si>
  <si>
    <t>4200-4300</t>
  </si>
  <si>
    <t>FILATEX</t>
  </si>
  <si>
    <t>7300-7360</t>
  </si>
  <si>
    <t>7700-8000</t>
  </si>
  <si>
    <t>244-248</t>
  </si>
  <si>
    <t>Profit of Rs.2/-</t>
  </si>
  <si>
    <t>835-845</t>
  </si>
  <si>
    <t>2280-2320</t>
  </si>
  <si>
    <t>SIEMENS OCT FUT</t>
  </si>
  <si>
    <t>Profit of Rs.105/-</t>
  </si>
  <si>
    <t>Profit of Rs.20/-</t>
  </si>
  <si>
    <t>HIKAL</t>
  </si>
  <si>
    <t>530-540</t>
  </si>
  <si>
    <t>310-320</t>
  </si>
  <si>
    <t>45-46</t>
  </si>
  <si>
    <t>1660-1670</t>
  </si>
  <si>
    <t>NIFTY 17950 PE 14-OCT</t>
  </si>
  <si>
    <t>120-130</t>
  </si>
  <si>
    <t>NIFTY 17800 PE 14-OCT</t>
  </si>
  <si>
    <t>Profit of Rs.31.5/-</t>
  </si>
  <si>
    <t>Loss of Rs.11.5/-</t>
  </si>
  <si>
    <t>Profit of Rs.31/-</t>
  </si>
  <si>
    <t>LT OCT FUT</t>
  </si>
  <si>
    <t>Profit of Rs.22.5/-</t>
  </si>
  <si>
    <t>Loss of Rs.15/-</t>
  </si>
  <si>
    <t>BRITANNIA OCT FUT</t>
  </si>
  <si>
    <t>3950-4000</t>
  </si>
  <si>
    <t>ICICIBANK OCT FUT</t>
  </si>
  <si>
    <t>724-730</t>
  </si>
  <si>
    <t>KOCL</t>
  </si>
  <si>
    <t>Profit of Rs.28/-</t>
  </si>
  <si>
    <t xml:space="preserve">AXISBANK OCT FUT </t>
  </si>
  <si>
    <t>806-815</t>
  </si>
  <si>
    <t>Profit of Rs.11.5/-</t>
  </si>
  <si>
    <t>Profit of Rs.8/-</t>
  </si>
  <si>
    <t>2690-2710</t>
  </si>
  <si>
    <t xml:space="preserve">HDFC OCT FUT </t>
  </si>
  <si>
    <t>2850-2870</t>
  </si>
  <si>
    <t>Loss of Rs.6.5/-</t>
  </si>
  <si>
    <t>435-455</t>
  </si>
  <si>
    <t>1674-1684</t>
  </si>
  <si>
    <t>1740-1760</t>
  </si>
  <si>
    <t>ALPHA LEON ENTERPRISES LLP</t>
  </si>
  <si>
    <t>Profit of Rs.34.5/-</t>
  </si>
  <si>
    <t>Profit of Rs.32/-</t>
  </si>
  <si>
    <t>HINDUNILVR 2560 CE OCT</t>
  </si>
  <si>
    <t>70-80</t>
  </si>
  <si>
    <t>251-230</t>
  </si>
  <si>
    <t>320-340</t>
  </si>
  <si>
    <t>Profit of Rs.3/-</t>
  </si>
  <si>
    <t>2590-2610</t>
  </si>
  <si>
    <t>3250-3350</t>
  </si>
  <si>
    <t>Loss of Rs.100/-</t>
  </si>
  <si>
    <t>Loss of Rs.44.5/-</t>
  </si>
  <si>
    <t>KANELIND</t>
  </si>
  <si>
    <t>DHIREN KANAIYALAL THAKKAR</t>
  </si>
  <si>
    <t>115-120</t>
  </si>
  <si>
    <t>DATABASE TRADING PRIVATE LIMITED</t>
  </si>
  <si>
    <t>MNIL</t>
  </si>
  <si>
    <t>SITA RAM</t>
  </si>
  <si>
    <t>NARAYANI</t>
  </si>
  <si>
    <t>Loss of Rs.13.25/-</t>
  </si>
  <si>
    <t>4550-4150</t>
  </si>
  <si>
    <t>5400-6000</t>
  </si>
  <si>
    <t>Loss of Rs.59/-</t>
  </si>
  <si>
    <t>645-675</t>
  </si>
  <si>
    <t>ICICIBANK 760 CE OCT</t>
  </si>
  <si>
    <t>18-20</t>
  </si>
  <si>
    <t>Profit of Rs.2.75/-</t>
  </si>
  <si>
    <t>BANKNIFTY 39800 CE 28-OCT</t>
  </si>
  <si>
    <t>BANKNIFTY 39800 CE 21-OCT</t>
  </si>
  <si>
    <t>700-800</t>
  </si>
  <si>
    <t>Profit of Rs. 125/-</t>
  </si>
  <si>
    <t>Loss of Rs.41/-</t>
  </si>
  <si>
    <t>Loss of Rs.32.5/-</t>
  </si>
  <si>
    <t>2920-2930</t>
  </si>
  <si>
    <t>3020-3050</t>
  </si>
  <si>
    <t>ITC 245 CE OCT</t>
  </si>
  <si>
    <t>4.5-5.5</t>
  </si>
  <si>
    <t>INTELSOFT</t>
  </si>
  <si>
    <t>MICRO LOGISTICS INDIA PRIVATE LIMITED</t>
  </si>
  <si>
    <t>ANERI FINCAP LIMITED</t>
  </si>
  <si>
    <t>LALJIBHAI TRIVEDI</t>
  </si>
  <si>
    <t>Loss of Rs.24.5/-</t>
  </si>
  <si>
    <t>NIFTY 18200 CE OCT</t>
  </si>
  <si>
    <t>120-140</t>
  </si>
  <si>
    <t>HDFC 2900 CE OCT</t>
  </si>
  <si>
    <t>45-55</t>
  </si>
  <si>
    <t>HDFCBANK 1660 CE OCT</t>
  </si>
  <si>
    <t>20-28</t>
  </si>
  <si>
    <t>Profit of Rs.7.50/-</t>
  </si>
  <si>
    <t>Profit of Rs.12.50/-</t>
  </si>
  <si>
    <t>AXISBANK OCT FUT</t>
  </si>
  <si>
    <t>843-845</t>
  </si>
  <si>
    <t>855-865</t>
  </si>
  <si>
    <t>AKM</t>
  </si>
  <si>
    <t>TIA ENTERPRISES PRIVATE LIMITED</t>
  </si>
  <si>
    <t>RAMESHKUMAR HEMRAJ PARMAR</t>
  </si>
  <si>
    <t>RAKESH RAMESH PARMAR</t>
  </si>
  <si>
    <t>CLEDUCATE</t>
  </si>
  <si>
    <t>VANDERBILT UNIVERSITY</t>
  </si>
  <si>
    <t>ARJUNA FUND PTE LTD</t>
  </si>
  <si>
    <t>GANGAPA</t>
  </si>
  <si>
    <t>PODDAR GLOBAL PRIVATE LIMITED</t>
  </si>
  <si>
    <t>RAMESHBHAI LALJIBHAI CHAUDHARY</t>
  </si>
  <si>
    <t>RIKHAV SECURITIES LIMITED</t>
  </si>
  <si>
    <t>SOHEL FAROOQBHAI KUCHAMANWALA</t>
  </si>
  <si>
    <t>MAQSOOD ABUBAKAR AGHADI</t>
  </si>
  <si>
    <t>MOHSINKHAN MUNAF SABRIN</t>
  </si>
  <si>
    <t>NEWLIGHT</t>
  </si>
  <si>
    <t>JAYANTA RAY CHOUDHURY</t>
  </si>
  <si>
    <t>TANAY KAMAL SEETHA</t>
  </si>
  <si>
    <t>PANAFIC</t>
  </si>
  <si>
    <t>JAGDISHBHAIVALLABHBHAISONANI</t>
  </si>
  <si>
    <t>SANDEEPKORADA</t>
  </si>
  <si>
    <t>GNANAPRAKASAMRAGUNATHAN</t>
  </si>
  <si>
    <t>RAPIDIN</t>
  </si>
  <si>
    <t>KANISHK RANKA</t>
  </si>
  <si>
    <t>SHEETAL</t>
  </si>
  <si>
    <t>MOHDSARAFRAJALAM</t>
  </si>
  <si>
    <t>SUNIL MARK FERNANDES</t>
  </si>
  <si>
    <t>PARESH DHIRAJLAL SHAH</t>
  </si>
  <si>
    <t>VAXHS</t>
  </si>
  <si>
    <t>SUBHKARAN TILOKCHAND AGARWAL</t>
  </si>
  <si>
    <t>ALANKIT</t>
  </si>
  <si>
    <t>Alankit Limited</t>
  </si>
  <si>
    <t>RS SECURITIES</t>
  </si>
  <si>
    <t>ATALREAL</t>
  </si>
  <si>
    <t>Atal Realtech Limited</t>
  </si>
  <si>
    <t>NOPEA CAPITAL SERVICES PRIVATE LIMITED</t>
  </si>
  <si>
    <t>BANARBEADS</t>
  </si>
  <si>
    <t>Banaras Beads Ltd</t>
  </si>
  <si>
    <t>B M TRADERS</t>
  </si>
  <si>
    <t>YOGESH KUMAR GAWANDE</t>
  </si>
  <si>
    <t>BMETRICS</t>
  </si>
  <si>
    <t>Bombay Metrics S C Ltd</t>
  </si>
  <si>
    <t>ALPHA SUNIL CHHEDA</t>
  </si>
  <si>
    <t>DSML</t>
  </si>
  <si>
    <t>Debock Sale Marketing Ltd</t>
  </si>
  <si>
    <t>NANALAL BHANJI DUDHAIYA</t>
  </si>
  <si>
    <t>IRB Infrastructure Develo</t>
  </si>
  <si>
    <t>XTX MARKETS LLP</t>
  </si>
  <si>
    <t>JUBLINDS</t>
  </si>
  <si>
    <t>Jubilant Industries Ltd</t>
  </si>
  <si>
    <t>MOKSH</t>
  </si>
  <si>
    <t>Moksh Ornaments Limited</t>
  </si>
  <si>
    <t>PADMAVATI INVESTMENT</t>
  </si>
  <si>
    <t>NDL</t>
  </si>
  <si>
    <t>Nandan Denim Limited</t>
  </si>
  <si>
    <t>CNM FINVEST PRIVATE LIMITED .</t>
  </si>
  <si>
    <t>OMFURN</t>
  </si>
  <si>
    <t>Omfurn India Limited</t>
  </si>
  <si>
    <t>NNM SECURITIES PVT LTD</t>
  </si>
  <si>
    <t>ORTINLAB</t>
  </si>
  <si>
    <t>Ortin Laboratories Ltd</t>
  </si>
  <si>
    <t>HIMANSHU MAHENDRABHAI PATEL</t>
  </si>
  <si>
    <t>GRAVITON RESEARCH CAPITAL LLP</t>
  </si>
  <si>
    <t>QNANCE RESEARCH CAPITAL LLP</t>
  </si>
  <si>
    <t>PRAKASHSTL</t>
  </si>
  <si>
    <t>Prakash Steelage Ltd</t>
  </si>
  <si>
    <t>VIBRANT SECURITIES PVT. LTD</t>
  </si>
  <si>
    <t>VISHWARAJ</t>
  </si>
  <si>
    <t>Vishwaraj Sugar Ind Ltd</t>
  </si>
  <si>
    <t>OLGA TRADING PRIVATE LIMITED</t>
  </si>
  <si>
    <t>JILESH NAVIN CHHEDA</t>
  </si>
  <si>
    <t>MIKER FINANCIAL CONSULTANTS PVT LTD</t>
  </si>
  <si>
    <t>PRITI</t>
  </si>
  <si>
    <t>Priti International Ltd</t>
  </si>
  <si>
    <t>VINOD  SONI</t>
  </si>
  <si>
    <t>NSE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</si>
</sst>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4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E5B8B7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3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16" fontId="37" fillId="11" borderId="21" xfId="0" applyNumberFormat="1" applyFont="1" applyFill="1" applyBorder="1" applyAlignment="1">
      <alignment horizontal="center" vertical="center"/>
    </xf>
    <xf numFmtId="0" fontId="35" fillId="14" borderId="18" xfId="0" applyFont="1" applyFill="1" applyBorder="1" applyAlignment="1">
      <alignment horizontal="center" vertical="center"/>
    </xf>
    <xf numFmtId="165" fontId="35" fillId="14" borderId="30" xfId="0" applyNumberFormat="1" applyFont="1" applyFill="1" applyBorder="1" applyAlignment="1">
      <alignment horizontal="center" vertical="center"/>
    </xf>
    <xf numFmtId="0" fontId="35" fillId="14" borderId="18" xfId="0" applyFont="1" applyFill="1" applyBorder="1"/>
    <xf numFmtId="0" fontId="35" fillId="14" borderId="24" xfId="0" applyFont="1" applyFill="1" applyBorder="1" applyAlignment="1">
      <alignment horizontal="center" vertical="center"/>
    </xf>
    <xf numFmtId="0" fontId="35" fillId="14" borderId="24" xfId="0" applyFont="1" applyFill="1" applyBorder="1"/>
    <xf numFmtId="0" fontId="36" fillId="14" borderId="24" xfId="0" applyFont="1" applyFill="1" applyBorder="1" applyAlignment="1">
      <alignment horizontal="center" vertical="center"/>
    </xf>
    <xf numFmtId="0" fontId="36" fillId="19" borderId="24" xfId="0" applyFont="1" applyFill="1" applyBorder="1" applyAlignment="1">
      <alignment horizontal="center" vertical="center"/>
    </xf>
    <xf numFmtId="2" fontId="36" fillId="14" borderId="24" xfId="0" applyNumberFormat="1" applyFont="1" applyFill="1" applyBorder="1" applyAlignment="1">
      <alignment horizontal="center" vertical="center"/>
    </xf>
    <xf numFmtId="167" fontId="36" fillId="14" borderId="24" xfId="0" applyNumberFormat="1" applyFont="1" applyFill="1" applyBorder="1" applyAlignment="1">
      <alignment horizontal="center" vertical="center"/>
    </xf>
    <xf numFmtId="43" fontId="36" fillId="19" borderId="24" xfId="0" applyNumberFormat="1" applyFont="1" applyFill="1" applyBorder="1" applyAlignment="1">
      <alignment horizontal="center" vertical="center"/>
    </xf>
    <xf numFmtId="16" fontId="36" fillId="14" borderId="24" xfId="0" applyNumberFormat="1" applyFont="1" applyFill="1" applyBorder="1" applyAlignment="1">
      <alignment horizontal="center" vertical="center"/>
    </xf>
    <xf numFmtId="0" fontId="0" fillId="15" borderId="21" xfId="0" applyFont="1" applyFill="1" applyBorder="1" applyAlignment="1"/>
    <xf numFmtId="0" fontId="35" fillId="12" borderId="3" xfId="0" applyFont="1" applyFill="1" applyBorder="1" applyAlignment="1">
      <alignment horizontal="center" vertical="center"/>
    </xf>
    <xf numFmtId="165" fontId="35" fillId="12" borderId="24" xfId="0" applyNumberFormat="1" applyFont="1" applyFill="1" applyBorder="1" applyAlignment="1">
      <alignment horizontal="center" vertical="center"/>
    </xf>
    <xf numFmtId="166" fontId="35" fillId="12" borderId="25" xfId="0" applyNumberFormat="1" applyFont="1" applyFill="1" applyBorder="1" applyAlignment="1">
      <alignment horizontal="center" vertical="center"/>
    </xf>
    <xf numFmtId="0" fontId="43" fillId="25" borderId="21" xfId="0" applyFont="1" applyFill="1" applyBorder="1" applyAlignment="1"/>
    <xf numFmtId="0" fontId="35" fillId="12" borderId="26" xfId="0" applyFont="1" applyFill="1" applyBorder="1" applyAlignment="1">
      <alignment horizontal="center" vertical="center"/>
    </xf>
    <xf numFmtId="0" fontId="36" fillId="13" borderId="3" xfId="0" applyFont="1" applyFill="1" applyBorder="1" applyAlignment="1">
      <alignment horizontal="center" vertical="center"/>
    </xf>
    <xf numFmtId="2" fontId="36" fillId="13" borderId="21" xfId="0" applyNumberFormat="1" applyFont="1" applyFill="1" applyBorder="1" applyAlignment="1">
      <alignment horizontal="center" vertical="center"/>
    </xf>
    <xf numFmtId="0" fontId="36" fillId="13" borderId="21" xfId="0" applyFont="1" applyFill="1" applyBorder="1" applyAlignment="1">
      <alignment horizontal="center" vertical="center"/>
    </xf>
    <xf numFmtId="43" fontId="36" fillId="26" borderId="15" xfId="0" applyNumberFormat="1" applyFont="1" applyFill="1" applyBorder="1" applyAlignment="1">
      <alignment horizontal="center" vertical="center"/>
    </xf>
    <xf numFmtId="16" fontId="37" fillId="13" borderId="21" xfId="0" applyNumberFormat="1" applyFont="1" applyFill="1" applyBorder="1" applyAlignment="1">
      <alignment horizontal="center" vertical="center"/>
    </xf>
    <xf numFmtId="1" fontId="35" fillId="21" borderId="23" xfId="0" applyNumberFormat="1" applyFont="1" applyFill="1" applyBorder="1" applyAlignment="1">
      <alignment horizontal="center" vertical="center"/>
    </xf>
    <xf numFmtId="166" fontId="35" fillId="21" borderId="23" xfId="0" applyNumberFormat="1" applyFont="1" applyFill="1" applyBorder="1" applyAlignment="1">
      <alignment horizontal="center" vertical="center"/>
    </xf>
    <xf numFmtId="0" fontId="35" fillId="21" borderId="23" xfId="0" applyFont="1" applyFill="1" applyBorder="1" applyAlignment="1">
      <alignment horizontal="left"/>
    </xf>
    <xf numFmtId="0" fontId="35" fillId="21" borderId="23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6" fillId="22" borderId="1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8" fontId="1" fillId="2" borderId="21" xfId="0" applyNumberFormat="1" applyFont="1" applyFill="1" applyBorder="1" applyAlignment="1">
      <alignment horizontal="center" vertical="center"/>
    </xf>
    <xf numFmtId="168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21" xfId="0" applyFont="1" applyBorder="1"/>
    <xf numFmtId="0" fontId="35" fillId="12" borderId="23" xfId="0" applyFont="1" applyFill="1" applyBorder="1" applyAlignment="1">
      <alignment horizontal="center" vertic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/>
    <xf numFmtId="0" fontId="36" fillId="12" borderId="23" xfId="0" applyFont="1" applyFill="1" applyBorder="1" applyAlignment="1">
      <alignment horizontal="center" vertical="center"/>
    </xf>
    <xf numFmtId="1" fontId="35" fillId="12" borderId="23" xfId="0" applyNumberFormat="1" applyFont="1" applyFill="1" applyBorder="1" applyAlignment="1">
      <alignment horizontal="center" vertical="center"/>
    </xf>
    <xf numFmtId="166" fontId="35" fillId="12" borderId="23" xfId="0" applyNumberFormat="1" applyFont="1" applyFill="1" applyBorder="1" applyAlignment="1">
      <alignment horizontal="center" vertical="center"/>
    </xf>
    <xf numFmtId="0" fontId="35" fillId="12" borderId="23" xfId="0" applyFont="1" applyFill="1" applyBorder="1" applyAlignment="1">
      <alignment horizontal="left"/>
    </xf>
    <xf numFmtId="0" fontId="35" fillId="14" borderId="23" xfId="0" applyFont="1" applyFill="1" applyBorder="1"/>
    <xf numFmtId="0" fontId="0" fillId="15" borderId="23" xfId="0" applyFont="1" applyFill="1" applyBorder="1" applyAlignment="1"/>
    <xf numFmtId="0" fontId="35" fillId="14" borderId="0" xfId="0" applyFont="1" applyFill="1" applyBorder="1" applyAlignment="1">
      <alignment horizontal="center" vertical="center"/>
    </xf>
    <xf numFmtId="0" fontId="0" fillId="15" borderId="0" xfId="0" applyFont="1" applyFill="1" applyBorder="1" applyAlignment="1"/>
    <xf numFmtId="0" fontId="35" fillId="11" borderId="30" xfId="0" applyFont="1" applyFill="1" applyBorder="1" applyAlignment="1">
      <alignment horizontal="center" vertical="center"/>
    </xf>
    <xf numFmtId="165" fontId="35" fillId="11" borderId="30" xfId="0" applyNumberFormat="1" applyFont="1" applyFill="1" applyBorder="1" applyAlignment="1">
      <alignment horizontal="center" vertical="center"/>
    </xf>
    <xf numFmtId="0" fontId="35" fillId="11" borderId="30" xfId="0" applyFont="1" applyFill="1" applyBorder="1"/>
    <xf numFmtId="0" fontId="36" fillId="11" borderId="30" xfId="0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0" fontId="35" fillId="14" borderId="20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15" fontId="35" fillId="14" borderId="0" xfId="0" applyNumberFormat="1" applyFont="1" applyFill="1" applyBorder="1" applyAlignment="1">
      <alignment horizontal="center" vertical="center"/>
    </xf>
    <xf numFmtId="0" fontId="36" fillId="14" borderId="1" xfId="0" applyFont="1" applyFill="1" applyBorder="1"/>
    <xf numFmtId="43" fontId="35" fillId="14" borderId="1" xfId="0" applyNumberFormat="1" applyFont="1" applyFill="1" applyBorder="1" applyAlignment="1">
      <alignment horizontal="center" vertical="top"/>
    </xf>
    <xf numFmtId="0" fontId="35" fillId="14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top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9" borderId="1" xfId="0" applyNumberFormat="1" applyFont="1" applyFill="1" applyBorder="1" applyAlignment="1">
      <alignment horizontal="center" vertical="center"/>
    </xf>
    <xf numFmtId="165" fontId="35" fillId="11" borderId="24" xfId="0" applyNumberFormat="1" applyFont="1" applyFill="1" applyBorder="1" applyAlignment="1">
      <alignment horizontal="center" vertical="center"/>
    </xf>
    <xf numFmtId="0" fontId="35" fillId="12" borderId="24" xfId="0" applyFont="1" applyFill="1" applyBorder="1" applyAlignment="1">
      <alignment horizontal="center" vertical="center"/>
    </xf>
    <xf numFmtId="0" fontId="35" fillId="12" borderId="24" xfId="0" applyFont="1" applyFill="1" applyBorder="1"/>
    <xf numFmtId="0" fontId="36" fillId="12" borderId="24" xfId="0" applyFont="1" applyFill="1" applyBorder="1" applyAlignment="1">
      <alignment horizontal="center" vertical="center"/>
    </xf>
    <xf numFmtId="2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16" fontId="37" fillId="13" borderId="1" xfId="0" applyNumberFormat="1" applyFont="1" applyFill="1" applyBorder="1" applyAlignment="1">
      <alignment horizontal="center" vertical="center"/>
    </xf>
    <xf numFmtId="0" fontId="1" fillId="0" borderId="2" xfId="0" applyFont="1" applyBorder="1"/>
    <xf numFmtId="2" fontId="1" fillId="0" borderId="2" xfId="0" applyNumberFormat="1" applyFont="1" applyBorder="1"/>
    <xf numFmtId="0" fontId="1" fillId="2" borderId="21" xfId="0" applyFont="1" applyFill="1" applyBorder="1"/>
    <xf numFmtId="0" fontId="36" fillId="11" borderId="15" xfId="0" applyFont="1" applyFill="1" applyBorder="1"/>
    <xf numFmtId="0" fontId="35" fillId="11" borderId="15" xfId="0" applyFont="1" applyFill="1" applyBorder="1"/>
    <xf numFmtId="0" fontId="35" fillId="11" borderId="15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2" fontId="36" fillId="11" borderId="24" xfId="0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2" fontId="36" fillId="11" borderId="20" xfId="0" applyNumberFormat="1" applyFont="1" applyFill="1" applyBorder="1" applyAlignment="1">
      <alignment horizontal="center" vertical="center"/>
    </xf>
    <xf numFmtId="16" fontId="36" fillId="13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7" fillId="11" borderId="18" xfId="0" applyNumberFormat="1" applyFont="1" applyFill="1" applyBorder="1" applyAlignment="1">
      <alignment horizontal="center" vertical="center"/>
    </xf>
    <xf numFmtId="16" fontId="37" fillId="11" borderId="15" xfId="0" applyNumberFormat="1" applyFont="1" applyFill="1" applyBorder="1" applyAlignment="1">
      <alignment horizontal="center" vertical="center"/>
    </xf>
    <xf numFmtId="0" fontId="35" fillId="11" borderId="5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165" fontId="35" fillId="11" borderId="18" xfId="0" applyNumberFormat="1" applyFont="1" applyFill="1" applyBorder="1" applyAlignment="1">
      <alignment horizontal="center" vertical="center"/>
    </xf>
    <xf numFmtId="165" fontId="35" fillId="11" borderId="1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1" borderId="22" xfId="0" applyFont="1" applyFill="1" applyBorder="1" applyAlignment="1">
      <alignment horizontal="center" vertical="center"/>
    </xf>
    <xf numFmtId="0" fontId="36" fillId="11" borderId="18" xfId="0" applyFont="1" applyFill="1" applyBorder="1" applyAlignment="1">
      <alignment horizontal="center" vertical="center"/>
    </xf>
    <xf numFmtId="0" fontId="36" fillId="11" borderId="15" xfId="0" applyFont="1" applyFill="1" applyBorder="1" applyAlignment="1">
      <alignment horizontal="center" vertical="center"/>
    </xf>
    <xf numFmtId="43" fontId="36" fillId="11" borderId="18" xfId="0" applyNumberFormat="1" applyFont="1" applyFill="1" applyBorder="1" applyAlignment="1">
      <alignment horizontal="center" vertical="center"/>
    </xf>
    <xf numFmtId="43" fontId="36" fillId="11" borderId="15" xfId="0" applyNumberFormat="1" applyFont="1" applyFill="1" applyBorder="1" applyAlignment="1">
      <alignment horizontal="center" vertical="center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197</xdr:row>
      <xdr:rowOff>0</xdr:rowOff>
    </xdr:from>
    <xdr:to>
      <xdr:col>11</xdr:col>
      <xdr:colOff>123825</xdr:colOff>
      <xdr:row>211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511</xdr:row>
      <xdr:rowOff>35859</xdr:rowOff>
    </xdr:from>
    <xdr:to>
      <xdr:col>12</xdr:col>
      <xdr:colOff>331694</xdr:colOff>
      <xdr:row>516</xdr:row>
      <xdr:rowOff>116542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818093" y="83255224"/>
          <a:ext cx="3612777" cy="88750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53789</xdr:colOff>
      <xdr:row>511</xdr:row>
      <xdr:rowOff>73958</xdr:rowOff>
    </xdr:from>
    <xdr:to>
      <xdr:col>3</xdr:col>
      <xdr:colOff>815789</xdr:colOff>
      <xdr:row>515</xdr:row>
      <xdr:rowOff>7843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5813" y="83293323"/>
          <a:ext cx="2617694" cy="579344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44495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I20" sqref="I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44495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8" t="s">
        <v>16</v>
      </c>
      <c r="B9" s="490" t="s">
        <v>17</v>
      </c>
      <c r="C9" s="490" t="s">
        <v>18</v>
      </c>
      <c r="D9" s="490" t="s">
        <v>19</v>
      </c>
      <c r="E9" s="26" t="s">
        <v>20</v>
      </c>
      <c r="F9" s="26" t="s">
        <v>21</v>
      </c>
      <c r="G9" s="485" t="s">
        <v>22</v>
      </c>
      <c r="H9" s="486"/>
      <c r="I9" s="487"/>
      <c r="J9" s="485" t="s">
        <v>23</v>
      </c>
      <c r="K9" s="486"/>
      <c r="L9" s="487"/>
      <c r="M9" s="26"/>
      <c r="N9" s="27"/>
      <c r="O9" s="27"/>
      <c r="P9" s="27"/>
    </row>
    <row r="10" spans="1:16" ht="59.25" customHeight="1">
      <c r="A10" s="489"/>
      <c r="B10" s="491"/>
      <c r="C10" s="491"/>
      <c r="D10" s="491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41271.9</v>
      </c>
      <c r="F11" s="35">
        <v>41182.583333333336</v>
      </c>
      <c r="G11" s="36">
        <v>40544.366666666669</v>
      </c>
      <c r="H11" s="36">
        <v>39816.833333333336</v>
      </c>
      <c r="I11" s="36">
        <v>39178.616666666669</v>
      </c>
      <c r="J11" s="36">
        <v>41910.116666666669</v>
      </c>
      <c r="K11" s="36">
        <v>42548.333333333328</v>
      </c>
      <c r="L11" s="36">
        <v>43275.866666666669</v>
      </c>
      <c r="M11" s="37">
        <v>41820.800000000003</v>
      </c>
      <c r="N11" s="37">
        <v>40455.050000000003</v>
      </c>
      <c r="O11" s="38">
        <v>2067875</v>
      </c>
      <c r="P11" s="39">
        <v>0.11882862166914648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18145.45</v>
      </c>
      <c r="F12" s="40">
        <v>18122.133333333335</v>
      </c>
      <c r="G12" s="41">
        <v>18009.916666666672</v>
      </c>
      <c r="H12" s="41">
        <v>17874.383333333335</v>
      </c>
      <c r="I12" s="41">
        <v>17762.166666666672</v>
      </c>
      <c r="J12" s="41">
        <v>18257.666666666672</v>
      </c>
      <c r="K12" s="41">
        <v>18369.883333333339</v>
      </c>
      <c r="L12" s="41">
        <v>18505.416666666672</v>
      </c>
      <c r="M12" s="31">
        <v>18234.349999999999</v>
      </c>
      <c r="N12" s="31">
        <v>17986.599999999999</v>
      </c>
      <c r="O12" s="42">
        <v>12871500</v>
      </c>
      <c r="P12" s="43">
        <v>6.5216881319351584E-3</v>
      </c>
    </row>
    <row r="13" spans="1:16" ht="12.75" customHeight="1">
      <c r="A13" s="31">
        <v>3</v>
      </c>
      <c r="B13" s="32" t="s">
        <v>38</v>
      </c>
      <c r="C13" s="33" t="s">
        <v>39</v>
      </c>
      <c r="D13" s="34">
        <v>44497</v>
      </c>
      <c r="E13" s="40">
        <v>1003.65</v>
      </c>
      <c r="F13" s="40">
        <v>996.33333333333337</v>
      </c>
      <c r="G13" s="41">
        <v>974.91666666666674</v>
      </c>
      <c r="H13" s="41">
        <v>946.18333333333339</v>
      </c>
      <c r="I13" s="41">
        <v>924.76666666666677</v>
      </c>
      <c r="J13" s="41">
        <v>1025.0666666666666</v>
      </c>
      <c r="K13" s="41">
        <v>1046.4833333333336</v>
      </c>
      <c r="L13" s="41">
        <v>1075.2166666666667</v>
      </c>
      <c r="M13" s="31">
        <v>1017.75</v>
      </c>
      <c r="N13" s="31">
        <v>967.6</v>
      </c>
      <c r="O13" s="42">
        <v>4301850</v>
      </c>
      <c r="P13" s="43">
        <v>-2.5606469002695417E-2</v>
      </c>
    </row>
    <row r="14" spans="1:16" ht="12.75" customHeight="1">
      <c r="A14" s="31">
        <v>4</v>
      </c>
      <c r="B14" s="32" t="s">
        <v>47</v>
      </c>
      <c r="C14" s="33" t="s">
        <v>239</v>
      </c>
      <c r="D14" s="34">
        <v>44497</v>
      </c>
      <c r="E14" s="40">
        <v>20046.900000000001</v>
      </c>
      <c r="F14" s="40">
        <v>20053.966666666667</v>
      </c>
      <c r="G14" s="41">
        <v>19727.933333333334</v>
      </c>
      <c r="H14" s="41">
        <v>19408.966666666667</v>
      </c>
      <c r="I14" s="41">
        <v>19082.933333333334</v>
      </c>
      <c r="J14" s="41">
        <v>20372.933333333334</v>
      </c>
      <c r="K14" s="41">
        <v>20698.966666666667</v>
      </c>
      <c r="L14" s="41">
        <v>21017.933333333334</v>
      </c>
      <c r="M14" s="31">
        <v>20380</v>
      </c>
      <c r="N14" s="31">
        <v>19735</v>
      </c>
      <c r="O14" s="42">
        <v>38375</v>
      </c>
      <c r="P14" s="43">
        <v>-2.6015228426395941E-2</v>
      </c>
    </row>
    <row r="15" spans="1:16" ht="12.75" customHeight="1">
      <c r="A15" s="31">
        <v>5</v>
      </c>
      <c r="B15" s="32" t="s">
        <v>40</v>
      </c>
      <c r="C15" s="33" t="s">
        <v>41</v>
      </c>
      <c r="D15" s="34">
        <v>44497</v>
      </c>
      <c r="E15" s="40">
        <v>249.05</v>
      </c>
      <c r="F15" s="40">
        <v>248.63333333333333</v>
      </c>
      <c r="G15" s="41">
        <v>242.41666666666666</v>
      </c>
      <c r="H15" s="41">
        <v>235.78333333333333</v>
      </c>
      <c r="I15" s="41">
        <v>229.56666666666666</v>
      </c>
      <c r="J15" s="41">
        <v>255.26666666666665</v>
      </c>
      <c r="K15" s="41">
        <v>261.48333333333335</v>
      </c>
      <c r="L15" s="41">
        <v>268.11666666666667</v>
      </c>
      <c r="M15" s="31">
        <v>254.85</v>
      </c>
      <c r="N15" s="31">
        <v>242</v>
      </c>
      <c r="O15" s="42">
        <v>10628800</v>
      </c>
      <c r="P15" s="43">
        <v>-2.9209213963429115E-2</v>
      </c>
    </row>
    <row r="16" spans="1:16" ht="12.75" customHeight="1">
      <c r="A16" s="31">
        <v>6</v>
      </c>
      <c r="B16" s="32" t="s">
        <v>42</v>
      </c>
      <c r="C16" s="33" t="s">
        <v>43</v>
      </c>
      <c r="D16" s="34">
        <v>44497</v>
      </c>
      <c r="E16" s="40">
        <v>2211.1</v>
      </c>
      <c r="F16" s="40">
        <v>2191.2666666666669</v>
      </c>
      <c r="G16" s="41">
        <v>2166.5333333333338</v>
      </c>
      <c r="H16" s="41">
        <v>2121.9666666666667</v>
      </c>
      <c r="I16" s="41">
        <v>2097.2333333333336</v>
      </c>
      <c r="J16" s="41">
        <v>2235.8333333333339</v>
      </c>
      <c r="K16" s="41">
        <v>2260.5666666666666</v>
      </c>
      <c r="L16" s="41">
        <v>2305.1333333333341</v>
      </c>
      <c r="M16" s="31">
        <v>2216</v>
      </c>
      <c r="N16" s="31">
        <v>2146.6999999999998</v>
      </c>
      <c r="O16" s="42">
        <v>2950500</v>
      </c>
      <c r="P16" s="43">
        <v>-4.3867049097351101E-3</v>
      </c>
    </row>
    <row r="17" spans="1:16" ht="12.75" customHeight="1">
      <c r="A17" s="31">
        <v>7</v>
      </c>
      <c r="B17" s="32" t="s">
        <v>44</v>
      </c>
      <c r="C17" s="33" t="s">
        <v>45</v>
      </c>
      <c r="D17" s="34">
        <v>44497</v>
      </c>
      <c r="E17" s="40">
        <v>1528.75</v>
      </c>
      <c r="F17" s="40">
        <v>1524.6000000000001</v>
      </c>
      <c r="G17" s="41">
        <v>1497.5500000000002</v>
      </c>
      <c r="H17" s="41">
        <v>1466.3500000000001</v>
      </c>
      <c r="I17" s="41">
        <v>1439.3000000000002</v>
      </c>
      <c r="J17" s="41">
        <v>1555.8000000000002</v>
      </c>
      <c r="K17" s="41">
        <v>1582.85</v>
      </c>
      <c r="L17" s="41">
        <v>1614.0500000000002</v>
      </c>
      <c r="M17" s="31">
        <v>1551.65</v>
      </c>
      <c r="N17" s="31">
        <v>1493.4</v>
      </c>
      <c r="O17" s="42">
        <v>25302000</v>
      </c>
      <c r="P17" s="43">
        <v>-7.7647058823529409E-3</v>
      </c>
    </row>
    <row r="18" spans="1:16" ht="12.75" customHeight="1">
      <c r="A18" s="31">
        <v>8</v>
      </c>
      <c r="B18" s="32" t="s">
        <v>44</v>
      </c>
      <c r="C18" s="33" t="s">
        <v>46</v>
      </c>
      <c r="D18" s="34">
        <v>44497</v>
      </c>
      <c r="E18" s="40">
        <v>752.8</v>
      </c>
      <c r="F18" s="40">
        <v>753.18333333333328</v>
      </c>
      <c r="G18" s="41">
        <v>738.96666666666658</v>
      </c>
      <c r="H18" s="41">
        <v>725.13333333333333</v>
      </c>
      <c r="I18" s="41">
        <v>710.91666666666663</v>
      </c>
      <c r="J18" s="41">
        <v>767.01666666666654</v>
      </c>
      <c r="K18" s="41">
        <v>781.23333333333323</v>
      </c>
      <c r="L18" s="41">
        <v>795.06666666666649</v>
      </c>
      <c r="M18" s="31">
        <v>767.4</v>
      </c>
      <c r="N18" s="31">
        <v>739.35</v>
      </c>
      <c r="O18" s="42">
        <v>92185000</v>
      </c>
      <c r="P18" s="43">
        <v>2.3922144294024903E-3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44497</v>
      </c>
      <c r="E19" s="40">
        <v>3701.8</v>
      </c>
      <c r="F19" s="40">
        <v>3709.2999999999997</v>
      </c>
      <c r="G19" s="41">
        <v>3630.8499999999995</v>
      </c>
      <c r="H19" s="41">
        <v>3559.8999999999996</v>
      </c>
      <c r="I19" s="41">
        <v>3481.4499999999994</v>
      </c>
      <c r="J19" s="41">
        <v>3780.2499999999995</v>
      </c>
      <c r="K19" s="41">
        <v>3858.6999999999994</v>
      </c>
      <c r="L19" s="41">
        <v>3929.6499999999996</v>
      </c>
      <c r="M19" s="31">
        <v>3787.75</v>
      </c>
      <c r="N19" s="31">
        <v>3638.35</v>
      </c>
      <c r="O19" s="42">
        <v>493200</v>
      </c>
      <c r="P19" s="43">
        <v>-4.6772323154232701E-2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44497</v>
      </c>
      <c r="E20" s="40">
        <v>692.25</v>
      </c>
      <c r="F20" s="40">
        <v>694.25</v>
      </c>
      <c r="G20" s="41">
        <v>683.55</v>
      </c>
      <c r="H20" s="41">
        <v>674.84999999999991</v>
      </c>
      <c r="I20" s="41">
        <v>664.14999999999986</v>
      </c>
      <c r="J20" s="41">
        <v>702.95</v>
      </c>
      <c r="K20" s="41">
        <v>713.65000000000009</v>
      </c>
      <c r="L20" s="41">
        <v>722.35000000000014</v>
      </c>
      <c r="M20" s="31">
        <v>704.95</v>
      </c>
      <c r="N20" s="31">
        <v>685.55</v>
      </c>
      <c r="O20" s="42">
        <v>11414000</v>
      </c>
      <c r="P20" s="43">
        <v>7.8012844729882888E-2</v>
      </c>
    </row>
    <row r="21" spans="1:16" ht="12.75" customHeight="1">
      <c r="A21" s="31">
        <v>11</v>
      </c>
      <c r="B21" s="32" t="s">
        <v>42</v>
      </c>
      <c r="C21" s="33" t="s">
        <v>51</v>
      </c>
      <c r="D21" s="34">
        <v>44497</v>
      </c>
      <c r="E21" s="40">
        <v>375.9</v>
      </c>
      <c r="F21" s="40">
        <v>373.51666666666665</v>
      </c>
      <c r="G21" s="41">
        <v>369.2833333333333</v>
      </c>
      <c r="H21" s="41">
        <v>362.66666666666663</v>
      </c>
      <c r="I21" s="41">
        <v>358.43333333333328</v>
      </c>
      <c r="J21" s="41">
        <v>380.13333333333333</v>
      </c>
      <c r="K21" s="41">
        <v>384.36666666666667</v>
      </c>
      <c r="L21" s="41">
        <v>390.98333333333335</v>
      </c>
      <c r="M21" s="31">
        <v>377.75</v>
      </c>
      <c r="N21" s="31">
        <v>366.9</v>
      </c>
      <c r="O21" s="42">
        <v>20604000</v>
      </c>
      <c r="P21" s="43">
        <v>-8.2063619353114139E-2</v>
      </c>
    </row>
    <row r="22" spans="1:16" ht="12.75" customHeight="1">
      <c r="A22" s="31">
        <v>12</v>
      </c>
      <c r="B22" s="32" t="s">
        <v>47</v>
      </c>
      <c r="C22" s="33" t="s">
        <v>52</v>
      </c>
      <c r="D22" s="34">
        <v>44497</v>
      </c>
      <c r="E22" s="40">
        <v>764</v>
      </c>
      <c r="F22" s="40">
        <v>764.2833333333333</v>
      </c>
      <c r="G22" s="41">
        <v>755.36666666666656</v>
      </c>
      <c r="H22" s="41">
        <v>746.73333333333323</v>
      </c>
      <c r="I22" s="41">
        <v>737.81666666666649</v>
      </c>
      <c r="J22" s="41">
        <v>772.91666666666663</v>
      </c>
      <c r="K22" s="41">
        <v>781.83333333333337</v>
      </c>
      <c r="L22" s="41">
        <v>790.4666666666667</v>
      </c>
      <c r="M22" s="31">
        <v>773.2</v>
      </c>
      <c r="N22" s="31">
        <v>755.65</v>
      </c>
      <c r="O22" s="42">
        <v>2563000</v>
      </c>
      <c r="P22" s="43">
        <v>-4.8979591836734691E-2</v>
      </c>
    </row>
    <row r="23" spans="1:16" ht="12.75" customHeight="1">
      <c r="A23" s="31">
        <v>13</v>
      </c>
      <c r="B23" s="32" t="s">
        <v>44</v>
      </c>
      <c r="C23" s="33" t="s">
        <v>53</v>
      </c>
      <c r="D23" s="34">
        <v>44497</v>
      </c>
      <c r="E23" s="40">
        <v>4168.1000000000004</v>
      </c>
      <c r="F23" s="40">
        <v>4123.2833333333338</v>
      </c>
      <c r="G23" s="41">
        <v>3999.6666666666679</v>
      </c>
      <c r="H23" s="41">
        <v>3831.233333333334</v>
      </c>
      <c r="I23" s="41">
        <v>3707.6166666666682</v>
      </c>
      <c r="J23" s="41">
        <v>4291.7166666666672</v>
      </c>
      <c r="K23" s="41">
        <v>4415.3333333333339</v>
      </c>
      <c r="L23" s="41">
        <v>4583.7666666666673</v>
      </c>
      <c r="M23" s="31">
        <v>4246.8999999999996</v>
      </c>
      <c r="N23" s="31">
        <v>3954.85</v>
      </c>
      <c r="O23" s="42">
        <v>3061000</v>
      </c>
      <c r="P23" s="43">
        <v>-2.6786423972657181E-2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44497</v>
      </c>
      <c r="E24" s="40">
        <v>219.7</v>
      </c>
      <c r="F24" s="40">
        <v>219.70000000000002</v>
      </c>
      <c r="G24" s="41">
        <v>214.50000000000003</v>
      </c>
      <c r="H24" s="41">
        <v>209.3</v>
      </c>
      <c r="I24" s="41">
        <v>204.10000000000002</v>
      </c>
      <c r="J24" s="41">
        <v>224.90000000000003</v>
      </c>
      <c r="K24" s="41">
        <v>230.10000000000002</v>
      </c>
      <c r="L24" s="41">
        <v>235.30000000000004</v>
      </c>
      <c r="M24" s="31">
        <v>224.9</v>
      </c>
      <c r="N24" s="31">
        <v>214.5</v>
      </c>
      <c r="O24" s="42">
        <v>15170000</v>
      </c>
      <c r="P24" s="43">
        <v>-1.7964071856287425E-2</v>
      </c>
    </row>
    <row r="25" spans="1:16" ht="12.75" customHeight="1">
      <c r="A25" s="31">
        <v>15</v>
      </c>
      <c r="B25" s="348" t="s">
        <v>49</v>
      </c>
      <c r="C25" s="33" t="s">
        <v>55</v>
      </c>
      <c r="D25" s="34">
        <v>44497</v>
      </c>
      <c r="E25" s="40">
        <v>137.6</v>
      </c>
      <c r="F25" s="40">
        <v>137.4</v>
      </c>
      <c r="G25" s="41">
        <v>133.75</v>
      </c>
      <c r="H25" s="41">
        <v>129.9</v>
      </c>
      <c r="I25" s="41">
        <v>126.25</v>
      </c>
      <c r="J25" s="41">
        <v>141.25</v>
      </c>
      <c r="K25" s="41">
        <v>144.90000000000003</v>
      </c>
      <c r="L25" s="41">
        <v>148.75</v>
      </c>
      <c r="M25" s="31">
        <v>141.05000000000001</v>
      </c>
      <c r="N25" s="31">
        <v>133.55000000000001</v>
      </c>
      <c r="O25" s="42">
        <v>41760000</v>
      </c>
      <c r="P25" s="43">
        <v>-1.0660980810234541E-2</v>
      </c>
    </row>
    <row r="26" spans="1:16" ht="12.75" customHeight="1">
      <c r="A26" s="31">
        <v>16</v>
      </c>
      <c r="B26" s="349" t="s">
        <v>56</v>
      </c>
      <c r="C26" s="33" t="s">
        <v>57</v>
      </c>
      <c r="D26" s="34">
        <v>44497</v>
      </c>
      <c r="E26" s="40">
        <v>2919.65</v>
      </c>
      <c r="F26" s="40">
        <v>2910.0166666666669</v>
      </c>
      <c r="G26" s="41">
        <v>2871.7333333333336</v>
      </c>
      <c r="H26" s="41">
        <v>2823.8166666666666</v>
      </c>
      <c r="I26" s="41">
        <v>2785.5333333333333</v>
      </c>
      <c r="J26" s="41">
        <v>2957.9333333333338</v>
      </c>
      <c r="K26" s="41">
        <v>2996.2166666666676</v>
      </c>
      <c r="L26" s="41">
        <v>3044.1333333333341</v>
      </c>
      <c r="M26" s="31">
        <v>2948.3</v>
      </c>
      <c r="N26" s="31">
        <v>2862.1</v>
      </c>
      <c r="O26" s="42">
        <v>4757100</v>
      </c>
      <c r="P26" s="43">
        <v>-1.9781170798046609E-2</v>
      </c>
    </row>
    <row r="27" spans="1:16" ht="12.75" customHeight="1">
      <c r="A27" s="31">
        <v>17</v>
      </c>
      <c r="B27" s="32" t="s">
        <v>44</v>
      </c>
      <c r="C27" s="33" t="s">
        <v>309</v>
      </c>
      <c r="D27" s="34">
        <v>44497</v>
      </c>
      <c r="E27" s="40">
        <v>2145.9499999999998</v>
      </c>
      <c r="F27" s="40">
        <v>2154.5833333333335</v>
      </c>
      <c r="G27" s="41">
        <v>2080.4666666666672</v>
      </c>
      <c r="H27" s="41">
        <v>2014.9833333333336</v>
      </c>
      <c r="I27" s="41">
        <v>1940.8666666666672</v>
      </c>
      <c r="J27" s="41">
        <v>2220.0666666666671</v>
      </c>
      <c r="K27" s="41">
        <v>2294.1833333333329</v>
      </c>
      <c r="L27" s="41">
        <v>2359.666666666667</v>
      </c>
      <c r="M27" s="31">
        <v>2228.6999999999998</v>
      </c>
      <c r="N27" s="31">
        <v>2089.1</v>
      </c>
      <c r="O27" s="42">
        <v>841775</v>
      </c>
      <c r="P27" s="43">
        <v>4.8287671232876715E-2</v>
      </c>
    </row>
    <row r="28" spans="1:16" ht="12.75" customHeight="1">
      <c r="A28" s="31">
        <v>18</v>
      </c>
      <c r="B28" s="32" t="s">
        <v>58</v>
      </c>
      <c r="C28" s="33" t="s">
        <v>59</v>
      </c>
      <c r="D28" s="34">
        <v>44497</v>
      </c>
      <c r="E28" s="40">
        <v>1203.75</v>
      </c>
      <c r="F28" s="40">
        <v>1204.8833333333334</v>
      </c>
      <c r="G28" s="41">
        <v>1177.2666666666669</v>
      </c>
      <c r="H28" s="41">
        <v>1150.7833333333335</v>
      </c>
      <c r="I28" s="41">
        <v>1123.166666666667</v>
      </c>
      <c r="J28" s="41">
        <v>1231.3666666666668</v>
      </c>
      <c r="K28" s="41">
        <v>1258.9833333333331</v>
      </c>
      <c r="L28" s="41">
        <v>1285.4666666666667</v>
      </c>
      <c r="M28" s="31">
        <v>1232.5</v>
      </c>
      <c r="N28" s="31">
        <v>1178.4000000000001</v>
      </c>
      <c r="O28" s="42">
        <v>4597000</v>
      </c>
      <c r="P28" s="43">
        <v>2.0874972240728405E-2</v>
      </c>
    </row>
    <row r="29" spans="1:16" ht="12.75" customHeight="1">
      <c r="A29" s="31">
        <v>19</v>
      </c>
      <c r="B29" s="32" t="s">
        <v>47</v>
      </c>
      <c r="C29" s="33" t="s">
        <v>60</v>
      </c>
      <c r="D29" s="34">
        <v>44497</v>
      </c>
      <c r="E29" s="40">
        <v>685.5</v>
      </c>
      <c r="F29" s="40">
        <v>685.76666666666677</v>
      </c>
      <c r="G29" s="41">
        <v>674.28333333333353</v>
      </c>
      <c r="H29" s="41">
        <v>663.06666666666672</v>
      </c>
      <c r="I29" s="41">
        <v>651.58333333333348</v>
      </c>
      <c r="J29" s="41">
        <v>696.98333333333358</v>
      </c>
      <c r="K29" s="41">
        <v>708.46666666666692</v>
      </c>
      <c r="L29" s="41">
        <v>719.68333333333362</v>
      </c>
      <c r="M29" s="31">
        <v>697.25</v>
      </c>
      <c r="N29" s="31">
        <v>674.55</v>
      </c>
      <c r="O29" s="42">
        <v>15220400</v>
      </c>
      <c r="P29" s="43">
        <v>2.2256462934429036E-3</v>
      </c>
    </row>
    <row r="30" spans="1:16" ht="12.75" customHeight="1">
      <c r="A30" s="31">
        <v>20</v>
      </c>
      <c r="B30" s="32" t="s">
        <v>58</v>
      </c>
      <c r="C30" s="33" t="s">
        <v>61</v>
      </c>
      <c r="D30" s="34">
        <v>44497</v>
      </c>
      <c r="E30" s="40">
        <v>845.1</v>
      </c>
      <c r="F30" s="40">
        <v>845.83333333333337</v>
      </c>
      <c r="G30" s="41">
        <v>824.86666666666679</v>
      </c>
      <c r="H30" s="41">
        <v>804.63333333333344</v>
      </c>
      <c r="I30" s="41">
        <v>783.66666666666686</v>
      </c>
      <c r="J30" s="41">
        <v>866.06666666666672</v>
      </c>
      <c r="K30" s="41">
        <v>887.03333333333319</v>
      </c>
      <c r="L30" s="41">
        <v>907.26666666666665</v>
      </c>
      <c r="M30" s="31">
        <v>866.8</v>
      </c>
      <c r="N30" s="31">
        <v>825.6</v>
      </c>
      <c r="O30" s="42">
        <v>35029200</v>
      </c>
      <c r="P30" s="43">
        <v>1.2732445184568415E-2</v>
      </c>
    </row>
    <row r="31" spans="1:16" ht="12.75" customHeight="1">
      <c r="A31" s="31">
        <v>21</v>
      </c>
      <c r="B31" s="32" t="s">
        <v>49</v>
      </c>
      <c r="C31" s="33" t="s">
        <v>62</v>
      </c>
      <c r="D31" s="34">
        <v>44497</v>
      </c>
      <c r="E31" s="40">
        <v>3766.4</v>
      </c>
      <c r="F31" s="40">
        <v>3791.2000000000003</v>
      </c>
      <c r="G31" s="41">
        <v>3708.5000000000005</v>
      </c>
      <c r="H31" s="41">
        <v>3650.6000000000004</v>
      </c>
      <c r="I31" s="41">
        <v>3567.9000000000005</v>
      </c>
      <c r="J31" s="41">
        <v>3849.1000000000004</v>
      </c>
      <c r="K31" s="41">
        <v>3931.8</v>
      </c>
      <c r="L31" s="41">
        <v>3989.7000000000003</v>
      </c>
      <c r="M31" s="31">
        <v>3873.9</v>
      </c>
      <c r="N31" s="31">
        <v>3733.3</v>
      </c>
      <c r="O31" s="42">
        <v>2720250</v>
      </c>
      <c r="P31" s="43">
        <v>-1.2971698113207548E-2</v>
      </c>
    </row>
    <row r="32" spans="1:16" ht="12.75" customHeight="1">
      <c r="A32" s="31">
        <v>22</v>
      </c>
      <c r="B32" s="32" t="s">
        <v>63</v>
      </c>
      <c r="C32" s="33" t="s">
        <v>64</v>
      </c>
      <c r="D32" s="34">
        <v>44497</v>
      </c>
      <c r="E32" s="40">
        <v>18143.650000000001</v>
      </c>
      <c r="F32" s="40">
        <v>18373.983333333334</v>
      </c>
      <c r="G32" s="41">
        <v>17793.566666666666</v>
      </c>
      <c r="H32" s="41">
        <v>17443.483333333334</v>
      </c>
      <c r="I32" s="41">
        <v>16863.066666666666</v>
      </c>
      <c r="J32" s="41">
        <v>18724.066666666666</v>
      </c>
      <c r="K32" s="41">
        <v>19304.48333333333</v>
      </c>
      <c r="L32" s="41">
        <v>19654.566666666666</v>
      </c>
      <c r="M32" s="31">
        <v>18954.400000000001</v>
      </c>
      <c r="N32" s="31">
        <v>18023.900000000001</v>
      </c>
      <c r="O32" s="42">
        <v>779775</v>
      </c>
      <c r="P32" s="43">
        <v>3.8661338661338661E-2</v>
      </c>
    </row>
    <row r="33" spans="1:16" ht="12.75" customHeight="1">
      <c r="A33" s="31">
        <v>23</v>
      </c>
      <c r="B33" s="32" t="s">
        <v>63</v>
      </c>
      <c r="C33" s="33" t="s">
        <v>65</v>
      </c>
      <c r="D33" s="34">
        <v>44497</v>
      </c>
      <c r="E33" s="40">
        <v>7668.25</v>
      </c>
      <c r="F33" s="40">
        <v>7630.75</v>
      </c>
      <c r="G33" s="41">
        <v>7402.5</v>
      </c>
      <c r="H33" s="41">
        <v>7136.75</v>
      </c>
      <c r="I33" s="41">
        <v>6908.5</v>
      </c>
      <c r="J33" s="41">
        <v>7896.5</v>
      </c>
      <c r="K33" s="41">
        <v>8124.75</v>
      </c>
      <c r="L33" s="41">
        <v>8390.5</v>
      </c>
      <c r="M33" s="31">
        <v>7859</v>
      </c>
      <c r="N33" s="31">
        <v>7365</v>
      </c>
      <c r="O33" s="42">
        <v>5012875</v>
      </c>
      <c r="P33" s="43">
        <v>4.1014458894686294E-2</v>
      </c>
    </row>
    <row r="34" spans="1:16" ht="12.75" customHeight="1">
      <c r="A34" s="31">
        <v>24</v>
      </c>
      <c r="B34" s="32" t="s">
        <v>49</v>
      </c>
      <c r="C34" s="33" t="s">
        <v>66</v>
      </c>
      <c r="D34" s="34">
        <v>44497</v>
      </c>
      <c r="E34" s="40">
        <v>2420.4499999999998</v>
      </c>
      <c r="F34" s="40">
        <v>2437.5333333333333</v>
      </c>
      <c r="G34" s="41">
        <v>2392.6166666666668</v>
      </c>
      <c r="H34" s="41">
        <v>2364.7833333333333</v>
      </c>
      <c r="I34" s="41">
        <v>2319.8666666666668</v>
      </c>
      <c r="J34" s="41">
        <v>2465.3666666666668</v>
      </c>
      <c r="K34" s="41">
        <v>2510.2833333333338</v>
      </c>
      <c r="L34" s="41">
        <v>2538.1166666666668</v>
      </c>
      <c r="M34" s="31">
        <v>2482.4499999999998</v>
      </c>
      <c r="N34" s="31">
        <v>2409.6999999999998</v>
      </c>
      <c r="O34" s="42">
        <v>1644400</v>
      </c>
      <c r="P34" s="43">
        <v>6.8624902521445277E-2</v>
      </c>
    </row>
    <row r="35" spans="1:16" ht="12.75" customHeight="1">
      <c r="A35" s="31">
        <v>25</v>
      </c>
      <c r="B35" s="32" t="s">
        <v>58</v>
      </c>
      <c r="C35" s="33" t="s">
        <v>67</v>
      </c>
      <c r="D35" s="34">
        <v>44497</v>
      </c>
      <c r="E35" s="40">
        <v>309.2</v>
      </c>
      <c r="F35" s="40">
        <v>313.5</v>
      </c>
      <c r="G35" s="41">
        <v>301.7</v>
      </c>
      <c r="H35" s="41">
        <v>294.2</v>
      </c>
      <c r="I35" s="41">
        <v>282.39999999999998</v>
      </c>
      <c r="J35" s="41">
        <v>321</v>
      </c>
      <c r="K35" s="41">
        <v>332.79999999999995</v>
      </c>
      <c r="L35" s="41">
        <v>340.3</v>
      </c>
      <c r="M35" s="31">
        <v>325.3</v>
      </c>
      <c r="N35" s="31">
        <v>306</v>
      </c>
      <c r="O35" s="42">
        <v>26298000</v>
      </c>
      <c r="P35" s="43">
        <v>0.11051991486774096</v>
      </c>
    </row>
    <row r="36" spans="1:16" ht="12.75" customHeight="1">
      <c r="A36" s="31">
        <v>26</v>
      </c>
      <c r="B36" s="32" t="s">
        <v>58</v>
      </c>
      <c r="C36" s="33" t="s">
        <v>68</v>
      </c>
      <c r="D36" s="34">
        <v>44497</v>
      </c>
      <c r="E36" s="40">
        <v>96.45</v>
      </c>
      <c r="F36" s="40">
        <v>97.033333333333346</v>
      </c>
      <c r="G36" s="41">
        <v>93.516666666666694</v>
      </c>
      <c r="H36" s="41">
        <v>90.583333333333343</v>
      </c>
      <c r="I36" s="41">
        <v>87.066666666666691</v>
      </c>
      <c r="J36" s="41">
        <v>99.966666666666697</v>
      </c>
      <c r="K36" s="41">
        <v>103.48333333333335</v>
      </c>
      <c r="L36" s="41">
        <v>106.4166666666667</v>
      </c>
      <c r="M36" s="31">
        <v>100.55</v>
      </c>
      <c r="N36" s="31">
        <v>94.1</v>
      </c>
      <c r="O36" s="42">
        <v>181209600</v>
      </c>
      <c r="P36" s="43">
        <v>9.8985311856950253E-2</v>
      </c>
    </row>
    <row r="37" spans="1:16" ht="12.75" customHeight="1">
      <c r="A37" s="31">
        <v>27</v>
      </c>
      <c r="B37" s="32" t="s">
        <v>56</v>
      </c>
      <c r="C37" s="33" t="s">
        <v>69</v>
      </c>
      <c r="D37" s="34">
        <v>44497</v>
      </c>
      <c r="E37" s="40">
        <v>1960.4</v>
      </c>
      <c r="F37" s="40">
        <v>1981.1333333333332</v>
      </c>
      <c r="G37" s="41">
        <v>1930.4166666666665</v>
      </c>
      <c r="H37" s="41">
        <v>1900.4333333333334</v>
      </c>
      <c r="I37" s="41">
        <v>1849.7166666666667</v>
      </c>
      <c r="J37" s="41">
        <v>2011.1166666666663</v>
      </c>
      <c r="K37" s="41">
        <v>2061.833333333333</v>
      </c>
      <c r="L37" s="41">
        <v>2091.8166666666662</v>
      </c>
      <c r="M37" s="31">
        <v>2031.85</v>
      </c>
      <c r="N37" s="31">
        <v>1951.15</v>
      </c>
      <c r="O37" s="42">
        <v>1963500</v>
      </c>
      <c r="P37" s="43">
        <v>2.3509174311926607E-2</v>
      </c>
    </row>
    <row r="38" spans="1:16" ht="12.75" customHeight="1">
      <c r="A38" s="31">
        <v>28</v>
      </c>
      <c r="B38" s="32" t="s">
        <v>70</v>
      </c>
      <c r="C38" s="33" t="s">
        <v>71</v>
      </c>
      <c r="D38" s="34">
        <v>44497</v>
      </c>
      <c r="E38" s="40">
        <v>201.35</v>
      </c>
      <c r="F38" s="40">
        <v>199.33333333333334</v>
      </c>
      <c r="G38" s="41">
        <v>196.01666666666668</v>
      </c>
      <c r="H38" s="41">
        <v>190.68333333333334</v>
      </c>
      <c r="I38" s="41">
        <v>187.36666666666667</v>
      </c>
      <c r="J38" s="41">
        <v>204.66666666666669</v>
      </c>
      <c r="K38" s="41">
        <v>207.98333333333335</v>
      </c>
      <c r="L38" s="41">
        <v>213.31666666666669</v>
      </c>
      <c r="M38" s="31">
        <v>202.65</v>
      </c>
      <c r="N38" s="31">
        <v>194</v>
      </c>
      <c r="O38" s="42">
        <v>23962800</v>
      </c>
      <c r="P38" s="43">
        <v>-1.5917602996254682E-2</v>
      </c>
    </row>
    <row r="39" spans="1:16" ht="12.75" customHeight="1">
      <c r="A39" s="31">
        <v>29</v>
      </c>
      <c r="B39" s="32" t="s">
        <v>56</v>
      </c>
      <c r="C39" s="33" t="s">
        <v>72</v>
      </c>
      <c r="D39" s="34">
        <v>44497</v>
      </c>
      <c r="E39" s="40">
        <v>717.65</v>
      </c>
      <c r="F39" s="40">
        <v>723.23333333333323</v>
      </c>
      <c r="G39" s="41">
        <v>710.31666666666649</v>
      </c>
      <c r="H39" s="41">
        <v>702.98333333333323</v>
      </c>
      <c r="I39" s="41">
        <v>690.06666666666649</v>
      </c>
      <c r="J39" s="41">
        <v>730.56666666666649</v>
      </c>
      <c r="K39" s="41">
        <v>743.48333333333323</v>
      </c>
      <c r="L39" s="41">
        <v>750.81666666666649</v>
      </c>
      <c r="M39" s="31">
        <v>736.15</v>
      </c>
      <c r="N39" s="31">
        <v>715.9</v>
      </c>
      <c r="O39" s="42">
        <v>5613300</v>
      </c>
      <c r="P39" s="43">
        <v>2.06E-2</v>
      </c>
    </row>
    <row r="40" spans="1:16" ht="12.75" customHeight="1">
      <c r="A40" s="31">
        <v>30</v>
      </c>
      <c r="B40" s="32" t="s">
        <v>49</v>
      </c>
      <c r="C40" s="33" t="s">
        <v>73</v>
      </c>
      <c r="D40" s="34">
        <v>44497</v>
      </c>
      <c r="E40" s="40">
        <v>759.2</v>
      </c>
      <c r="F40" s="40">
        <v>768.9</v>
      </c>
      <c r="G40" s="41">
        <v>745.8</v>
      </c>
      <c r="H40" s="41">
        <v>732.4</v>
      </c>
      <c r="I40" s="41">
        <v>709.3</v>
      </c>
      <c r="J40" s="41">
        <v>782.3</v>
      </c>
      <c r="K40" s="41">
        <v>805.40000000000009</v>
      </c>
      <c r="L40" s="41">
        <v>818.8</v>
      </c>
      <c r="M40" s="31">
        <v>792</v>
      </c>
      <c r="N40" s="31">
        <v>755.5</v>
      </c>
      <c r="O40" s="42">
        <v>10554000</v>
      </c>
      <c r="P40" s="43">
        <v>8.5348506401137982E-4</v>
      </c>
    </row>
    <row r="41" spans="1:16" ht="12.75" customHeight="1">
      <c r="A41" s="31">
        <v>31</v>
      </c>
      <c r="B41" s="32" t="s">
        <v>74</v>
      </c>
      <c r="C41" s="33" t="s">
        <v>75</v>
      </c>
      <c r="D41" s="34">
        <v>44497</v>
      </c>
      <c r="E41" s="40">
        <v>690.85</v>
      </c>
      <c r="F41" s="40">
        <v>689.63333333333333</v>
      </c>
      <c r="G41" s="41">
        <v>675.86666666666667</v>
      </c>
      <c r="H41" s="41">
        <v>660.88333333333333</v>
      </c>
      <c r="I41" s="41">
        <v>647.11666666666667</v>
      </c>
      <c r="J41" s="41">
        <v>704.61666666666667</v>
      </c>
      <c r="K41" s="41">
        <v>718.38333333333333</v>
      </c>
      <c r="L41" s="41">
        <v>733.36666666666667</v>
      </c>
      <c r="M41" s="31">
        <v>703.4</v>
      </c>
      <c r="N41" s="31">
        <v>674.65</v>
      </c>
      <c r="O41" s="42">
        <v>73885936</v>
      </c>
      <c r="P41" s="43">
        <v>-2.4064570773753177E-2</v>
      </c>
    </row>
    <row r="42" spans="1:16" ht="12.75" customHeight="1">
      <c r="A42" s="31">
        <v>32</v>
      </c>
      <c r="B42" s="32" t="s">
        <v>70</v>
      </c>
      <c r="C42" s="33" t="s">
        <v>76</v>
      </c>
      <c r="D42" s="34">
        <v>44497</v>
      </c>
      <c r="E42" s="40">
        <v>68.8</v>
      </c>
      <c r="F42" s="40">
        <v>68.966666666666669</v>
      </c>
      <c r="G42" s="41">
        <v>67.483333333333334</v>
      </c>
      <c r="H42" s="41">
        <v>66.166666666666671</v>
      </c>
      <c r="I42" s="41">
        <v>64.683333333333337</v>
      </c>
      <c r="J42" s="41">
        <v>70.283333333333331</v>
      </c>
      <c r="K42" s="41">
        <v>71.76666666666668</v>
      </c>
      <c r="L42" s="41">
        <v>73.083333333333329</v>
      </c>
      <c r="M42" s="31">
        <v>70.45</v>
      </c>
      <c r="N42" s="31">
        <v>67.650000000000006</v>
      </c>
      <c r="O42" s="42">
        <v>123574500</v>
      </c>
      <c r="P42" s="43">
        <v>3.481930888947507E-2</v>
      </c>
    </row>
    <row r="43" spans="1:16" ht="12.75" customHeight="1">
      <c r="A43" s="31">
        <v>33</v>
      </c>
      <c r="B43" s="32" t="s">
        <v>47</v>
      </c>
      <c r="C43" s="33" t="s">
        <v>77</v>
      </c>
      <c r="D43" s="34">
        <v>44497</v>
      </c>
      <c r="E43" s="40">
        <v>322.14999999999998</v>
      </c>
      <c r="F43" s="40">
        <v>320.90000000000003</v>
      </c>
      <c r="G43" s="41">
        <v>315.25000000000006</v>
      </c>
      <c r="H43" s="41">
        <v>308.35000000000002</v>
      </c>
      <c r="I43" s="41">
        <v>302.70000000000005</v>
      </c>
      <c r="J43" s="41">
        <v>327.80000000000007</v>
      </c>
      <c r="K43" s="41">
        <v>333.45000000000005</v>
      </c>
      <c r="L43" s="41">
        <v>340.35000000000008</v>
      </c>
      <c r="M43" s="31">
        <v>326.55</v>
      </c>
      <c r="N43" s="31">
        <v>314</v>
      </c>
      <c r="O43" s="42">
        <v>22825200</v>
      </c>
      <c r="P43" s="43">
        <v>-7.1035517758879438E-3</v>
      </c>
    </row>
    <row r="44" spans="1:16" ht="12.75" customHeight="1">
      <c r="A44" s="31">
        <v>34</v>
      </c>
      <c r="B44" s="32" t="s">
        <v>49</v>
      </c>
      <c r="C44" s="33" t="s">
        <v>78</v>
      </c>
      <c r="D44" s="34">
        <v>44497</v>
      </c>
      <c r="E44" s="40">
        <v>16650.8</v>
      </c>
      <c r="F44" s="40">
        <v>16709.266666666666</v>
      </c>
      <c r="G44" s="41">
        <v>16466.583333333332</v>
      </c>
      <c r="H44" s="41">
        <v>16282.366666666665</v>
      </c>
      <c r="I44" s="41">
        <v>16039.683333333331</v>
      </c>
      <c r="J44" s="41">
        <v>16893.483333333334</v>
      </c>
      <c r="K44" s="41">
        <v>17136.166666666668</v>
      </c>
      <c r="L44" s="41">
        <v>17320.383333333335</v>
      </c>
      <c r="M44" s="31">
        <v>16951.95</v>
      </c>
      <c r="N44" s="31">
        <v>16525.05</v>
      </c>
      <c r="O44" s="42">
        <v>162000</v>
      </c>
      <c r="P44" s="43">
        <v>1.8867924528301886E-2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44497</v>
      </c>
      <c r="E45" s="40">
        <v>432.8</v>
      </c>
      <c r="F45" s="40">
        <v>437.18333333333334</v>
      </c>
      <c r="G45" s="41">
        <v>425.61666666666667</v>
      </c>
      <c r="H45" s="41">
        <v>418.43333333333334</v>
      </c>
      <c r="I45" s="41">
        <v>406.86666666666667</v>
      </c>
      <c r="J45" s="41">
        <v>444.36666666666667</v>
      </c>
      <c r="K45" s="41">
        <v>455.93333333333339</v>
      </c>
      <c r="L45" s="41">
        <v>463.11666666666667</v>
      </c>
      <c r="M45" s="31">
        <v>448.75</v>
      </c>
      <c r="N45" s="31">
        <v>430</v>
      </c>
      <c r="O45" s="42">
        <v>36723600</v>
      </c>
      <c r="P45" s="43">
        <v>8.0537575967192052E-3</v>
      </c>
    </row>
    <row r="46" spans="1:16" ht="12.75" customHeight="1">
      <c r="A46" s="31">
        <v>36</v>
      </c>
      <c r="B46" s="32" t="s">
        <v>56</v>
      </c>
      <c r="C46" s="33" t="s">
        <v>81</v>
      </c>
      <c r="D46" s="34">
        <v>44497</v>
      </c>
      <c r="E46" s="40">
        <v>3638.3</v>
      </c>
      <c r="F46" s="40">
        <v>3650.3166666666671</v>
      </c>
      <c r="G46" s="41">
        <v>3610.6333333333341</v>
      </c>
      <c r="H46" s="41">
        <v>3582.9666666666672</v>
      </c>
      <c r="I46" s="41">
        <v>3543.2833333333342</v>
      </c>
      <c r="J46" s="41">
        <v>3677.983333333334</v>
      </c>
      <c r="K46" s="41">
        <v>3717.6666666666674</v>
      </c>
      <c r="L46" s="41">
        <v>3745.3333333333339</v>
      </c>
      <c r="M46" s="31">
        <v>3690</v>
      </c>
      <c r="N46" s="31">
        <v>3622.65</v>
      </c>
      <c r="O46" s="42">
        <v>1272800</v>
      </c>
      <c r="P46" s="43">
        <v>-4.0688575899843508E-3</v>
      </c>
    </row>
    <row r="47" spans="1:16" ht="12.75" customHeight="1">
      <c r="A47" s="31">
        <v>37</v>
      </c>
      <c r="B47" s="32" t="s">
        <v>47</v>
      </c>
      <c r="C47" s="33" t="s">
        <v>82</v>
      </c>
      <c r="D47" s="34">
        <v>44497</v>
      </c>
      <c r="E47" s="40">
        <v>499</v>
      </c>
      <c r="F47" s="40">
        <v>497.43333333333334</v>
      </c>
      <c r="G47" s="41">
        <v>490.81666666666666</v>
      </c>
      <c r="H47" s="41">
        <v>482.63333333333333</v>
      </c>
      <c r="I47" s="41">
        <v>476.01666666666665</v>
      </c>
      <c r="J47" s="41">
        <v>505.61666666666667</v>
      </c>
      <c r="K47" s="41">
        <v>512.23333333333335</v>
      </c>
      <c r="L47" s="41">
        <v>520.41666666666674</v>
      </c>
      <c r="M47" s="31">
        <v>504.05</v>
      </c>
      <c r="N47" s="31">
        <v>489.25</v>
      </c>
      <c r="O47" s="42">
        <v>20363200</v>
      </c>
      <c r="P47" s="43">
        <v>-1.4375465871579172E-2</v>
      </c>
    </row>
    <row r="48" spans="1:16" ht="12.75" customHeight="1">
      <c r="A48" s="31">
        <v>38</v>
      </c>
      <c r="B48" s="32" t="s">
        <v>58</v>
      </c>
      <c r="C48" s="33" t="s">
        <v>83</v>
      </c>
      <c r="D48" s="34">
        <v>44497</v>
      </c>
      <c r="E48" s="40">
        <v>201.65</v>
      </c>
      <c r="F48" s="40">
        <v>202.68333333333331</v>
      </c>
      <c r="G48" s="41">
        <v>198.26666666666662</v>
      </c>
      <c r="H48" s="41">
        <v>194.88333333333333</v>
      </c>
      <c r="I48" s="41">
        <v>190.46666666666664</v>
      </c>
      <c r="J48" s="41">
        <v>206.06666666666661</v>
      </c>
      <c r="K48" s="41">
        <v>210.48333333333329</v>
      </c>
      <c r="L48" s="41">
        <v>213.86666666666659</v>
      </c>
      <c r="M48" s="31">
        <v>207.1</v>
      </c>
      <c r="N48" s="31">
        <v>199.3</v>
      </c>
      <c r="O48" s="42">
        <v>69951600</v>
      </c>
      <c r="P48" s="43">
        <v>6.8397326286336081E-3</v>
      </c>
    </row>
    <row r="49" spans="1:16" ht="12.75" customHeight="1">
      <c r="A49" s="31">
        <v>39</v>
      </c>
      <c r="B49" s="32" t="s">
        <v>63</v>
      </c>
      <c r="C49" s="33" t="s">
        <v>334</v>
      </c>
      <c r="D49" s="34">
        <v>44497</v>
      </c>
      <c r="E49" s="40">
        <v>652.1</v>
      </c>
      <c r="F49" s="40">
        <v>653.66666666666663</v>
      </c>
      <c r="G49" s="41">
        <v>639.68333333333328</v>
      </c>
      <c r="H49" s="41">
        <v>627.26666666666665</v>
      </c>
      <c r="I49" s="41">
        <v>613.2833333333333</v>
      </c>
      <c r="J49" s="41">
        <v>666.08333333333326</v>
      </c>
      <c r="K49" s="41">
        <v>680.06666666666661</v>
      </c>
      <c r="L49" s="41">
        <v>692.48333333333323</v>
      </c>
      <c r="M49" s="31">
        <v>667.65</v>
      </c>
      <c r="N49" s="31">
        <v>641.25</v>
      </c>
      <c r="O49" s="42">
        <v>5372250</v>
      </c>
      <c r="P49" s="43">
        <v>-3.1293952180028131E-2</v>
      </c>
    </row>
    <row r="50" spans="1:16" ht="12.75" customHeight="1">
      <c r="A50" s="31">
        <v>40</v>
      </c>
      <c r="B50" s="32" t="s">
        <v>63</v>
      </c>
      <c r="C50" s="33" t="s">
        <v>84</v>
      </c>
      <c r="D50" s="34">
        <v>44497</v>
      </c>
      <c r="E50" s="40">
        <v>577.29999999999995</v>
      </c>
      <c r="F50" s="40">
        <v>580.26666666666665</v>
      </c>
      <c r="G50" s="41">
        <v>557.7833333333333</v>
      </c>
      <c r="H50" s="41">
        <v>538.26666666666665</v>
      </c>
      <c r="I50" s="41">
        <v>515.7833333333333</v>
      </c>
      <c r="J50" s="41">
        <v>599.7833333333333</v>
      </c>
      <c r="K50" s="41">
        <v>622.26666666666665</v>
      </c>
      <c r="L50" s="41">
        <v>641.7833333333333</v>
      </c>
      <c r="M50" s="31">
        <v>602.75</v>
      </c>
      <c r="N50" s="31">
        <v>560.75</v>
      </c>
      <c r="O50" s="42">
        <v>10486250</v>
      </c>
      <c r="P50" s="43">
        <v>-2.2830518345952244E-2</v>
      </c>
    </row>
    <row r="51" spans="1:16" ht="12.75" customHeight="1">
      <c r="A51" s="31">
        <v>41</v>
      </c>
      <c r="B51" s="32" t="s">
        <v>47</v>
      </c>
      <c r="C51" s="33" t="s">
        <v>85</v>
      </c>
      <c r="D51" s="34">
        <v>44497</v>
      </c>
      <c r="E51" s="40">
        <v>902.25</v>
      </c>
      <c r="F51" s="40">
        <v>902.36666666666667</v>
      </c>
      <c r="G51" s="41">
        <v>890.18333333333339</v>
      </c>
      <c r="H51" s="41">
        <v>878.11666666666667</v>
      </c>
      <c r="I51" s="41">
        <v>865.93333333333339</v>
      </c>
      <c r="J51" s="41">
        <v>914.43333333333339</v>
      </c>
      <c r="K51" s="41">
        <v>926.61666666666656</v>
      </c>
      <c r="L51" s="41">
        <v>938.68333333333339</v>
      </c>
      <c r="M51" s="31">
        <v>914.55</v>
      </c>
      <c r="N51" s="31">
        <v>890.3</v>
      </c>
      <c r="O51" s="42">
        <v>12351950</v>
      </c>
      <c r="P51" s="43">
        <v>1.1497311971043808E-2</v>
      </c>
    </row>
    <row r="52" spans="1:16" ht="12.75" customHeight="1">
      <c r="A52" s="31">
        <v>42</v>
      </c>
      <c r="B52" s="32" t="s">
        <v>44</v>
      </c>
      <c r="C52" s="33" t="s">
        <v>86</v>
      </c>
      <c r="D52" s="34">
        <v>44497</v>
      </c>
      <c r="E52" s="40">
        <v>174.2</v>
      </c>
      <c r="F52" s="40">
        <v>174.9</v>
      </c>
      <c r="G52" s="41">
        <v>172.3</v>
      </c>
      <c r="H52" s="41">
        <v>170.4</v>
      </c>
      <c r="I52" s="41">
        <v>167.8</v>
      </c>
      <c r="J52" s="41">
        <v>176.8</v>
      </c>
      <c r="K52" s="41">
        <v>179.39999999999998</v>
      </c>
      <c r="L52" s="41">
        <v>181.3</v>
      </c>
      <c r="M52" s="31">
        <v>177.5</v>
      </c>
      <c r="N52" s="31">
        <v>173</v>
      </c>
      <c r="O52" s="42">
        <v>71551200</v>
      </c>
      <c r="P52" s="43">
        <v>9.4014898535833544E-2</v>
      </c>
    </row>
    <row r="53" spans="1:16" ht="12.75" customHeight="1">
      <c r="A53" s="31">
        <v>43</v>
      </c>
      <c r="B53" s="32" t="s">
        <v>87</v>
      </c>
      <c r="C53" s="33" t="s">
        <v>88</v>
      </c>
      <c r="D53" s="34">
        <v>44497</v>
      </c>
      <c r="E53" s="40">
        <v>5089.2</v>
      </c>
      <c r="F53" s="40">
        <v>5034.9666666666672</v>
      </c>
      <c r="G53" s="41">
        <v>4764.9333333333343</v>
      </c>
      <c r="H53" s="41">
        <v>4440.666666666667</v>
      </c>
      <c r="I53" s="41">
        <v>4170.6333333333341</v>
      </c>
      <c r="J53" s="41">
        <v>5359.2333333333345</v>
      </c>
      <c r="K53" s="41">
        <v>5629.2666666666673</v>
      </c>
      <c r="L53" s="41">
        <v>5953.5333333333347</v>
      </c>
      <c r="M53" s="31">
        <v>5305</v>
      </c>
      <c r="N53" s="31">
        <v>4710.7</v>
      </c>
      <c r="O53" s="42">
        <v>627000</v>
      </c>
      <c r="P53" s="43">
        <v>7.252822442695861E-2</v>
      </c>
    </row>
    <row r="54" spans="1:16" ht="12.75" customHeight="1">
      <c r="A54" s="31">
        <v>44</v>
      </c>
      <c r="B54" s="32" t="s">
        <v>56</v>
      </c>
      <c r="C54" s="33" t="s">
        <v>89</v>
      </c>
      <c r="D54" s="34">
        <v>44497</v>
      </c>
      <c r="E54" s="40">
        <v>1537.4</v>
      </c>
      <c r="F54" s="40">
        <v>1544.8</v>
      </c>
      <c r="G54" s="41">
        <v>1520.6</v>
      </c>
      <c r="H54" s="41">
        <v>1503.8</v>
      </c>
      <c r="I54" s="41">
        <v>1479.6</v>
      </c>
      <c r="J54" s="41">
        <v>1561.6</v>
      </c>
      <c r="K54" s="41">
        <v>1585.8000000000002</v>
      </c>
      <c r="L54" s="41">
        <v>1602.6</v>
      </c>
      <c r="M54" s="31">
        <v>1569</v>
      </c>
      <c r="N54" s="31">
        <v>1528</v>
      </c>
      <c r="O54" s="42">
        <v>3229100</v>
      </c>
      <c r="P54" s="43">
        <v>9.7027348394768134E-2</v>
      </c>
    </row>
    <row r="55" spans="1:16" ht="12.75" customHeight="1">
      <c r="A55" s="31">
        <v>45</v>
      </c>
      <c r="B55" s="32" t="s">
        <v>44</v>
      </c>
      <c r="C55" s="33" t="s">
        <v>90</v>
      </c>
      <c r="D55" s="34">
        <v>44497</v>
      </c>
      <c r="E55" s="40">
        <v>667.45</v>
      </c>
      <c r="F55" s="40">
        <v>671.75000000000011</v>
      </c>
      <c r="G55" s="41">
        <v>656.9000000000002</v>
      </c>
      <c r="H55" s="41">
        <v>646.35000000000014</v>
      </c>
      <c r="I55" s="41">
        <v>631.50000000000023</v>
      </c>
      <c r="J55" s="41">
        <v>682.30000000000018</v>
      </c>
      <c r="K55" s="41">
        <v>697.15000000000009</v>
      </c>
      <c r="L55" s="41">
        <v>707.70000000000016</v>
      </c>
      <c r="M55" s="31">
        <v>686.6</v>
      </c>
      <c r="N55" s="31">
        <v>661.2</v>
      </c>
      <c r="O55" s="42">
        <v>8163549</v>
      </c>
      <c r="P55" s="43">
        <v>-1.0982768415072904E-2</v>
      </c>
    </row>
    <row r="56" spans="1:16" ht="12.75" customHeight="1">
      <c r="A56" s="31">
        <v>46</v>
      </c>
      <c r="B56" s="32" t="s">
        <v>44</v>
      </c>
      <c r="C56" s="33" t="s">
        <v>91</v>
      </c>
      <c r="D56" s="34">
        <v>44497</v>
      </c>
      <c r="E56" s="40">
        <v>813.75</v>
      </c>
      <c r="F56" s="40">
        <v>810</v>
      </c>
      <c r="G56" s="41">
        <v>795</v>
      </c>
      <c r="H56" s="41">
        <v>776.25</v>
      </c>
      <c r="I56" s="41">
        <v>761.25</v>
      </c>
      <c r="J56" s="41">
        <v>828.75</v>
      </c>
      <c r="K56" s="41">
        <v>843.75</v>
      </c>
      <c r="L56" s="41">
        <v>862.5</v>
      </c>
      <c r="M56" s="31">
        <v>825</v>
      </c>
      <c r="N56" s="31">
        <v>791.25</v>
      </c>
      <c r="O56" s="42">
        <v>1918125</v>
      </c>
      <c r="P56" s="43">
        <v>-4.8638132295719845E-3</v>
      </c>
    </row>
    <row r="57" spans="1:16" ht="12.75" customHeight="1">
      <c r="A57" s="31">
        <v>47</v>
      </c>
      <c r="B57" s="32" t="s">
        <v>70</v>
      </c>
      <c r="C57" s="33" t="s">
        <v>251</v>
      </c>
      <c r="D57" s="34">
        <v>44497</v>
      </c>
      <c r="E57" s="40">
        <v>451.8</v>
      </c>
      <c r="F57" s="40">
        <v>458.11666666666662</v>
      </c>
      <c r="G57" s="41">
        <v>430.28333333333325</v>
      </c>
      <c r="H57" s="41">
        <v>408.76666666666665</v>
      </c>
      <c r="I57" s="41">
        <v>380.93333333333328</v>
      </c>
      <c r="J57" s="41">
        <v>479.63333333333321</v>
      </c>
      <c r="K57" s="41">
        <v>507.46666666666658</v>
      </c>
      <c r="L57" s="41">
        <v>528.98333333333312</v>
      </c>
      <c r="M57" s="31">
        <v>485.95</v>
      </c>
      <c r="N57" s="31">
        <v>436.6</v>
      </c>
      <c r="O57" s="42">
        <v>2181300</v>
      </c>
      <c r="P57" s="43">
        <v>9.9223946784922398E-2</v>
      </c>
    </row>
    <row r="58" spans="1:16" ht="12.75" customHeight="1">
      <c r="A58" s="31">
        <v>48</v>
      </c>
      <c r="B58" s="32" t="s">
        <v>58</v>
      </c>
      <c r="C58" s="33" t="s">
        <v>92</v>
      </c>
      <c r="D58" s="34">
        <v>44497</v>
      </c>
      <c r="E58" s="40">
        <v>176.35</v>
      </c>
      <c r="F58" s="40">
        <v>173.86666666666667</v>
      </c>
      <c r="G58" s="41">
        <v>167.83333333333334</v>
      </c>
      <c r="H58" s="41">
        <v>159.31666666666666</v>
      </c>
      <c r="I58" s="41">
        <v>153.28333333333333</v>
      </c>
      <c r="J58" s="41">
        <v>182.38333333333335</v>
      </c>
      <c r="K58" s="41">
        <v>188.41666666666666</v>
      </c>
      <c r="L58" s="41">
        <v>196.93333333333337</v>
      </c>
      <c r="M58" s="31">
        <v>179.9</v>
      </c>
      <c r="N58" s="31">
        <v>165.35</v>
      </c>
      <c r="O58" s="42">
        <v>10602000</v>
      </c>
      <c r="P58" s="43">
        <v>4.459376908979841E-2</v>
      </c>
    </row>
    <row r="59" spans="1:16" ht="12.75" customHeight="1">
      <c r="A59" s="31">
        <v>49</v>
      </c>
      <c r="B59" s="32" t="s">
        <v>70</v>
      </c>
      <c r="C59" s="33" t="s">
        <v>93</v>
      </c>
      <c r="D59" s="34">
        <v>44497</v>
      </c>
      <c r="E59" s="40">
        <v>871</v>
      </c>
      <c r="F59" s="40">
        <v>872.31666666666661</v>
      </c>
      <c r="G59" s="41">
        <v>849.33333333333326</v>
      </c>
      <c r="H59" s="41">
        <v>827.66666666666663</v>
      </c>
      <c r="I59" s="41">
        <v>804.68333333333328</v>
      </c>
      <c r="J59" s="41">
        <v>893.98333333333323</v>
      </c>
      <c r="K59" s="41">
        <v>916.96666666666658</v>
      </c>
      <c r="L59" s="41">
        <v>938.63333333333321</v>
      </c>
      <c r="M59" s="31">
        <v>895.3</v>
      </c>
      <c r="N59" s="31">
        <v>850.65</v>
      </c>
      <c r="O59" s="42">
        <v>2989200</v>
      </c>
      <c r="P59" s="43">
        <v>2.9977258631383088E-2</v>
      </c>
    </row>
    <row r="60" spans="1:16" ht="12.75" customHeight="1">
      <c r="A60" s="31">
        <v>50</v>
      </c>
      <c r="B60" s="32" t="s">
        <v>56</v>
      </c>
      <c r="C60" s="33" t="s">
        <v>94</v>
      </c>
      <c r="D60" s="34">
        <v>44497</v>
      </c>
      <c r="E60" s="40">
        <v>582.29999999999995</v>
      </c>
      <c r="F60" s="40">
        <v>583.9666666666667</v>
      </c>
      <c r="G60" s="41">
        <v>575.18333333333339</v>
      </c>
      <c r="H60" s="41">
        <v>568.06666666666672</v>
      </c>
      <c r="I60" s="41">
        <v>559.28333333333342</v>
      </c>
      <c r="J60" s="41">
        <v>591.08333333333337</v>
      </c>
      <c r="K60" s="41">
        <v>599.86666666666667</v>
      </c>
      <c r="L60" s="41">
        <v>606.98333333333335</v>
      </c>
      <c r="M60" s="31">
        <v>592.75</v>
      </c>
      <c r="N60" s="31">
        <v>576.85</v>
      </c>
      <c r="O60" s="42">
        <v>13455000</v>
      </c>
      <c r="P60" s="43">
        <v>1.7487475186690613E-2</v>
      </c>
    </row>
    <row r="61" spans="1:16" ht="12.75" customHeight="1">
      <c r="A61" s="31">
        <v>51</v>
      </c>
      <c r="B61" s="32" t="s">
        <v>42</v>
      </c>
      <c r="C61" s="33" t="s">
        <v>252</v>
      </c>
      <c r="D61" s="34">
        <v>44497</v>
      </c>
      <c r="E61" s="40">
        <v>1887.8</v>
      </c>
      <c r="F61" s="40">
        <v>1886.6000000000001</v>
      </c>
      <c r="G61" s="41">
        <v>1834.2000000000003</v>
      </c>
      <c r="H61" s="41">
        <v>1780.6000000000001</v>
      </c>
      <c r="I61" s="41">
        <v>1728.2000000000003</v>
      </c>
      <c r="J61" s="41">
        <v>1940.2000000000003</v>
      </c>
      <c r="K61" s="41">
        <v>1992.6000000000004</v>
      </c>
      <c r="L61" s="41">
        <v>2046.2000000000003</v>
      </c>
      <c r="M61" s="31">
        <v>1939</v>
      </c>
      <c r="N61" s="31">
        <v>1833</v>
      </c>
      <c r="O61" s="42">
        <v>757500</v>
      </c>
      <c r="P61" s="43">
        <v>-4.8067860508953821E-2</v>
      </c>
    </row>
    <row r="62" spans="1:16" ht="12.75" customHeight="1">
      <c r="A62" s="31">
        <v>52</v>
      </c>
      <c r="B62" s="32" t="s">
        <v>38</v>
      </c>
      <c r="C62" s="33" t="s">
        <v>95</v>
      </c>
      <c r="D62" s="34">
        <v>44497</v>
      </c>
      <c r="E62" s="40">
        <v>2353.65</v>
      </c>
      <c r="F62" s="40">
        <v>2356.8166666666671</v>
      </c>
      <c r="G62" s="41">
        <v>2261.6833333333343</v>
      </c>
      <c r="H62" s="41">
        <v>2169.7166666666672</v>
      </c>
      <c r="I62" s="41">
        <v>2074.5833333333344</v>
      </c>
      <c r="J62" s="41">
        <v>2448.7833333333342</v>
      </c>
      <c r="K62" s="41">
        <v>2543.9166666666665</v>
      </c>
      <c r="L62" s="41">
        <v>2635.8833333333341</v>
      </c>
      <c r="M62" s="31">
        <v>2451.9499999999998</v>
      </c>
      <c r="N62" s="31">
        <v>2264.85</v>
      </c>
      <c r="O62" s="42">
        <v>3253000</v>
      </c>
      <c r="P62" s="43">
        <v>-2.8230022404779686E-2</v>
      </c>
    </row>
    <row r="63" spans="1:16" ht="12.75" customHeight="1">
      <c r="A63" s="31">
        <v>53</v>
      </c>
      <c r="B63" s="32" t="s">
        <v>44</v>
      </c>
      <c r="C63" s="33" t="s">
        <v>353</v>
      </c>
      <c r="D63" s="34">
        <v>44497</v>
      </c>
      <c r="E63" s="40">
        <v>255.25</v>
      </c>
      <c r="F63" s="40">
        <v>258.46666666666664</v>
      </c>
      <c r="G63" s="41">
        <v>246.93333333333328</v>
      </c>
      <c r="H63" s="41">
        <v>238.61666666666665</v>
      </c>
      <c r="I63" s="41">
        <v>227.08333333333329</v>
      </c>
      <c r="J63" s="41">
        <v>266.7833333333333</v>
      </c>
      <c r="K63" s="41">
        <v>278.31666666666672</v>
      </c>
      <c r="L63" s="41">
        <v>286.63333333333327</v>
      </c>
      <c r="M63" s="31">
        <v>270</v>
      </c>
      <c r="N63" s="31">
        <v>250.15</v>
      </c>
      <c r="O63" s="42">
        <v>12390100</v>
      </c>
      <c r="P63" s="43">
        <v>-1.4828544949026877E-3</v>
      </c>
    </row>
    <row r="64" spans="1:16" ht="12.75" customHeight="1">
      <c r="A64" s="31">
        <v>54</v>
      </c>
      <c r="B64" s="32" t="s">
        <v>47</v>
      </c>
      <c r="C64" s="33" t="s">
        <v>96</v>
      </c>
      <c r="D64" s="34">
        <v>44497</v>
      </c>
      <c r="E64" s="40">
        <v>4992.55</v>
      </c>
      <c r="F64" s="40">
        <v>4983.7166666666672</v>
      </c>
      <c r="G64" s="41">
        <v>4893.0833333333339</v>
      </c>
      <c r="H64" s="41">
        <v>4793.6166666666668</v>
      </c>
      <c r="I64" s="41">
        <v>4702.9833333333336</v>
      </c>
      <c r="J64" s="41">
        <v>5083.1833333333343</v>
      </c>
      <c r="K64" s="41">
        <v>5173.8166666666675</v>
      </c>
      <c r="L64" s="41">
        <v>5273.2833333333347</v>
      </c>
      <c r="M64" s="31">
        <v>5074.3500000000004</v>
      </c>
      <c r="N64" s="31">
        <v>4884.25</v>
      </c>
      <c r="O64" s="42">
        <v>2078400</v>
      </c>
      <c r="P64" s="43">
        <v>0</v>
      </c>
    </row>
    <row r="65" spans="1:16" ht="12.75" customHeight="1">
      <c r="A65" s="31">
        <v>55</v>
      </c>
      <c r="B65" s="32" t="s">
        <v>44</v>
      </c>
      <c r="C65" s="33" t="s">
        <v>254</v>
      </c>
      <c r="D65" s="34">
        <v>44497</v>
      </c>
      <c r="E65" s="40">
        <v>4822.95</v>
      </c>
      <c r="F65" s="40">
        <v>4924.3666666666659</v>
      </c>
      <c r="G65" s="41">
        <v>4688.5833333333321</v>
      </c>
      <c r="H65" s="41">
        <v>4554.2166666666662</v>
      </c>
      <c r="I65" s="41">
        <v>4318.4333333333325</v>
      </c>
      <c r="J65" s="41">
        <v>5058.7333333333318</v>
      </c>
      <c r="K65" s="41">
        <v>5294.5166666666664</v>
      </c>
      <c r="L65" s="41">
        <v>5428.8833333333314</v>
      </c>
      <c r="M65" s="31">
        <v>5160.1499999999996</v>
      </c>
      <c r="N65" s="31">
        <v>4790</v>
      </c>
      <c r="O65" s="42">
        <v>539125</v>
      </c>
      <c r="P65" s="43">
        <v>2.5196101735203234E-2</v>
      </c>
    </row>
    <row r="66" spans="1:16" ht="12.75" customHeight="1">
      <c r="A66" s="31">
        <v>56</v>
      </c>
      <c r="B66" s="32" t="s">
        <v>97</v>
      </c>
      <c r="C66" s="33" t="s">
        <v>98</v>
      </c>
      <c r="D66" s="34">
        <v>44497</v>
      </c>
      <c r="E66" s="40">
        <v>402.15</v>
      </c>
      <c r="F66" s="40">
        <v>402.68333333333334</v>
      </c>
      <c r="G66" s="41">
        <v>391.41666666666669</v>
      </c>
      <c r="H66" s="41">
        <v>380.68333333333334</v>
      </c>
      <c r="I66" s="41">
        <v>369.41666666666669</v>
      </c>
      <c r="J66" s="41">
        <v>413.41666666666669</v>
      </c>
      <c r="K66" s="41">
        <v>424.68333333333334</v>
      </c>
      <c r="L66" s="41">
        <v>435.41666666666669</v>
      </c>
      <c r="M66" s="31">
        <v>413.95</v>
      </c>
      <c r="N66" s="31">
        <v>391.95</v>
      </c>
      <c r="O66" s="42">
        <v>38679300</v>
      </c>
      <c r="P66" s="43">
        <v>8.7787245029692738E-3</v>
      </c>
    </row>
    <row r="67" spans="1:16" ht="12.75" customHeight="1">
      <c r="A67" s="31">
        <v>57</v>
      </c>
      <c r="B67" s="32" t="s">
        <v>47</v>
      </c>
      <c r="C67" s="33" t="s">
        <v>99</v>
      </c>
      <c r="D67" s="34">
        <v>44497</v>
      </c>
      <c r="E67" s="40">
        <v>4671.3</v>
      </c>
      <c r="F67" s="40">
        <v>4633.9333333333334</v>
      </c>
      <c r="G67" s="41">
        <v>4570.8166666666666</v>
      </c>
      <c r="H67" s="41">
        <v>4470.333333333333</v>
      </c>
      <c r="I67" s="41">
        <v>4407.2166666666662</v>
      </c>
      <c r="J67" s="41">
        <v>4734.416666666667</v>
      </c>
      <c r="K67" s="41">
        <v>4797.5333333333338</v>
      </c>
      <c r="L67" s="41">
        <v>4898.0166666666673</v>
      </c>
      <c r="M67" s="31">
        <v>4697.05</v>
      </c>
      <c r="N67" s="31">
        <v>4533.45</v>
      </c>
      <c r="O67" s="42">
        <v>2863375</v>
      </c>
      <c r="P67" s="43">
        <v>-1.5006879944960441E-2</v>
      </c>
    </row>
    <row r="68" spans="1:16" ht="12.75" customHeight="1">
      <c r="A68" s="31">
        <v>58</v>
      </c>
      <c r="B68" s="32" t="s">
        <v>49</v>
      </c>
      <c r="C68" s="33" t="s">
        <v>100</v>
      </c>
      <c r="D68" s="34">
        <v>44497</v>
      </c>
      <c r="E68" s="40">
        <v>2568.0500000000002</v>
      </c>
      <c r="F68" s="40">
        <v>2575</v>
      </c>
      <c r="G68" s="41">
        <v>2524.8000000000002</v>
      </c>
      <c r="H68" s="41">
        <v>2481.5500000000002</v>
      </c>
      <c r="I68" s="41">
        <v>2431.3500000000004</v>
      </c>
      <c r="J68" s="41">
        <v>2618.25</v>
      </c>
      <c r="K68" s="41">
        <v>2668.45</v>
      </c>
      <c r="L68" s="41">
        <v>2711.7</v>
      </c>
      <c r="M68" s="31">
        <v>2625.2</v>
      </c>
      <c r="N68" s="31">
        <v>2531.75</v>
      </c>
      <c r="O68" s="42">
        <v>4136650</v>
      </c>
      <c r="P68" s="43">
        <v>-5.6969600255325936E-2</v>
      </c>
    </row>
    <row r="69" spans="1:16" ht="12.75" customHeight="1">
      <c r="A69" s="31">
        <v>59</v>
      </c>
      <c r="B69" s="32" t="s">
        <v>49</v>
      </c>
      <c r="C69" s="33" t="s">
        <v>101</v>
      </c>
      <c r="D69" s="34">
        <v>44497</v>
      </c>
      <c r="E69" s="40">
        <v>1503.85</v>
      </c>
      <c r="F69" s="40">
        <v>1480.3333333333333</v>
      </c>
      <c r="G69" s="41">
        <v>1450.7166666666665</v>
      </c>
      <c r="H69" s="41">
        <v>1397.5833333333333</v>
      </c>
      <c r="I69" s="41">
        <v>1367.9666666666665</v>
      </c>
      <c r="J69" s="41">
        <v>1533.4666666666665</v>
      </c>
      <c r="K69" s="41">
        <v>1563.0833333333333</v>
      </c>
      <c r="L69" s="41">
        <v>1616.2166666666665</v>
      </c>
      <c r="M69" s="31">
        <v>1509.95</v>
      </c>
      <c r="N69" s="31">
        <v>1427.2</v>
      </c>
      <c r="O69" s="42">
        <v>7531150</v>
      </c>
      <c r="P69" s="43">
        <v>-3.5296604198957304E-2</v>
      </c>
    </row>
    <row r="70" spans="1:16" ht="12.75" customHeight="1">
      <c r="A70" s="31">
        <v>60</v>
      </c>
      <c r="B70" s="32" t="s">
        <v>49</v>
      </c>
      <c r="C70" s="33" t="s">
        <v>102</v>
      </c>
      <c r="D70" s="34">
        <v>44497</v>
      </c>
      <c r="E70" s="40">
        <v>175.7</v>
      </c>
      <c r="F70" s="40">
        <v>176.35</v>
      </c>
      <c r="G70" s="41">
        <v>173.1</v>
      </c>
      <c r="H70" s="41">
        <v>170.5</v>
      </c>
      <c r="I70" s="41">
        <v>167.25</v>
      </c>
      <c r="J70" s="41">
        <v>178.95</v>
      </c>
      <c r="K70" s="41">
        <v>182.2</v>
      </c>
      <c r="L70" s="41">
        <v>184.79999999999998</v>
      </c>
      <c r="M70" s="31">
        <v>179.6</v>
      </c>
      <c r="N70" s="31">
        <v>173.75</v>
      </c>
      <c r="O70" s="42">
        <v>34556400</v>
      </c>
      <c r="P70" s="43">
        <v>-1.6640665626625065E-3</v>
      </c>
    </row>
    <row r="71" spans="1:16" ht="12.75" customHeight="1">
      <c r="A71" s="31">
        <v>61</v>
      </c>
      <c r="B71" s="32" t="s">
        <v>58</v>
      </c>
      <c r="C71" s="33" t="s">
        <v>103</v>
      </c>
      <c r="D71" s="34">
        <v>44497</v>
      </c>
      <c r="E71" s="40">
        <v>102.55</v>
      </c>
      <c r="F71" s="40">
        <v>103.53333333333335</v>
      </c>
      <c r="G71" s="41">
        <v>99.416666666666686</v>
      </c>
      <c r="H71" s="41">
        <v>96.283333333333346</v>
      </c>
      <c r="I71" s="41">
        <v>92.166666666666686</v>
      </c>
      <c r="J71" s="41">
        <v>106.66666666666669</v>
      </c>
      <c r="K71" s="41">
        <v>110.78333333333333</v>
      </c>
      <c r="L71" s="41">
        <v>113.91666666666669</v>
      </c>
      <c r="M71" s="31">
        <v>107.65</v>
      </c>
      <c r="N71" s="31">
        <v>100.4</v>
      </c>
      <c r="O71" s="42">
        <v>105620000</v>
      </c>
      <c r="P71" s="43">
        <v>-0.10225244368890778</v>
      </c>
    </row>
    <row r="72" spans="1:16" ht="12.75" customHeight="1">
      <c r="A72" s="31">
        <v>62</v>
      </c>
      <c r="B72" s="32" t="s">
        <v>79</v>
      </c>
      <c r="C72" s="33" t="s">
        <v>104</v>
      </c>
      <c r="D72" s="34">
        <v>44497</v>
      </c>
      <c r="E72" s="40">
        <v>148.25</v>
      </c>
      <c r="F72" s="40">
        <v>148.78333333333333</v>
      </c>
      <c r="G72" s="41">
        <v>145.71666666666667</v>
      </c>
      <c r="H72" s="41">
        <v>143.18333333333334</v>
      </c>
      <c r="I72" s="41">
        <v>140.11666666666667</v>
      </c>
      <c r="J72" s="41">
        <v>151.31666666666666</v>
      </c>
      <c r="K72" s="41">
        <v>154.38333333333333</v>
      </c>
      <c r="L72" s="41">
        <v>156.91666666666666</v>
      </c>
      <c r="M72" s="31">
        <v>151.85</v>
      </c>
      <c r="N72" s="31">
        <v>146.25</v>
      </c>
      <c r="O72" s="42">
        <v>57840200</v>
      </c>
      <c r="P72" s="43">
        <v>-3.4222855978814422E-2</v>
      </c>
    </row>
    <row r="73" spans="1:16" ht="12.75" customHeight="1">
      <c r="A73" s="31">
        <v>63</v>
      </c>
      <c r="B73" s="32" t="s">
        <v>47</v>
      </c>
      <c r="C73" s="33" t="s">
        <v>105</v>
      </c>
      <c r="D73" s="34">
        <v>44497</v>
      </c>
      <c r="E73" s="40">
        <v>487.4</v>
      </c>
      <c r="F73" s="40">
        <v>487.31666666666666</v>
      </c>
      <c r="G73" s="41">
        <v>476.7833333333333</v>
      </c>
      <c r="H73" s="41">
        <v>466.16666666666663</v>
      </c>
      <c r="I73" s="41">
        <v>455.63333333333327</v>
      </c>
      <c r="J73" s="41">
        <v>497.93333333333334</v>
      </c>
      <c r="K73" s="41">
        <v>508.46666666666675</v>
      </c>
      <c r="L73" s="41">
        <v>519.08333333333337</v>
      </c>
      <c r="M73" s="31">
        <v>497.85</v>
      </c>
      <c r="N73" s="31">
        <v>476.7</v>
      </c>
      <c r="O73" s="42">
        <v>8876850</v>
      </c>
      <c r="P73" s="43">
        <v>4.934747145187602E-2</v>
      </c>
    </row>
    <row r="74" spans="1:16" ht="12.75" customHeight="1">
      <c r="A74" s="31">
        <v>64</v>
      </c>
      <c r="B74" s="32" t="s">
        <v>106</v>
      </c>
      <c r="C74" s="33" t="s">
        <v>107</v>
      </c>
      <c r="D74" s="34">
        <v>44497</v>
      </c>
      <c r="E74" s="40">
        <v>40.85</v>
      </c>
      <c r="F74" s="40">
        <v>40.266666666666673</v>
      </c>
      <c r="G74" s="41">
        <v>39.483333333333348</v>
      </c>
      <c r="H74" s="41">
        <v>38.116666666666674</v>
      </c>
      <c r="I74" s="41">
        <v>37.33333333333335</v>
      </c>
      <c r="J74" s="41">
        <v>41.633333333333347</v>
      </c>
      <c r="K74" s="41">
        <v>42.416666666666664</v>
      </c>
      <c r="L74" s="41">
        <v>43.783333333333346</v>
      </c>
      <c r="M74" s="31">
        <v>41.05</v>
      </c>
      <c r="N74" s="31">
        <v>38.9</v>
      </c>
      <c r="O74" s="42">
        <v>129352500</v>
      </c>
      <c r="P74" s="43">
        <v>-2.4601289446895148E-2</v>
      </c>
    </row>
    <row r="75" spans="1:16" ht="12.75" customHeight="1">
      <c r="A75" s="31">
        <v>65</v>
      </c>
      <c r="B75" s="32" t="s">
        <v>56</v>
      </c>
      <c r="C75" s="44" t="s">
        <v>108</v>
      </c>
      <c r="D75" s="34">
        <v>44497</v>
      </c>
      <c r="E75" s="40">
        <v>944.85</v>
      </c>
      <c r="F75" s="40">
        <v>946.85</v>
      </c>
      <c r="G75" s="41">
        <v>930.5</v>
      </c>
      <c r="H75" s="41">
        <v>916.15</v>
      </c>
      <c r="I75" s="41">
        <v>899.8</v>
      </c>
      <c r="J75" s="41">
        <v>961.2</v>
      </c>
      <c r="K75" s="41">
        <v>977.55000000000018</v>
      </c>
      <c r="L75" s="41">
        <v>991.90000000000009</v>
      </c>
      <c r="M75" s="31">
        <v>963.2</v>
      </c>
      <c r="N75" s="31">
        <v>932.5</v>
      </c>
      <c r="O75" s="42">
        <v>6215000</v>
      </c>
      <c r="P75" s="43">
        <v>2.4563138806462249E-2</v>
      </c>
    </row>
    <row r="76" spans="1:16" ht="12.75" customHeight="1">
      <c r="A76" s="31">
        <v>66</v>
      </c>
      <c r="B76" s="32" t="s">
        <v>97</v>
      </c>
      <c r="C76" s="33" t="s">
        <v>109</v>
      </c>
      <c r="D76" s="34">
        <v>44497</v>
      </c>
      <c r="E76" s="40">
        <v>2282.9499999999998</v>
      </c>
      <c r="F76" s="40">
        <v>2283.6</v>
      </c>
      <c r="G76" s="41">
        <v>2203.6</v>
      </c>
      <c r="H76" s="41">
        <v>2124.25</v>
      </c>
      <c r="I76" s="41">
        <v>2044.25</v>
      </c>
      <c r="J76" s="41">
        <v>2362.9499999999998</v>
      </c>
      <c r="K76" s="41">
        <v>2442.9499999999998</v>
      </c>
      <c r="L76" s="41">
        <v>2522.2999999999997</v>
      </c>
      <c r="M76" s="31">
        <v>2363.6</v>
      </c>
      <c r="N76" s="31">
        <v>2204.25</v>
      </c>
      <c r="O76" s="42">
        <v>2208700</v>
      </c>
      <c r="P76" s="43">
        <v>-1.7919075144508672E-2</v>
      </c>
    </row>
    <row r="77" spans="1:16" ht="12.75" customHeight="1">
      <c r="A77" s="31">
        <v>67</v>
      </c>
      <c r="B77" s="32" t="s">
        <v>47</v>
      </c>
      <c r="C77" s="33" t="s">
        <v>110</v>
      </c>
      <c r="D77" s="34">
        <v>44497</v>
      </c>
      <c r="E77" s="40">
        <v>315.25</v>
      </c>
      <c r="F77" s="40">
        <v>316.2</v>
      </c>
      <c r="G77" s="41">
        <v>312</v>
      </c>
      <c r="H77" s="41">
        <v>308.75</v>
      </c>
      <c r="I77" s="41">
        <v>304.55</v>
      </c>
      <c r="J77" s="41">
        <v>319.45</v>
      </c>
      <c r="K77" s="41">
        <v>323.64999999999992</v>
      </c>
      <c r="L77" s="41">
        <v>326.89999999999998</v>
      </c>
      <c r="M77" s="31">
        <v>320.39999999999998</v>
      </c>
      <c r="N77" s="31">
        <v>312.95</v>
      </c>
      <c r="O77" s="42">
        <v>11173950</v>
      </c>
      <c r="P77" s="43">
        <v>-4.3391719745222927E-2</v>
      </c>
    </row>
    <row r="78" spans="1:16" ht="12.75" customHeight="1">
      <c r="A78" s="31">
        <v>68</v>
      </c>
      <c r="B78" s="32" t="s">
        <v>42</v>
      </c>
      <c r="C78" s="33" t="s">
        <v>111</v>
      </c>
      <c r="D78" s="34">
        <v>44497</v>
      </c>
      <c r="E78" s="40">
        <v>1712.3</v>
      </c>
      <c r="F78" s="40">
        <v>1703</v>
      </c>
      <c r="G78" s="41">
        <v>1684.3</v>
      </c>
      <c r="H78" s="41">
        <v>1656.3</v>
      </c>
      <c r="I78" s="41">
        <v>1637.6</v>
      </c>
      <c r="J78" s="41">
        <v>1731</v>
      </c>
      <c r="K78" s="41">
        <v>1749.6999999999998</v>
      </c>
      <c r="L78" s="41">
        <v>1777.7</v>
      </c>
      <c r="M78" s="31">
        <v>1721.7</v>
      </c>
      <c r="N78" s="31">
        <v>1675</v>
      </c>
      <c r="O78" s="42">
        <v>10318425</v>
      </c>
      <c r="P78" s="43">
        <v>-6.2216935815911064E-3</v>
      </c>
    </row>
    <row r="79" spans="1:16" ht="12.75" customHeight="1">
      <c r="A79" s="31">
        <v>69</v>
      </c>
      <c r="B79" s="32" t="s">
        <v>79</v>
      </c>
      <c r="C79" s="350" t="s">
        <v>112</v>
      </c>
      <c r="D79" s="34">
        <v>44497</v>
      </c>
      <c r="E79" s="40">
        <v>587.29999999999995</v>
      </c>
      <c r="F79" s="40">
        <v>595.91666666666663</v>
      </c>
      <c r="G79" s="41">
        <v>574.08333333333326</v>
      </c>
      <c r="H79" s="41">
        <v>560.86666666666667</v>
      </c>
      <c r="I79" s="41">
        <v>539.0333333333333</v>
      </c>
      <c r="J79" s="41">
        <v>609.13333333333321</v>
      </c>
      <c r="K79" s="41">
        <v>630.96666666666647</v>
      </c>
      <c r="L79" s="41">
        <v>644.18333333333317</v>
      </c>
      <c r="M79" s="31">
        <v>617.75</v>
      </c>
      <c r="N79" s="31">
        <v>582.70000000000005</v>
      </c>
      <c r="O79" s="42">
        <v>5533750</v>
      </c>
      <c r="P79" s="43">
        <v>-5.3048128342245988E-2</v>
      </c>
    </row>
    <row r="80" spans="1:16" ht="12.75" customHeight="1">
      <c r="A80" s="31">
        <v>70</v>
      </c>
      <c r="B80" s="32" t="s">
        <v>44</v>
      </c>
      <c r="C80" s="33" t="s">
        <v>262</v>
      </c>
      <c r="D80" s="34">
        <v>44497</v>
      </c>
      <c r="E80" s="40">
        <v>1323.25</v>
      </c>
      <c r="F80" s="40">
        <v>1316.3666666666668</v>
      </c>
      <c r="G80" s="41">
        <v>1290.6833333333336</v>
      </c>
      <c r="H80" s="41">
        <v>1258.1166666666668</v>
      </c>
      <c r="I80" s="41">
        <v>1232.4333333333336</v>
      </c>
      <c r="J80" s="41">
        <v>1348.9333333333336</v>
      </c>
      <c r="K80" s="41">
        <v>1374.616666666667</v>
      </c>
      <c r="L80" s="41">
        <v>1407.1833333333336</v>
      </c>
      <c r="M80" s="31">
        <v>1342.05</v>
      </c>
      <c r="N80" s="31">
        <v>1283.8</v>
      </c>
      <c r="O80" s="42">
        <v>2926000</v>
      </c>
      <c r="P80" s="43">
        <v>2.9411764705882353E-2</v>
      </c>
    </row>
    <row r="81" spans="1:16" ht="12.75" customHeight="1">
      <c r="A81" s="31">
        <v>71</v>
      </c>
      <c r="B81" s="32" t="s">
        <v>70</v>
      </c>
      <c r="C81" s="33" t="s">
        <v>113</v>
      </c>
      <c r="D81" s="34">
        <v>44497</v>
      </c>
      <c r="E81" s="40">
        <v>1295.4000000000001</v>
      </c>
      <c r="F81" s="40">
        <v>1290.4666666666667</v>
      </c>
      <c r="G81" s="41">
        <v>1275.9333333333334</v>
      </c>
      <c r="H81" s="41">
        <v>1256.4666666666667</v>
      </c>
      <c r="I81" s="41">
        <v>1241.9333333333334</v>
      </c>
      <c r="J81" s="41">
        <v>1309.9333333333334</v>
      </c>
      <c r="K81" s="41">
        <v>1324.4666666666667</v>
      </c>
      <c r="L81" s="41">
        <v>1343.9333333333334</v>
      </c>
      <c r="M81" s="31">
        <v>1305</v>
      </c>
      <c r="N81" s="31">
        <v>1271</v>
      </c>
      <c r="O81" s="42">
        <v>4397000</v>
      </c>
      <c r="P81" s="43">
        <v>-4.7532820280669985E-3</v>
      </c>
    </row>
    <row r="82" spans="1:16" ht="12.75" customHeight="1">
      <c r="A82" s="31">
        <v>72</v>
      </c>
      <c r="B82" s="32" t="s">
        <v>87</v>
      </c>
      <c r="C82" s="33" t="s">
        <v>114</v>
      </c>
      <c r="D82" s="34">
        <v>44497</v>
      </c>
      <c r="E82" s="40">
        <v>1169.6500000000001</v>
      </c>
      <c r="F82" s="40">
        <v>1173.0166666666667</v>
      </c>
      <c r="G82" s="41">
        <v>1156.6833333333334</v>
      </c>
      <c r="H82" s="41">
        <v>1143.7166666666667</v>
      </c>
      <c r="I82" s="41">
        <v>1127.3833333333334</v>
      </c>
      <c r="J82" s="41">
        <v>1185.9833333333333</v>
      </c>
      <c r="K82" s="41">
        <v>1202.3166666666668</v>
      </c>
      <c r="L82" s="41">
        <v>1215.2833333333333</v>
      </c>
      <c r="M82" s="31">
        <v>1189.3499999999999</v>
      </c>
      <c r="N82" s="31">
        <v>1160.05</v>
      </c>
      <c r="O82" s="42">
        <v>23953300</v>
      </c>
      <c r="P82" s="43">
        <v>1.467797414304353E-2</v>
      </c>
    </row>
    <row r="83" spans="1:16" ht="12.75" customHeight="1">
      <c r="A83" s="31">
        <v>73</v>
      </c>
      <c r="B83" s="32" t="s">
        <v>63</v>
      </c>
      <c r="C83" s="33" t="s">
        <v>115</v>
      </c>
      <c r="D83" s="34">
        <v>44497</v>
      </c>
      <c r="E83" s="40">
        <v>2893</v>
      </c>
      <c r="F83" s="40">
        <v>2888.8833333333332</v>
      </c>
      <c r="G83" s="41">
        <v>2859.8666666666663</v>
      </c>
      <c r="H83" s="41">
        <v>2826.7333333333331</v>
      </c>
      <c r="I83" s="41">
        <v>2797.7166666666662</v>
      </c>
      <c r="J83" s="41">
        <v>2922.0166666666664</v>
      </c>
      <c r="K83" s="41">
        <v>2951.0333333333328</v>
      </c>
      <c r="L83" s="41">
        <v>2984.1666666666665</v>
      </c>
      <c r="M83" s="31">
        <v>2917.9</v>
      </c>
      <c r="N83" s="31">
        <v>2855.75</v>
      </c>
      <c r="O83" s="42">
        <v>11474700</v>
      </c>
      <c r="P83" s="43">
        <v>-3.7506837183861642E-3</v>
      </c>
    </row>
    <row r="84" spans="1:16" ht="12.75" customHeight="1">
      <c r="A84" s="31">
        <v>74</v>
      </c>
      <c r="B84" s="32" t="s">
        <v>63</v>
      </c>
      <c r="C84" s="33" t="s">
        <v>116</v>
      </c>
      <c r="D84" s="34">
        <v>44497</v>
      </c>
      <c r="E84" s="40">
        <v>2768.65</v>
      </c>
      <c r="F84" s="40">
        <v>2764</v>
      </c>
      <c r="G84" s="41">
        <v>2726.2</v>
      </c>
      <c r="H84" s="41">
        <v>2683.75</v>
      </c>
      <c r="I84" s="41">
        <v>2645.95</v>
      </c>
      <c r="J84" s="41">
        <v>2806.45</v>
      </c>
      <c r="K84" s="41">
        <v>2844.25</v>
      </c>
      <c r="L84" s="41">
        <v>2886.7</v>
      </c>
      <c r="M84" s="31">
        <v>2801.8</v>
      </c>
      <c r="N84" s="31">
        <v>2721.55</v>
      </c>
      <c r="O84" s="42">
        <v>3569600</v>
      </c>
      <c r="P84" s="43">
        <v>1.3227363042861198E-2</v>
      </c>
    </row>
    <row r="85" spans="1:16" ht="12.75" customHeight="1">
      <c r="A85" s="31">
        <v>75</v>
      </c>
      <c r="B85" s="32" t="s">
        <v>58</v>
      </c>
      <c r="C85" s="33" t="s">
        <v>117</v>
      </c>
      <c r="D85" s="34">
        <v>44497</v>
      </c>
      <c r="E85" s="40">
        <v>1658.25</v>
      </c>
      <c r="F85" s="40">
        <v>1651.6666666666667</v>
      </c>
      <c r="G85" s="41">
        <v>1613.2833333333335</v>
      </c>
      <c r="H85" s="41">
        <v>1568.3166666666668</v>
      </c>
      <c r="I85" s="41">
        <v>1529.9333333333336</v>
      </c>
      <c r="J85" s="41">
        <v>1696.6333333333334</v>
      </c>
      <c r="K85" s="41">
        <v>1735.0166666666667</v>
      </c>
      <c r="L85" s="41">
        <v>1779.9833333333333</v>
      </c>
      <c r="M85" s="31">
        <v>1690.05</v>
      </c>
      <c r="N85" s="31">
        <v>1606.7</v>
      </c>
      <c r="O85" s="42">
        <v>29790750</v>
      </c>
      <c r="P85" s="43">
        <v>-8.5299555197598433E-3</v>
      </c>
    </row>
    <row r="86" spans="1:16" ht="12.75" customHeight="1">
      <c r="A86" s="31">
        <v>76</v>
      </c>
      <c r="B86" s="32" t="s">
        <v>63</v>
      </c>
      <c r="C86" s="33" t="s">
        <v>118</v>
      </c>
      <c r="D86" s="34">
        <v>44497</v>
      </c>
      <c r="E86" s="40">
        <v>684.05</v>
      </c>
      <c r="F86" s="40">
        <v>685.66666666666663</v>
      </c>
      <c r="G86" s="41">
        <v>676.43333333333328</v>
      </c>
      <c r="H86" s="41">
        <v>668.81666666666661</v>
      </c>
      <c r="I86" s="41">
        <v>659.58333333333326</v>
      </c>
      <c r="J86" s="41">
        <v>693.2833333333333</v>
      </c>
      <c r="K86" s="41">
        <v>702.51666666666665</v>
      </c>
      <c r="L86" s="41">
        <v>710.13333333333333</v>
      </c>
      <c r="M86" s="31">
        <v>694.9</v>
      </c>
      <c r="N86" s="31">
        <v>678.05</v>
      </c>
      <c r="O86" s="42">
        <v>22156200</v>
      </c>
      <c r="P86" s="43">
        <v>5.1399770447627131E-3</v>
      </c>
    </row>
    <row r="87" spans="1:16" ht="12.75" customHeight="1">
      <c r="A87" s="31">
        <v>77</v>
      </c>
      <c r="B87" s="32" t="s">
        <v>49</v>
      </c>
      <c r="C87" s="33" t="s">
        <v>119</v>
      </c>
      <c r="D87" s="34">
        <v>44497</v>
      </c>
      <c r="E87" s="40">
        <v>2688</v>
      </c>
      <c r="F87" s="40">
        <v>2707.4500000000003</v>
      </c>
      <c r="G87" s="41">
        <v>2656.1000000000004</v>
      </c>
      <c r="H87" s="41">
        <v>2624.2000000000003</v>
      </c>
      <c r="I87" s="41">
        <v>2572.8500000000004</v>
      </c>
      <c r="J87" s="41">
        <v>2739.3500000000004</v>
      </c>
      <c r="K87" s="41">
        <v>2790.7</v>
      </c>
      <c r="L87" s="41">
        <v>2822.6000000000004</v>
      </c>
      <c r="M87" s="31">
        <v>2758.8</v>
      </c>
      <c r="N87" s="31">
        <v>2675.55</v>
      </c>
      <c r="O87" s="42">
        <v>4542600</v>
      </c>
      <c r="P87" s="43">
        <v>2.6228397153507287E-2</v>
      </c>
    </row>
    <row r="88" spans="1:16" ht="12.75" customHeight="1">
      <c r="A88" s="31">
        <v>78</v>
      </c>
      <c r="B88" s="32" t="s">
        <v>120</v>
      </c>
      <c r="C88" s="33" t="s">
        <v>121</v>
      </c>
      <c r="D88" s="34">
        <v>44497</v>
      </c>
      <c r="E88" s="40">
        <v>473.55</v>
      </c>
      <c r="F88" s="40">
        <v>471</v>
      </c>
      <c r="G88" s="41">
        <v>463</v>
      </c>
      <c r="H88" s="41">
        <v>452.45</v>
      </c>
      <c r="I88" s="41">
        <v>444.45</v>
      </c>
      <c r="J88" s="41">
        <v>481.55</v>
      </c>
      <c r="K88" s="41">
        <v>489.55</v>
      </c>
      <c r="L88" s="41">
        <v>500.1</v>
      </c>
      <c r="M88" s="31">
        <v>479</v>
      </c>
      <c r="N88" s="31">
        <v>460.45</v>
      </c>
      <c r="O88" s="42">
        <v>27092150</v>
      </c>
      <c r="P88" s="43">
        <v>-4.0800791657151558E-2</v>
      </c>
    </row>
    <row r="89" spans="1:16" ht="12.75" customHeight="1">
      <c r="A89" s="31">
        <v>79</v>
      </c>
      <c r="B89" s="32" t="s">
        <v>79</v>
      </c>
      <c r="C89" s="33" t="s">
        <v>122</v>
      </c>
      <c r="D89" s="34">
        <v>44497</v>
      </c>
      <c r="E89" s="40">
        <v>323.2</v>
      </c>
      <c r="F89" s="40">
        <v>325</v>
      </c>
      <c r="G89" s="41">
        <v>319.7</v>
      </c>
      <c r="H89" s="41">
        <v>316.2</v>
      </c>
      <c r="I89" s="41">
        <v>310.89999999999998</v>
      </c>
      <c r="J89" s="41">
        <v>328.5</v>
      </c>
      <c r="K89" s="41">
        <v>333.79999999999995</v>
      </c>
      <c r="L89" s="41">
        <v>337.3</v>
      </c>
      <c r="M89" s="31">
        <v>330.3</v>
      </c>
      <c r="N89" s="31">
        <v>321.5</v>
      </c>
      <c r="O89" s="42">
        <v>23792400</v>
      </c>
      <c r="P89" s="43">
        <v>8.9650055644862128E-2</v>
      </c>
    </row>
    <row r="90" spans="1:16" ht="12.75" customHeight="1">
      <c r="A90" s="31">
        <v>80</v>
      </c>
      <c r="B90" s="32" t="s">
        <v>56</v>
      </c>
      <c r="C90" s="33" t="s">
        <v>123</v>
      </c>
      <c r="D90" s="34">
        <v>44497</v>
      </c>
      <c r="E90" s="40">
        <v>2441</v>
      </c>
      <c r="F90" s="40">
        <v>2431.9833333333336</v>
      </c>
      <c r="G90" s="41">
        <v>2409.1166666666672</v>
      </c>
      <c r="H90" s="41">
        <v>2377.2333333333336</v>
      </c>
      <c r="I90" s="41">
        <v>2354.3666666666672</v>
      </c>
      <c r="J90" s="41">
        <v>2463.8666666666672</v>
      </c>
      <c r="K90" s="41">
        <v>2486.733333333334</v>
      </c>
      <c r="L90" s="41">
        <v>2518.6166666666672</v>
      </c>
      <c r="M90" s="31">
        <v>2454.85</v>
      </c>
      <c r="N90" s="31">
        <v>2400.1</v>
      </c>
      <c r="O90" s="42">
        <v>9218700</v>
      </c>
      <c r="P90" s="43">
        <v>-1.9811627151672621E-3</v>
      </c>
    </row>
    <row r="91" spans="1:16" ht="12.75" customHeight="1">
      <c r="A91" s="31">
        <v>81</v>
      </c>
      <c r="B91" s="32" t="s">
        <v>63</v>
      </c>
      <c r="C91" s="33" t="s">
        <v>124</v>
      </c>
      <c r="D91" s="34">
        <v>44497</v>
      </c>
      <c r="E91" s="40">
        <v>221.15</v>
      </c>
      <c r="F91" s="40">
        <v>221.25</v>
      </c>
      <c r="G91" s="41">
        <v>211.4</v>
      </c>
      <c r="H91" s="41">
        <v>201.65</v>
      </c>
      <c r="I91" s="41">
        <v>191.8</v>
      </c>
      <c r="J91" s="41">
        <v>231</v>
      </c>
      <c r="K91" s="41">
        <v>240.85000000000002</v>
      </c>
      <c r="L91" s="41">
        <v>250.6</v>
      </c>
      <c r="M91" s="31">
        <v>231.1</v>
      </c>
      <c r="N91" s="31">
        <v>211.5</v>
      </c>
      <c r="O91" s="42">
        <v>38719000</v>
      </c>
      <c r="P91" s="43">
        <v>-4.4230180593816955E-2</v>
      </c>
    </row>
    <row r="92" spans="1:16" ht="12.75" customHeight="1">
      <c r="A92" s="31">
        <v>82</v>
      </c>
      <c r="B92" s="32" t="s">
        <v>58</v>
      </c>
      <c r="C92" s="33" t="s">
        <v>125</v>
      </c>
      <c r="D92" s="34">
        <v>44497</v>
      </c>
      <c r="E92" s="40">
        <v>842</v>
      </c>
      <c r="F92" s="40">
        <v>831.85</v>
      </c>
      <c r="G92" s="41">
        <v>805.85</v>
      </c>
      <c r="H92" s="41">
        <v>769.7</v>
      </c>
      <c r="I92" s="41">
        <v>743.7</v>
      </c>
      <c r="J92" s="41">
        <v>868</v>
      </c>
      <c r="K92" s="41">
        <v>894</v>
      </c>
      <c r="L92" s="41">
        <v>930.15</v>
      </c>
      <c r="M92" s="31">
        <v>857.85</v>
      </c>
      <c r="N92" s="31">
        <v>795.7</v>
      </c>
      <c r="O92" s="42">
        <v>82410625</v>
      </c>
      <c r="P92" s="43">
        <v>8.7433776035996807E-2</v>
      </c>
    </row>
    <row r="93" spans="1:16" ht="12.75" customHeight="1">
      <c r="A93" s="31">
        <v>83</v>
      </c>
      <c r="B93" s="32" t="s">
        <v>63</v>
      </c>
      <c r="C93" s="33" t="s">
        <v>126</v>
      </c>
      <c r="D93" s="34">
        <v>44497</v>
      </c>
      <c r="E93" s="40">
        <v>1497.2</v>
      </c>
      <c r="F93" s="40">
        <v>1492.3166666666666</v>
      </c>
      <c r="G93" s="41">
        <v>1480.4333333333332</v>
      </c>
      <c r="H93" s="41">
        <v>1463.6666666666665</v>
      </c>
      <c r="I93" s="41">
        <v>1451.7833333333331</v>
      </c>
      <c r="J93" s="41">
        <v>1509.0833333333333</v>
      </c>
      <c r="K93" s="41">
        <v>1520.9666666666665</v>
      </c>
      <c r="L93" s="41">
        <v>1537.7333333333333</v>
      </c>
      <c r="M93" s="31">
        <v>1504.2</v>
      </c>
      <c r="N93" s="31">
        <v>1475.55</v>
      </c>
      <c r="O93" s="42">
        <v>3300975</v>
      </c>
      <c r="P93" s="43">
        <v>-9.5638867635807184E-3</v>
      </c>
    </row>
    <row r="94" spans="1:16" ht="12.75" customHeight="1">
      <c r="A94" s="31">
        <v>84</v>
      </c>
      <c r="B94" s="32" t="s">
        <v>63</v>
      </c>
      <c r="C94" s="33" t="s">
        <v>127</v>
      </c>
      <c r="D94" s="34">
        <v>44497</v>
      </c>
      <c r="E94" s="40">
        <v>621.45000000000005</v>
      </c>
      <c r="F94" s="40">
        <v>618.5</v>
      </c>
      <c r="G94" s="41">
        <v>611.35</v>
      </c>
      <c r="H94" s="41">
        <v>601.25</v>
      </c>
      <c r="I94" s="41">
        <v>594.1</v>
      </c>
      <c r="J94" s="41">
        <v>628.6</v>
      </c>
      <c r="K94" s="41">
        <v>635.75000000000011</v>
      </c>
      <c r="L94" s="41">
        <v>645.85</v>
      </c>
      <c r="M94" s="31">
        <v>625.65</v>
      </c>
      <c r="N94" s="31">
        <v>608.4</v>
      </c>
      <c r="O94" s="42">
        <v>4815000</v>
      </c>
      <c r="P94" s="43">
        <v>-3.6325427799459624E-2</v>
      </c>
    </row>
    <row r="95" spans="1:16" ht="12.75" customHeight="1">
      <c r="A95" s="31">
        <v>85</v>
      </c>
      <c r="B95" s="32" t="s">
        <v>74</v>
      </c>
      <c r="C95" s="33" t="s">
        <v>128</v>
      </c>
      <c r="D95" s="34">
        <v>44497</v>
      </c>
      <c r="E95" s="40">
        <v>10.5</v>
      </c>
      <c r="F95" s="40">
        <v>10.433333333333332</v>
      </c>
      <c r="G95" s="41">
        <v>10.216666666666663</v>
      </c>
      <c r="H95" s="41">
        <v>9.9333333333333318</v>
      </c>
      <c r="I95" s="41">
        <v>9.7166666666666632</v>
      </c>
      <c r="J95" s="41">
        <v>10.716666666666663</v>
      </c>
      <c r="K95" s="41">
        <v>10.933333333333332</v>
      </c>
      <c r="L95" s="41">
        <v>11.216666666666663</v>
      </c>
      <c r="M95" s="31">
        <v>10.65</v>
      </c>
      <c r="N95" s="31">
        <v>10.15</v>
      </c>
      <c r="O95" s="42">
        <v>786730000</v>
      </c>
      <c r="P95" s="43">
        <v>-2.3375043448036148E-2</v>
      </c>
    </row>
    <row r="96" spans="1:16" ht="12.75" customHeight="1">
      <c r="A96" s="31">
        <v>86</v>
      </c>
      <c r="B96" s="32" t="s">
        <v>58</v>
      </c>
      <c r="C96" s="33" t="s">
        <v>129</v>
      </c>
      <c r="D96" s="34">
        <v>44497</v>
      </c>
      <c r="E96" s="40">
        <v>49.35</v>
      </c>
      <c r="F96" s="40">
        <v>49.333333333333336</v>
      </c>
      <c r="G96" s="41">
        <v>48.116666666666674</v>
      </c>
      <c r="H96" s="41">
        <v>46.88333333333334</v>
      </c>
      <c r="I96" s="41">
        <v>45.666666666666679</v>
      </c>
      <c r="J96" s="41">
        <v>50.56666666666667</v>
      </c>
      <c r="K96" s="41">
        <v>51.783333333333324</v>
      </c>
      <c r="L96" s="41">
        <v>53.016666666666666</v>
      </c>
      <c r="M96" s="31">
        <v>50.55</v>
      </c>
      <c r="N96" s="31">
        <v>48.1</v>
      </c>
      <c r="O96" s="42">
        <v>193467500</v>
      </c>
      <c r="P96" s="43">
        <v>-3.8978811759709311E-2</v>
      </c>
    </row>
    <row r="97" spans="1:16" ht="12.75" customHeight="1">
      <c r="A97" s="31">
        <v>87</v>
      </c>
      <c r="B97" s="32" t="s">
        <v>44</v>
      </c>
      <c r="C97" s="33" t="s">
        <v>416</v>
      </c>
      <c r="D97" s="34">
        <v>44497</v>
      </c>
      <c r="E97" s="40">
        <v>702.5</v>
      </c>
      <c r="F97" s="40">
        <v>721.58333333333337</v>
      </c>
      <c r="G97" s="41">
        <v>670.16666666666674</v>
      </c>
      <c r="H97" s="41">
        <v>637.83333333333337</v>
      </c>
      <c r="I97" s="41">
        <v>586.41666666666674</v>
      </c>
      <c r="J97" s="41">
        <v>753.91666666666674</v>
      </c>
      <c r="K97" s="41">
        <v>805.33333333333348</v>
      </c>
      <c r="L97" s="41">
        <v>837.66666666666674</v>
      </c>
      <c r="M97" s="31">
        <v>773</v>
      </c>
      <c r="N97" s="31">
        <v>689.25</v>
      </c>
      <c r="O97" s="42">
        <v>15566250</v>
      </c>
      <c r="P97" s="43">
        <v>-0.13412599082186066</v>
      </c>
    </row>
    <row r="98" spans="1:16" ht="12.75" customHeight="1">
      <c r="A98" s="31">
        <v>88</v>
      </c>
      <c r="B98" s="32" t="s">
        <v>79</v>
      </c>
      <c r="C98" s="33" t="s">
        <v>130</v>
      </c>
      <c r="D98" s="34">
        <v>44497</v>
      </c>
      <c r="E98" s="40">
        <v>469.75</v>
      </c>
      <c r="F98" s="40">
        <v>471.06666666666666</v>
      </c>
      <c r="G98" s="41">
        <v>462.2833333333333</v>
      </c>
      <c r="H98" s="41">
        <v>454.81666666666666</v>
      </c>
      <c r="I98" s="41">
        <v>446.0333333333333</v>
      </c>
      <c r="J98" s="41">
        <v>478.5333333333333</v>
      </c>
      <c r="K98" s="41">
        <v>487.31666666666672</v>
      </c>
      <c r="L98" s="41">
        <v>494.7833333333333</v>
      </c>
      <c r="M98" s="31">
        <v>479.85</v>
      </c>
      <c r="N98" s="31">
        <v>463.6</v>
      </c>
      <c r="O98" s="42">
        <v>19010750</v>
      </c>
      <c r="P98" s="43">
        <v>1.3562055567773623E-2</v>
      </c>
    </row>
    <row r="99" spans="1:16" ht="12.75" customHeight="1">
      <c r="A99" s="31">
        <v>89</v>
      </c>
      <c r="B99" s="32" t="s">
        <v>106</v>
      </c>
      <c r="C99" s="33" t="s">
        <v>131</v>
      </c>
      <c r="D99" s="34">
        <v>44497</v>
      </c>
      <c r="E99" s="40">
        <v>206.6</v>
      </c>
      <c r="F99" s="40">
        <v>207.5</v>
      </c>
      <c r="G99" s="41">
        <v>200.95</v>
      </c>
      <c r="H99" s="41">
        <v>195.29999999999998</v>
      </c>
      <c r="I99" s="41">
        <v>188.74999999999997</v>
      </c>
      <c r="J99" s="41">
        <v>213.15</v>
      </c>
      <c r="K99" s="41">
        <v>219.70000000000002</v>
      </c>
      <c r="L99" s="41">
        <v>225.35000000000002</v>
      </c>
      <c r="M99" s="31">
        <v>214.05</v>
      </c>
      <c r="N99" s="31">
        <v>201.85</v>
      </c>
      <c r="O99" s="42">
        <v>15069600</v>
      </c>
      <c r="P99" s="43">
        <v>-3.1578947368421054E-2</v>
      </c>
    </row>
    <row r="100" spans="1:16" ht="12.75" customHeight="1">
      <c r="A100" s="31">
        <v>90</v>
      </c>
      <c r="B100" s="32" t="s">
        <v>42</v>
      </c>
      <c r="C100" s="33" t="s">
        <v>413</v>
      </c>
      <c r="D100" s="34">
        <v>44497</v>
      </c>
      <c r="E100" s="40">
        <v>193.75</v>
      </c>
      <c r="F100" s="40">
        <v>193.31666666666669</v>
      </c>
      <c r="G100" s="41">
        <v>189.43333333333339</v>
      </c>
      <c r="H100" s="41">
        <v>185.1166666666667</v>
      </c>
      <c r="I100" s="41">
        <v>181.23333333333341</v>
      </c>
      <c r="J100" s="41">
        <v>197.63333333333338</v>
      </c>
      <c r="K100" s="41">
        <v>201.51666666666665</v>
      </c>
      <c r="L100" s="41">
        <v>205.83333333333337</v>
      </c>
      <c r="M100" s="31">
        <v>197.2</v>
      </c>
      <c r="N100" s="31">
        <v>189</v>
      </c>
      <c r="O100" s="42">
        <v>11579700</v>
      </c>
      <c r="P100" s="43">
        <v>8.3333333333333332E-3</v>
      </c>
    </row>
    <row r="101" spans="1:16" ht="12.75" customHeight="1">
      <c r="A101" s="31">
        <v>91</v>
      </c>
      <c r="B101" s="32" t="s">
        <v>44</v>
      </c>
      <c r="C101" s="33" t="s">
        <v>265</v>
      </c>
      <c r="D101" s="34">
        <v>44497</v>
      </c>
      <c r="E101" s="40">
        <v>7352.8</v>
      </c>
      <c r="F101" s="40">
        <v>7491.0333333333328</v>
      </c>
      <c r="G101" s="41">
        <v>7133.4166666666661</v>
      </c>
      <c r="H101" s="41">
        <v>6914.0333333333328</v>
      </c>
      <c r="I101" s="41">
        <v>6556.4166666666661</v>
      </c>
      <c r="J101" s="41">
        <v>7710.4166666666661</v>
      </c>
      <c r="K101" s="41">
        <v>8068.0333333333328</v>
      </c>
      <c r="L101" s="41">
        <v>8287.4166666666661</v>
      </c>
      <c r="M101" s="31">
        <v>7848.65</v>
      </c>
      <c r="N101" s="31">
        <v>7271.65</v>
      </c>
      <c r="O101" s="42">
        <v>251850</v>
      </c>
      <c r="P101" s="43">
        <v>4.318111214662939E-2</v>
      </c>
    </row>
    <row r="102" spans="1:16" ht="12.75" customHeight="1">
      <c r="A102" s="31">
        <v>92</v>
      </c>
      <c r="B102" s="32" t="s">
        <v>44</v>
      </c>
      <c r="C102" s="33" t="s">
        <v>132</v>
      </c>
      <c r="D102" s="34">
        <v>44497</v>
      </c>
      <c r="E102" s="40">
        <v>1994.45</v>
      </c>
      <c r="F102" s="40">
        <v>2006.6166666666668</v>
      </c>
      <c r="G102" s="41">
        <v>1949.8833333333337</v>
      </c>
      <c r="H102" s="41">
        <v>1905.3166666666668</v>
      </c>
      <c r="I102" s="41">
        <v>1848.5833333333337</v>
      </c>
      <c r="J102" s="41">
        <v>2051.1833333333334</v>
      </c>
      <c r="K102" s="41">
        <v>2107.916666666667</v>
      </c>
      <c r="L102" s="41">
        <v>2152.4833333333336</v>
      </c>
      <c r="M102" s="31">
        <v>2063.35</v>
      </c>
      <c r="N102" s="31">
        <v>1962.05</v>
      </c>
      <c r="O102" s="42">
        <v>3828000</v>
      </c>
      <c r="P102" s="43">
        <v>-4.8095671389574938E-3</v>
      </c>
    </row>
    <row r="103" spans="1:16" ht="12.75" customHeight="1">
      <c r="A103" s="31">
        <v>93</v>
      </c>
      <c r="B103" s="32" t="s">
        <v>58</v>
      </c>
      <c r="C103" s="33" t="s">
        <v>133</v>
      </c>
      <c r="D103" s="34">
        <v>44497</v>
      </c>
      <c r="E103" s="40">
        <v>1177</v>
      </c>
      <c r="F103" s="40">
        <v>1184.3666666666668</v>
      </c>
      <c r="G103" s="41">
        <v>1151.3333333333335</v>
      </c>
      <c r="H103" s="41">
        <v>1125.6666666666667</v>
      </c>
      <c r="I103" s="41">
        <v>1092.6333333333334</v>
      </c>
      <c r="J103" s="41">
        <v>1210.0333333333335</v>
      </c>
      <c r="K103" s="41">
        <v>1243.0666666666668</v>
      </c>
      <c r="L103" s="41">
        <v>1268.7333333333336</v>
      </c>
      <c r="M103" s="31">
        <v>1217.4000000000001</v>
      </c>
      <c r="N103" s="31">
        <v>1158.7</v>
      </c>
      <c r="O103" s="42">
        <v>13770900</v>
      </c>
      <c r="P103" s="43">
        <v>-1.6834800488337725E-2</v>
      </c>
    </row>
    <row r="104" spans="1:16" ht="12.75" customHeight="1">
      <c r="A104" s="31">
        <v>94</v>
      </c>
      <c r="B104" s="32" t="s">
        <v>74</v>
      </c>
      <c r="C104" s="33" t="s">
        <v>134</v>
      </c>
      <c r="D104" s="34">
        <v>44497</v>
      </c>
      <c r="E104" s="40">
        <v>289.10000000000002</v>
      </c>
      <c r="F104" s="40">
        <v>293.34999999999997</v>
      </c>
      <c r="G104" s="41">
        <v>282.79999999999995</v>
      </c>
      <c r="H104" s="41">
        <v>276.5</v>
      </c>
      <c r="I104" s="41">
        <v>265.95</v>
      </c>
      <c r="J104" s="41">
        <v>299.64999999999992</v>
      </c>
      <c r="K104" s="41">
        <v>310.2</v>
      </c>
      <c r="L104" s="41">
        <v>316.49999999999989</v>
      </c>
      <c r="M104" s="31">
        <v>303.89999999999998</v>
      </c>
      <c r="N104" s="31">
        <v>287.05</v>
      </c>
      <c r="O104" s="42">
        <v>17780000</v>
      </c>
      <c r="P104" s="43">
        <v>-3.1126029905401281E-2</v>
      </c>
    </row>
    <row r="105" spans="1:16" ht="12.75" customHeight="1">
      <c r="A105" s="31">
        <v>95</v>
      </c>
      <c r="B105" s="32" t="s">
        <v>87</v>
      </c>
      <c r="C105" s="33" t="s">
        <v>135</v>
      </c>
      <c r="D105" s="34">
        <v>44497</v>
      </c>
      <c r="E105" s="40">
        <v>1697.35</v>
      </c>
      <c r="F105" s="40">
        <v>1698.05</v>
      </c>
      <c r="G105" s="41">
        <v>1676.6</v>
      </c>
      <c r="H105" s="41">
        <v>1655.85</v>
      </c>
      <c r="I105" s="41">
        <v>1634.3999999999999</v>
      </c>
      <c r="J105" s="41">
        <v>1718.8</v>
      </c>
      <c r="K105" s="41">
        <v>1740.2500000000002</v>
      </c>
      <c r="L105" s="41">
        <v>1761</v>
      </c>
      <c r="M105" s="31">
        <v>1719.5</v>
      </c>
      <c r="N105" s="31">
        <v>1677.3</v>
      </c>
      <c r="O105" s="42">
        <v>39942000</v>
      </c>
      <c r="P105" s="43">
        <v>-1.8879603837821109E-2</v>
      </c>
    </row>
    <row r="106" spans="1:16" ht="12.75" customHeight="1">
      <c r="A106" s="31">
        <v>96</v>
      </c>
      <c r="B106" s="32" t="s">
        <v>79</v>
      </c>
      <c r="C106" s="33" t="s">
        <v>136</v>
      </c>
      <c r="D106" s="34">
        <v>44497</v>
      </c>
      <c r="E106" s="40">
        <v>130.65</v>
      </c>
      <c r="F106" s="40">
        <v>130.50000000000003</v>
      </c>
      <c r="G106" s="41">
        <v>128.70000000000005</v>
      </c>
      <c r="H106" s="41">
        <v>126.75000000000003</v>
      </c>
      <c r="I106" s="41">
        <v>124.95000000000005</v>
      </c>
      <c r="J106" s="41">
        <v>132.45000000000005</v>
      </c>
      <c r="K106" s="41">
        <v>134.25000000000006</v>
      </c>
      <c r="L106" s="41">
        <v>136.20000000000005</v>
      </c>
      <c r="M106" s="31">
        <v>132.30000000000001</v>
      </c>
      <c r="N106" s="31">
        <v>128.55000000000001</v>
      </c>
      <c r="O106" s="42">
        <v>38603500</v>
      </c>
      <c r="P106" s="43">
        <v>-6.0251046025104607E-3</v>
      </c>
    </row>
    <row r="107" spans="1:16" ht="12.75" customHeight="1">
      <c r="A107" s="31">
        <v>97</v>
      </c>
      <c r="B107" s="32" t="s">
        <v>47</v>
      </c>
      <c r="C107" s="33" t="s">
        <v>266</v>
      </c>
      <c r="D107" s="34">
        <v>44497</v>
      </c>
      <c r="E107" s="40">
        <v>2227.3000000000002</v>
      </c>
      <c r="F107" s="40">
        <v>2237.1</v>
      </c>
      <c r="G107" s="41">
        <v>2190.1999999999998</v>
      </c>
      <c r="H107" s="41">
        <v>2153.1</v>
      </c>
      <c r="I107" s="41">
        <v>2106.1999999999998</v>
      </c>
      <c r="J107" s="41">
        <v>2274.1999999999998</v>
      </c>
      <c r="K107" s="41">
        <v>2321.1000000000004</v>
      </c>
      <c r="L107" s="41">
        <v>2358.1999999999998</v>
      </c>
      <c r="M107" s="31">
        <v>2284</v>
      </c>
      <c r="N107" s="31">
        <v>2200</v>
      </c>
      <c r="O107" s="42">
        <v>1224000</v>
      </c>
      <c r="P107" s="43">
        <v>3.5204567078972404E-2</v>
      </c>
    </row>
    <row r="108" spans="1:16" ht="12.75" customHeight="1">
      <c r="A108" s="31">
        <v>98</v>
      </c>
      <c r="B108" s="32" t="s">
        <v>44</v>
      </c>
      <c r="C108" s="33" t="s">
        <v>137</v>
      </c>
      <c r="D108" s="34">
        <v>44497</v>
      </c>
      <c r="E108" s="40">
        <v>4034.65</v>
      </c>
      <c r="F108" s="40">
        <v>4225.8166666666666</v>
      </c>
      <c r="G108" s="41">
        <v>3772.6333333333332</v>
      </c>
      <c r="H108" s="41">
        <v>3510.6166666666668</v>
      </c>
      <c r="I108" s="41">
        <v>3057.4333333333334</v>
      </c>
      <c r="J108" s="41">
        <v>4487.833333333333</v>
      </c>
      <c r="K108" s="41">
        <v>4941.0166666666655</v>
      </c>
      <c r="L108" s="41">
        <v>5203.0333333333328</v>
      </c>
      <c r="M108" s="31">
        <v>4679</v>
      </c>
      <c r="N108" s="31">
        <v>3963.8</v>
      </c>
      <c r="O108" s="42">
        <v>2343250</v>
      </c>
      <c r="P108" s="43">
        <v>9.7746650426309381E-2</v>
      </c>
    </row>
    <row r="109" spans="1:16" ht="12.75" customHeight="1">
      <c r="A109" s="31">
        <v>99</v>
      </c>
      <c r="B109" s="32" t="s">
        <v>56</v>
      </c>
      <c r="C109" s="33" t="s">
        <v>138</v>
      </c>
      <c r="D109" s="34">
        <v>44497</v>
      </c>
      <c r="E109" s="40">
        <v>234.25</v>
      </c>
      <c r="F109" s="40">
        <v>234.03333333333333</v>
      </c>
      <c r="G109" s="41">
        <v>230.86666666666667</v>
      </c>
      <c r="H109" s="41">
        <v>227.48333333333335</v>
      </c>
      <c r="I109" s="41">
        <v>224.31666666666669</v>
      </c>
      <c r="J109" s="41">
        <v>237.41666666666666</v>
      </c>
      <c r="K109" s="41">
        <v>240.58333333333334</v>
      </c>
      <c r="L109" s="41">
        <v>243.96666666666664</v>
      </c>
      <c r="M109" s="31">
        <v>237.2</v>
      </c>
      <c r="N109" s="31">
        <v>230.65</v>
      </c>
      <c r="O109" s="42">
        <v>215132800</v>
      </c>
      <c r="P109" s="43">
        <v>-5.9293213071122284E-3</v>
      </c>
    </row>
    <row r="110" spans="1:16" ht="12.75" customHeight="1">
      <c r="A110" s="31">
        <v>100</v>
      </c>
      <c r="B110" s="32" t="s">
        <v>120</v>
      </c>
      <c r="C110" s="33" t="s">
        <v>139</v>
      </c>
      <c r="D110" s="34">
        <v>44497</v>
      </c>
      <c r="E110" s="40">
        <v>425.45</v>
      </c>
      <c r="F110" s="40">
        <v>424.54999999999995</v>
      </c>
      <c r="G110" s="41">
        <v>415.69999999999993</v>
      </c>
      <c r="H110" s="41">
        <v>405.95</v>
      </c>
      <c r="I110" s="41">
        <v>397.09999999999997</v>
      </c>
      <c r="J110" s="41">
        <v>434.2999999999999</v>
      </c>
      <c r="K110" s="41">
        <v>443.14999999999992</v>
      </c>
      <c r="L110" s="41">
        <v>452.89999999999986</v>
      </c>
      <c r="M110" s="31">
        <v>433.4</v>
      </c>
      <c r="N110" s="31">
        <v>414.8</v>
      </c>
      <c r="O110" s="42">
        <v>39467500</v>
      </c>
      <c r="P110" s="43">
        <v>-8.7278663820168287E-3</v>
      </c>
    </row>
    <row r="111" spans="1:16" ht="12.75" customHeight="1">
      <c r="A111" s="31">
        <v>101</v>
      </c>
      <c r="B111" s="32" t="s">
        <v>42</v>
      </c>
      <c r="C111" s="33" t="s">
        <v>425</v>
      </c>
      <c r="D111" s="34">
        <v>44497</v>
      </c>
      <c r="E111" s="40">
        <v>3109.25</v>
      </c>
      <c r="F111" s="40">
        <v>3090.2166666666667</v>
      </c>
      <c r="G111" s="41">
        <v>3030.3833333333332</v>
      </c>
      <c r="H111" s="41">
        <v>2951.5166666666664</v>
      </c>
      <c r="I111" s="41">
        <v>2891.6833333333329</v>
      </c>
      <c r="J111" s="41">
        <v>3169.0833333333335</v>
      </c>
      <c r="K111" s="41">
        <v>3228.9166666666665</v>
      </c>
      <c r="L111" s="41">
        <v>3307.7833333333338</v>
      </c>
      <c r="M111" s="31">
        <v>3150.05</v>
      </c>
      <c r="N111" s="31">
        <v>3011.35</v>
      </c>
      <c r="O111" s="42">
        <v>109375</v>
      </c>
      <c r="P111" s="43">
        <v>-3.6979969183359017E-2</v>
      </c>
    </row>
    <row r="112" spans="1:16" ht="12.75" customHeight="1">
      <c r="A112" s="31">
        <v>102</v>
      </c>
      <c r="B112" s="32" t="s">
        <v>120</v>
      </c>
      <c r="C112" s="33" t="s">
        <v>140</v>
      </c>
      <c r="D112" s="34">
        <v>44497</v>
      </c>
      <c r="E112" s="40">
        <v>674.05</v>
      </c>
      <c r="F112" s="40">
        <v>668.6</v>
      </c>
      <c r="G112" s="41">
        <v>657.65000000000009</v>
      </c>
      <c r="H112" s="41">
        <v>641.25000000000011</v>
      </c>
      <c r="I112" s="41">
        <v>630.30000000000018</v>
      </c>
      <c r="J112" s="41">
        <v>685</v>
      </c>
      <c r="K112" s="41">
        <v>695.95</v>
      </c>
      <c r="L112" s="41">
        <v>712.34999999999991</v>
      </c>
      <c r="M112" s="31">
        <v>679.55</v>
      </c>
      <c r="N112" s="31">
        <v>652.20000000000005</v>
      </c>
      <c r="O112" s="42">
        <v>46411650</v>
      </c>
      <c r="P112" s="43">
        <v>-2.3795014654246832E-3</v>
      </c>
    </row>
    <row r="113" spans="1:16" ht="12.75" customHeight="1">
      <c r="A113" s="31">
        <v>103</v>
      </c>
      <c r="B113" s="32" t="s">
        <v>44</v>
      </c>
      <c r="C113" s="33" t="s">
        <v>141</v>
      </c>
      <c r="D113" s="34">
        <v>44497</v>
      </c>
      <c r="E113" s="40">
        <v>3668.05</v>
      </c>
      <c r="F113" s="40">
        <v>3668.8166666666671</v>
      </c>
      <c r="G113" s="41">
        <v>3597.6333333333341</v>
      </c>
      <c r="H113" s="41">
        <v>3527.2166666666672</v>
      </c>
      <c r="I113" s="41">
        <v>3456.0333333333342</v>
      </c>
      <c r="J113" s="41">
        <v>3739.233333333334</v>
      </c>
      <c r="K113" s="41">
        <v>3810.4166666666674</v>
      </c>
      <c r="L113" s="41">
        <v>3880.8333333333339</v>
      </c>
      <c r="M113" s="31">
        <v>3740</v>
      </c>
      <c r="N113" s="31">
        <v>3598.4</v>
      </c>
      <c r="O113" s="42">
        <v>1886000</v>
      </c>
      <c r="P113" s="43">
        <v>-1.372728461236763E-2</v>
      </c>
    </row>
    <row r="114" spans="1:16" ht="12.75" customHeight="1">
      <c r="A114" s="31">
        <v>104</v>
      </c>
      <c r="B114" s="32" t="s">
        <v>58</v>
      </c>
      <c r="C114" s="33" t="s">
        <v>142</v>
      </c>
      <c r="D114" s="34">
        <v>44497</v>
      </c>
      <c r="E114" s="40">
        <v>2157</v>
      </c>
      <c r="F114" s="40">
        <v>2150.9833333333336</v>
      </c>
      <c r="G114" s="41">
        <v>2119.6166666666672</v>
      </c>
      <c r="H114" s="41">
        <v>2082.2333333333336</v>
      </c>
      <c r="I114" s="41">
        <v>2050.8666666666672</v>
      </c>
      <c r="J114" s="41">
        <v>2188.3666666666672</v>
      </c>
      <c r="K114" s="41">
        <v>2219.733333333334</v>
      </c>
      <c r="L114" s="41">
        <v>2257.1166666666672</v>
      </c>
      <c r="M114" s="31">
        <v>2182.35</v>
      </c>
      <c r="N114" s="31">
        <v>2113.6</v>
      </c>
      <c r="O114" s="42">
        <v>10782800</v>
      </c>
      <c r="P114" s="43">
        <v>-5.3077139244063508E-2</v>
      </c>
    </row>
    <row r="115" spans="1:16" ht="12.75" customHeight="1">
      <c r="A115" s="31">
        <v>105</v>
      </c>
      <c r="B115" s="32" t="s">
        <v>63</v>
      </c>
      <c r="C115" s="33" t="s">
        <v>143</v>
      </c>
      <c r="D115" s="34">
        <v>44497</v>
      </c>
      <c r="E115" s="40">
        <v>81.2</v>
      </c>
      <c r="F115" s="40">
        <v>82.566666666666677</v>
      </c>
      <c r="G115" s="41">
        <v>79.53333333333336</v>
      </c>
      <c r="H115" s="41">
        <v>77.866666666666688</v>
      </c>
      <c r="I115" s="41">
        <v>74.833333333333371</v>
      </c>
      <c r="J115" s="41">
        <v>84.233333333333348</v>
      </c>
      <c r="K115" s="41">
        <v>87.26666666666668</v>
      </c>
      <c r="L115" s="41">
        <v>88.933333333333337</v>
      </c>
      <c r="M115" s="31">
        <v>85.6</v>
      </c>
      <c r="N115" s="31">
        <v>80.900000000000006</v>
      </c>
      <c r="O115" s="42">
        <v>80110748</v>
      </c>
      <c r="P115" s="43">
        <v>9.595897936759859E-2</v>
      </c>
    </row>
    <row r="116" spans="1:16" ht="12.75" customHeight="1">
      <c r="A116" s="31">
        <v>106</v>
      </c>
      <c r="B116" s="32" t="s">
        <v>44</v>
      </c>
      <c r="C116" s="33" t="s">
        <v>144</v>
      </c>
      <c r="D116" s="34">
        <v>44497</v>
      </c>
      <c r="E116" s="40">
        <v>3501.85</v>
      </c>
      <c r="F116" s="40">
        <v>3437.6666666666665</v>
      </c>
      <c r="G116" s="41">
        <v>3359.4833333333331</v>
      </c>
      <c r="H116" s="41">
        <v>3217.1166666666668</v>
      </c>
      <c r="I116" s="41">
        <v>3138.9333333333334</v>
      </c>
      <c r="J116" s="41">
        <v>3580.0333333333328</v>
      </c>
      <c r="K116" s="41">
        <v>3658.2166666666662</v>
      </c>
      <c r="L116" s="41">
        <v>3800.5833333333326</v>
      </c>
      <c r="M116" s="31">
        <v>3515.85</v>
      </c>
      <c r="N116" s="31">
        <v>3295.3</v>
      </c>
      <c r="O116" s="42">
        <v>1064000</v>
      </c>
      <c r="P116" s="43">
        <v>-7.8787878787878782E-2</v>
      </c>
    </row>
    <row r="117" spans="1:16" ht="12.75" customHeight="1">
      <c r="A117" s="31">
        <v>107</v>
      </c>
      <c r="B117" s="32" t="s">
        <v>63</v>
      </c>
      <c r="C117" s="33" t="s">
        <v>145</v>
      </c>
      <c r="D117" s="34">
        <v>44497</v>
      </c>
      <c r="E117" s="40">
        <v>400.45</v>
      </c>
      <c r="F117" s="40">
        <v>401.61666666666662</v>
      </c>
      <c r="G117" s="41">
        <v>393.23333333333323</v>
      </c>
      <c r="H117" s="41">
        <v>386.01666666666659</v>
      </c>
      <c r="I117" s="41">
        <v>377.63333333333321</v>
      </c>
      <c r="J117" s="41">
        <v>408.83333333333326</v>
      </c>
      <c r="K117" s="41">
        <v>417.21666666666658</v>
      </c>
      <c r="L117" s="41">
        <v>424.43333333333328</v>
      </c>
      <c r="M117" s="31">
        <v>410</v>
      </c>
      <c r="N117" s="31">
        <v>394.4</v>
      </c>
      <c r="O117" s="42">
        <v>19718000</v>
      </c>
      <c r="P117" s="43">
        <v>6.6298940082197708E-2</v>
      </c>
    </row>
    <row r="118" spans="1:16" ht="12.75" customHeight="1">
      <c r="A118" s="31">
        <v>108</v>
      </c>
      <c r="B118" s="32" t="s">
        <v>70</v>
      </c>
      <c r="C118" s="33" t="s">
        <v>146</v>
      </c>
      <c r="D118" s="34">
        <v>44497</v>
      </c>
      <c r="E118" s="40">
        <v>1782.3</v>
      </c>
      <c r="F118" s="40">
        <v>1784.95</v>
      </c>
      <c r="G118" s="41">
        <v>1757.1000000000001</v>
      </c>
      <c r="H118" s="41">
        <v>1731.9</v>
      </c>
      <c r="I118" s="41">
        <v>1704.0500000000002</v>
      </c>
      <c r="J118" s="41">
        <v>1810.15</v>
      </c>
      <c r="K118" s="41">
        <v>1838</v>
      </c>
      <c r="L118" s="41">
        <v>1863.2</v>
      </c>
      <c r="M118" s="31">
        <v>1812.8</v>
      </c>
      <c r="N118" s="31">
        <v>1759.75</v>
      </c>
      <c r="O118" s="42">
        <v>10151625</v>
      </c>
      <c r="P118" s="43">
        <v>-2.1178688251926595E-2</v>
      </c>
    </row>
    <row r="119" spans="1:16" ht="12.75" customHeight="1">
      <c r="A119" s="31">
        <v>109</v>
      </c>
      <c r="B119" s="32" t="s">
        <v>87</v>
      </c>
      <c r="C119" s="33" t="s">
        <v>147</v>
      </c>
      <c r="D119" s="34">
        <v>44497</v>
      </c>
      <c r="E119" s="40">
        <v>6406.2</v>
      </c>
      <c r="F119" s="40">
        <v>6413.1166666666659</v>
      </c>
      <c r="G119" s="41">
        <v>6258.0833333333321</v>
      </c>
      <c r="H119" s="41">
        <v>6109.9666666666662</v>
      </c>
      <c r="I119" s="41">
        <v>5954.9333333333325</v>
      </c>
      <c r="J119" s="41">
        <v>6561.2333333333318</v>
      </c>
      <c r="K119" s="41">
        <v>6716.2666666666664</v>
      </c>
      <c r="L119" s="41">
        <v>6864.3833333333314</v>
      </c>
      <c r="M119" s="31">
        <v>6568.15</v>
      </c>
      <c r="N119" s="31">
        <v>6265</v>
      </c>
      <c r="O119" s="42">
        <v>610050</v>
      </c>
      <c r="P119" s="43">
        <v>9.9329525701514782E-3</v>
      </c>
    </row>
    <row r="120" spans="1:16" ht="12.75" customHeight="1">
      <c r="A120" s="31">
        <v>110</v>
      </c>
      <c r="B120" s="32" t="s">
        <v>87</v>
      </c>
      <c r="C120" s="33" t="s">
        <v>148</v>
      </c>
      <c r="D120" s="34">
        <v>44497</v>
      </c>
      <c r="E120" s="40">
        <v>4505.25</v>
      </c>
      <c r="F120" s="40">
        <v>4475.6499999999996</v>
      </c>
      <c r="G120" s="41">
        <v>4353.7499999999991</v>
      </c>
      <c r="H120" s="41">
        <v>4202.2499999999991</v>
      </c>
      <c r="I120" s="41">
        <v>4080.3499999999985</v>
      </c>
      <c r="J120" s="41">
        <v>4627.1499999999996</v>
      </c>
      <c r="K120" s="41">
        <v>4749.0500000000011</v>
      </c>
      <c r="L120" s="41">
        <v>4900.55</v>
      </c>
      <c r="M120" s="31">
        <v>4597.55</v>
      </c>
      <c r="N120" s="31">
        <v>4324.1499999999996</v>
      </c>
      <c r="O120" s="42">
        <v>760000</v>
      </c>
      <c r="P120" s="43">
        <v>-2.8878098645540504E-2</v>
      </c>
    </row>
    <row r="121" spans="1:16" ht="12.75" customHeight="1">
      <c r="A121" s="31">
        <v>111</v>
      </c>
      <c r="B121" s="32" t="s">
        <v>47</v>
      </c>
      <c r="C121" s="33" t="s">
        <v>149</v>
      </c>
      <c r="D121" s="34">
        <v>44497</v>
      </c>
      <c r="E121" s="40">
        <v>928.15</v>
      </c>
      <c r="F121" s="40">
        <v>920.18333333333339</v>
      </c>
      <c r="G121" s="41">
        <v>906.36666666666679</v>
      </c>
      <c r="H121" s="41">
        <v>884.58333333333337</v>
      </c>
      <c r="I121" s="41">
        <v>870.76666666666677</v>
      </c>
      <c r="J121" s="41">
        <v>941.96666666666681</v>
      </c>
      <c r="K121" s="41">
        <v>955.78333333333342</v>
      </c>
      <c r="L121" s="41">
        <v>977.56666666666683</v>
      </c>
      <c r="M121" s="31">
        <v>934</v>
      </c>
      <c r="N121" s="31">
        <v>898.4</v>
      </c>
      <c r="O121" s="42">
        <v>10012150</v>
      </c>
      <c r="P121" s="43">
        <v>-5.6623418228415823E-2</v>
      </c>
    </row>
    <row r="122" spans="1:16" ht="12.75" customHeight="1">
      <c r="A122" s="31">
        <v>112</v>
      </c>
      <c r="B122" s="32" t="s">
        <v>49</v>
      </c>
      <c r="C122" s="33" t="s">
        <v>150</v>
      </c>
      <c r="D122" s="34">
        <v>44497</v>
      </c>
      <c r="E122" s="40">
        <v>891.35</v>
      </c>
      <c r="F122" s="40">
        <v>892.9666666666667</v>
      </c>
      <c r="G122" s="41">
        <v>880.83333333333337</v>
      </c>
      <c r="H122" s="41">
        <v>870.31666666666672</v>
      </c>
      <c r="I122" s="41">
        <v>858.18333333333339</v>
      </c>
      <c r="J122" s="41">
        <v>903.48333333333335</v>
      </c>
      <c r="K122" s="41">
        <v>915.61666666666656</v>
      </c>
      <c r="L122" s="41">
        <v>926.13333333333333</v>
      </c>
      <c r="M122" s="31">
        <v>905.1</v>
      </c>
      <c r="N122" s="31">
        <v>882.45</v>
      </c>
      <c r="O122" s="42">
        <v>8630300</v>
      </c>
      <c r="P122" s="43">
        <v>-7.2798375573437615E-2</v>
      </c>
    </row>
    <row r="123" spans="1:16" ht="12.75" customHeight="1">
      <c r="A123" s="31">
        <v>113</v>
      </c>
      <c r="B123" s="32" t="s">
        <v>63</v>
      </c>
      <c r="C123" s="33" t="s">
        <v>151</v>
      </c>
      <c r="D123" s="34">
        <v>44497</v>
      </c>
      <c r="E123" s="40">
        <v>180.6</v>
      </c>
      <c r="F123" s="40">
        <v>182.61666666666665</v>
      </c>
      <c r="G123" s="41">
        <v>176.68333333333328</v>
      </c>
      <c r="H123" s="41">
        <v>172.76666666666662</v>
      </c>
      <c r="I123" s="41">
        <v>166.83333333333326</v>
      </c>
      <c r="J123" s="41">
        <v>186.5333333333333</v>
      </c>
      <c r="K123" s="41">
        <v>192.46666666666664</v>
      </c>
      <c r="L123" s="41">
        <v>196.38333333333333</v>
      </c>
      <c r="M123" s="31">
        <v>188.55</v>
      </c>
      <c r="N123" s="31">
        <v>178.7</v>
      </c>
      <c r="O123" s="42">
        <v>23236000</v>
      </c>
      <c r="P123" s="43">
        <v>0.10332383665716999</v>
      </c>
    </row>
    <row r="124" spans="1:16" ht="12.75" customHeight="1">
      <c r="A124" s="31">
        <v>114</v>
      </c>
      <c r="B124" s="32" t="s">
        <v>63</v>
      </c>
      <c r="C124" s="33" t="s">
        <v>152</v>
      </c>
      <c r="D124" s="34">
        <v>44497</v>
      </c>
      <c r="E124" s="40">
        <v>199.85</v>
      </c>
      <c r="F124" s="40">
        <v>197</v>
      </c>
      <c r="G124" s="41">
        <v>192.3</v>
      </c>
      <c r="H124" s="41">
        <v>184.75</v>
      </c>
      <c r="I124" s="41">
        <v>180.05</v>
      </c>
      <c r="J124" s="41">
        <v>204.55</v>
      </c>
      <c r="K124" s="41">
        <v>209.25</v>
      </c>
      <c r="L124" s="41">
        <v>216.8</v>
      </c>
      <c r="M124" s="31">
        <v>201.7</v>
      </c>
      <c r="N124" s="31">
        <v>189.45</v>
      </c>
      <c r="O124" s="42">
        <v>22914000</v>
      </c>
      <c r="P124" s="43">
        <v>-5.0472401790154151E-2</v>
      </c>
    </row>
    <row r="125" spans="1:16" ht="12.75" customHeight="1">
      <c r="A125" s="31">
        <v>115</v>
      </c>
      <c r="B125" s="32" t="s">
        <v>56</v>
      </c>
      <c r="C125" s="33" t="s">
        <v>153</v>
      </c>
      <c r="D125" s="34">
        <v>44497</v>
      </c>
      <c r="E125" s="40">
        <v>557.5</v>
      </c>
      <c r="F125" s="40">
        <v>556.44999999999993</v>
      </c>
      <c r="G125" s="41">
        <v>549.44999999999982</v>
      </c>
      <c r="H125" s="41">
        <v>541.39999999999986</v>
      </c>
      <c r="I125" s="41">
        <v>534.39999999999975</v>
      </c>
      <c r="J125" s="41">
        <v>564.49999999999989</v>
      </c>
      <c r="K125" s="41">
        <v>571.50000000000011</v>
      </c>
      <c r="L125" s="41">
        <v>579.54999999999995</v>
      </c>
      <c r="M125" s="31">
        <v>563.45000000000005</v>
      </c>
      <c r="N125" s="31">
        <v>548.4</v>
      </c>
      <c r="O125" s="42">
        <v>6832000</v>
      </c>
      <c r="P125" s="43">
        <v>-4.5810055865921788E-2</v>
      </c>
    </row>
    <row r="126" spans="1:16" ht="12.75" customHeight="1">
      <c r="A126" s="31">
        <v>116</v>
      </c>
      <c r="B126" s="32" t="s">
        <v>49</v>
      </c>
      <c r="C126" s="33" t="s">
        <v>154</v>
      </c>
      <c r="D126" s="34">
        <v>44497</v>
      </c>
      <c r="E126" s="40">
        <v>7262.6</v>
      </c>
      <c r="F126" s="40">
        <v>7294.2</v>
      </c>
      <c r="G126" s="41">
        <v>7188.4</v>
      </c>
      <c r="H126" s="41">
        <v>7114.2</v>
      </c>
      <c r="I126" s="41">
        <v>7008.4</v>
      </c>
      <c r="J126" s="41">
        <v>7368.4</v>
      </c>
      <c r="K126" s="41">
        <v>7474.2000000000007</v>
      </c>
      <c r="L126" s="41">
        <v>7548.4</v>
      </c>
      <c r="M126" s="31">
        <v>7400</v>
      </c>
      <c r="N126" s="31">
        <v>7220</v>
      </c>
      <c r="O126" s="42">
        <v>2496800</v>
      </c>
      <c r="P126" s="43">
        <v>6.2467255067907949E-3</v>
      </c>
    </row>
    <row r="127" spans="1:16" ht="12.75" customHeight="1">
      <c r="A127" s="31">
        <v>117</v>
      </c>
      <c r="B127" s="32" t="s">
        <v>56</v>
      </c>
      <c r="C127" s="33" t="s">
        <v>155</v>
      </c>
      <c r="D127" s="34">
        <v>44497</v>
      </c>
      <c r="E127" s="40">
        <v>826.25</v>
      </c>
      <c r="F127" s="40">
        <v>825.18333333333339</v>
      </c>
      <c r="G127" s="41">
        <v>813.06666666666683</v>
      </c>
      <c r="H127" s="41">
        <v>799.88333333333344</v>
      </c>
      <c r="I127" s="41">
        <v>787.76666666666688</v>
      </c>
      <c r="J127" s="41">
        <v>838.36666666666679</v>
      </c>
      <c r="K127" s="41">
        <v>850.48333333333335</v>
      </c>
      <c r="L127" s="41">
        <v>863.66666666666674</v>
      </c>
      <c r="M127" s="31">
        <v>837.3</v>
      </c>
      <c r="N127" s="31">
        <v>812</v>
      </c>
      <c r="O127" s="42">
        <v>16798750</v>
      </c>
      <c r="P127" s="43">
        <v>-3.632858837485172E-3</v>
      </c>
    </row>
    <row r="128" spans="1:16" ht="12.75" customHeight="1">
      <c r="A128" s="31">
        <v>118</v>
      </c>
      <c r="B128" s="32" t="s">
        <v>44</v>
      </c>
      <c r="C128" s="33" t="s">
        <v>470</v>
      </c>
      <c r="D128" s="34">
        <v>44497</v>
      </c>
      <c r="E128" s="40">
        <v>1674.65</v>
      </c>
      <c r="F128" s="40">
        <v>1693.2833333333335</v>
      </c>
      <c r="G128" s="41">
        <v>1641.166666666667</v>
      </c>
      <c r="H128" s="41">
        <v>1607.6833333333334</v>
      </c>
      <c r="I128" s="41">
        <v>1555.5666666666668</v>
      </c>
      <c r="J128" s="41">
        <v>1726.7666666666671</v>
      </c>
      <c r="K128" s="41">
        <v>1778.8833333333334</v>
      </c>
      <c r="L128" s="41">
        <v>1812.3666666666672</v>
      </c>
      <c r="M128" s="31">
        <v>1745.4</v>
      </c>
      <c r="N128" s="31">
        <v>1659.8</v>
      </c>
      <c r="O128" s="42">
        <v>1907500</v>
      </c>
      <c r="P128" s="43">
        <v>-8.1892629663330302E-3</v>
      </c>
    </row>
    <row r="129" spans="1:16" ht="12.75" customHeight="1">
      <c r="A129" s="31">
        <v>119</v>
      </c>
      <c r="B129" s="32" t="s">
        <v>47</v>
      </c>
      <c r="C129" s="33" t="s">
        <v>156</v>
      </c>
      <c r="D129" s="34">
        <v>44497</v>
      </c>
      <c r="E129" s="40">
        <v>2773.9</v>
      </c>
      <c r="F129" s="40">
        <v>2783.3666666666663</v>
      </c>
      <c r="G129" s="41">
        <v>2708.9833333333327</v>
      </c>
      <c r="H129" s="41">
        <v>2644.0666666666662</v>
      </c>
      <c r="I129" s="41">
        <v>2569.6833333333325</v>
      </c>
      <c r="J129" s="41">
        <v>2848.2833333333328</v>
      </c>
      <c r="K129" s="41">
        <v>2922.666666666667</v>
      </c>
      <c r="L129" s="41">
        <v>2987.583333333333</v>
      </c>
      <c r="M129" s="31">
        <v>2857.75</v>
      </c>
      <c r="N129" s="31">
        <v>2718.45</v>
      </c>
      <c r="O129" s="42">
        <v>832400</v>
      </c>
      <c r="P129" s="43">
        <v>-9.8939164321281664E-2</v>
      </c>
    </row>
    <row r="130" spans="1:16" ht="12.75" customHeight="1">
      <c r="A130" s="31">
        <v>120</v>
      </c>
      <c r="B130" s="32" t="s">
        <v>63</v>
      </c>
      <c r="C130" s="33" t="s">
        <v>157</v>
      </c>
      <c r="D130" s="34">
        <v>44497</v>
      </c>
      <c r="E130" s="40">
        <v>961.4</v>
      </c>
      <c r="F130" s="40">
        <v>961.21666666666658</v>
      </c>
      <c r="G130" s="41">
        <v>945.63333333333321</v>
      </c>
      <c r="H130" s="41">
        <v>929.86666666666667</v>
      </c>
      <c r="I130" s="41">
        <v>914.2833333333333</v>
      </c>
      <c r="J130" s="41">
        <v>976.98333333333312</v>
      </c>
      <c r="K130" s="41">
        <v>992.56666666666638</v>
      </c>
      <c r="L130" s="41">
        <v>1008.333333333333</v>
      </c>
      <c r="M130" s="31">
        <v>976.8</v>
      </c>
      <c r="N130" s="31">
        <v>945.45</v>
      </c>
      <c r="O130" s="42">
        <v>2339350</v>
      </c>
      <c r="P130" s="43">
        <v>4.622093023255814E-2</v>
      </c>
    </row>
    <row r="131" spans="1:16" ht="12.75" customHeight="1">
      <c r="A131" s="31">
        <v>121</v>
      </c>
      <c r="B131" s="32" t="s">
        <v>79</v>
      </c>
      <c r="C131" s="33" t="s">
        <v>158</v>
      </c>
      <c r="D131" s="34">
        <v>44497</v>
      </c>
      <c r="E131" s="40">
        <v>983.8</v>
      </c>
      <c r="F131" s="40">
        <v>987.9666666666667</v>
      </c>
      <c r="G131" s="41">
        <v>973.73333333333335</v>
      </c>
      <c r="H131" s="41">
        <v>963.66666666666663</v>
      </c>
      <c r="I131" s="41">
        <v>949.43333333333328</v>
      </c>
      <c r="J131" s="41">
        <v>998.03333333333342</v>
      </c>
      <c r="K131" s="41">
        <v>1012.2666666666668</v>
      </c>
      <c r="L131" s="41">
        <v>1022.3333333333335</v>
      </c>
      <c r="M131" s="31">
        <v>1002.2</v>
      </c>
      <c r="N131" s="31">
        <v>977.9</v>
      </c>
      <c r="O131" s="42">
        <v>4689600</v>
      </c>
      <c r="P131" s="43">
        <v>3.7017380920790766E-2</v>
      </c>
    </row>
    <row r="132" spans="1:16" ht="12.75" customHeight="1">
      <c r="A132" s="31">
        <v>122</v>
      </c>
      <c r="B132" s="32" t="s">
        <v>87</v>
      </c>
      <c r="C132" s="33" t="s">
        <v>159</v>
      </c>
      <c r="D132" s="34">
        <v>44497</v>
      </c>
      <c r="E132" s="40">
        <v>4431.5</v>
      </c>
      <c r="F132" s="40">
        <v>4407.3</v>
      </c>
      <c r="G132" s="41">
        <v>4215.6500000000005</v>
      </c>
      <c r="H132" s="41">
        <v>3999.8</v>
      </c>
      <c r="I132" s="41">
        <v>3808.1500000000005</v>
      </c>
      <c r="J132" s="41">
        <v>4623.1500000000005</v>
      </c>
      <c r="K132" s="41">
        <v>4814.8</v>
      </c>
      <c r="L132" s="41">
        <v>5030.6500000000005</v>
      </c>
      <c r="M132" s="31">
        <v>4598.95</v>
      </c>
      <c r="N132" s="31">
        <v>4191.45</v>
      </c>
      <c r="O132" s="42">
        <v>2464400</v>
      </c>
      <c r="P132" s="43">
        <v>-5.7374541003671974E-2</v>
      </c>
    </row>
    <row r="133" spans="1:16" ht="12.75" customHeight="1">
      <c r="A133" s="31">
        <v>123</v>
      </c>
      <c r="B133" s="32" t="s">
        <v>49</v>
      </c>
      <c r="C133" s="33" t="s">
        <v>160</v>
      </c>
      <c r="D133" s="34">
        <v>44497</v>
      </c>
      <c r="E133" s="40">
        <v>223.1</v>
      </c>
      <c r="F133" s="40">
        <v>225.01666666666665</v>
      </c>
      <c r="G133" s="41">
        <v>218.3833333333333</v>
      </c>
      <c r="H133" s="41">
        <v>213.66666666666666</v>
      </c>
      <c r="I133" s="41">
        <v>207.0333333333333</v>
      </c>
      <c r="J133" s="41">
        <v>229.73333333333329</v>
      </c>
      <c r="K133" s="41">
        <v>236.36666666666662</v>
      </c>
      <c r="L133" s="41">
        <v>241.08333333333329</v>
      </c>
      <c r="M133" s="31">
        <v>231.65</v>
      </c>
      <c r="N133" s="31">
        <v>220.3</v>
      </c>
      <c r="O133" s="42">
        <v>33250000</v>
      </c>
      <c r="P133" s="43">
        <v>5.7167054838026679E-3</v>
      </c>
    </row>
    <row r="134" spans="1:16" ht="12.75" customHeight="1">
      <c r="A134" s="31">
        <v>124</v>
      </c>
      <c r="B134" s="32" t="s">
        <v>87</v>
      </c>
      <c r="C134" s="33" t="s">
        <v>161</v>
      </c>
      <c r="D134" s="34">
        <v>44497</v>
      </c>
      <c r="E134" s="40">
        <v>3205.2</v>
      </c>
      <c r="F134" s="40">
        <v>3194.4166666666665</v>
      </c>
      <c r="G134" s="41">
        <v>3098.833333333333</v>
      </c>
      <c r="H134" s="41">
        <v>2992.4666666666667</v>
      </c>
      <c r="I134" s="41">
        <v>2896.8833333333332</v>
      </c>
      <c r="J134" s="41">
        <v>3300.7833333333328</v>
      </c>
      <c r="K134" s="41">
        <v>3396.3666666666659</v>
      </c>
      <c r="L134" s="41">
        <v>3502.7333333333327</v>
      </c>
      <c r="M134" s="31">
        <v>3290</v>
      </c>
      <c r="N134" s="31">
        <v>3088.05</v>
      </c>
      <c r="O134" s="42">
        <v>1373125</v>
      </c>
      <c r="P134" s="43">
        <v>-9.6108766994842942E-3</v>
      </c>
    </row>
    <row r="135" spans="1:16" ht="12.75" customHeight="1">
      <c r="A135" s="31">
        <v>125</v>
      </c>
      <c r="B135" s="32" t="s">
        <v>49</v>
      </c>
      <c r="C135" s="33" t="s">
        <v>162</v>
      </c>
      <c r="D135" s="34">
        <v>44497</v>
      </c>
      <c r="E135" s="40">
        <v>79332.95</v>
      </c>
      <c r="F135" s="40">
        <v>79820.433333333334</v>
      </c>
      <c r="G135" s="41">
        <v>78324.166666666672</v>
      </c>
      <c r="H135" s="41">
        <v>77315.383333333331</v>
      </c>
      <c r="I135" s="41">
        <v>75819.116666666669</v>
      </c>
      <c r="J135" s="41">
        <v>80829.216666666674</v>
      </c>
      <c r="K135" s="41">
        <v>82325.483333333337</v>
      </c>
      <c r="L135" s="41">
        <v>83334.266666666677</v>
      </c>
      <c r="M135" s="31">
        <v>81316.7</v>
      </c>
      <c r="N135" s="31">
        <v>78811.649999999994</v>
      </c>
      <c r="O135" s="42">
        <v>56200</v>
      </c>
      <c r="P135" s="43">
        <v>-6.0671903727227146E-2</v>
      </c>
    </row>
    <row r="136" spans="1:16" ht="12.75" customHeight="1">
      <c r="A136" s="31">
        <v>126</v>
      </c>
      <c r="B136" s="32" t="s">
        <v>63</v>
      </c>
      <c r="C136" s="33" t="s">
        <v>163</v>
      </c>
      <c r="D136" s="34">
        <v>44497</v>
      </c>
      <c r="E136" s="40">
        <v>1518.9</v>
      </c>
      <c r="F136" s="40">
        <v>1533.2833333333335</v>
      </c>
      <c r="G136" s="41">
        <v>1490.616666666667</v>
      </c>
      <c r="H136" s="41">
        <v>1462.3333333333335</v>
      </c>
      <c r="I136" s="41">
        <v>1419.666666666667</v>
      </c>
      <c r="J136" s="41">
        <v>1561.5666666666671</v>
      </c>
      <c r="K136" s="41">
        <v>1604.2333333333336</v>
      </c>
      <c r="L136" s="41">
        <v>1632.5166666666671</v>
      </c>
      <c r="M136" s="31">
        <v>1575.95</v>
      </c>
      <c r="N136" s="31">
        <v>1505</v>
      </c>
      <c r="O136" s="42">
        <v>3386250</v>
      </c>
      <c r="P136" s="43">
        <v>-8.2317073170731711E-2</v>
      </c>
    </row>
    <row r="137" spans="1:16" ht="12.75" customHeight="1">
      <c r="A137" s="31">
        <v>127</v>
      </c>
      <c r="B137" s="32" t="s">
        <v>44</v>
      </c>
      <c r="C137" s="33" t="s">
        <v>164</v>
      </c>
      <c r="D137" s="34">
        <v>44497</v>
      </c>
      <c r="E137" s="40">
        <v>433.15</v>
      </c>
      <c r="F137" s="40">
        <v>435.43333333333339</v>
      </c>
      <c r="G137" s="41">
        <v>424.31666666666678</v>
      </c>
      <c r="H137" s="41">
        <v>415.48333333333341</v>
      </c>
      <c r="I137" s="41">
        <v>404.36666666666679</v>
      </c>
      <c r="J137" s="41">
        <v>444.26666666666677</v>
      </c>
      <c r="K137" s="41">
        <v>455.38333333333333</v>
      </c>
      <c r="L137" s="41">
        <v>464.21666666666675</v>
      </c>
      <c r="M137" s="31">
        <v>446.55</v>
      </c>
      <c r="N137" s="31">
        <v>426.6</v>
      </c>
      <c r="O137" s="42">
        <v>3257600</v>
      </c>
      <c r="P137" s="43">
        <v>-6.0452238117212738E-2</v>
      </c>
    </row>
    <row r="138" spans="1:16" ht="12.75" customHeight="1">
      <c r="A138" s="31">
        <v>128</v>
      </c>
      <c r="B138" s="32" t="s">
        <v>120</v>
      </c>
      <c r="C138" s="33" t="s">
        <v>165</v>
      </c>
      <c r="D138" s="34">
        <v>44497</v>
      </c>
      <c r="E138" s="40">
        <v>104.05</v>
      </c>
      <c r="F138" s="40">
        <v>103.64999999999999</v>
      </c>
      <c r="G138" s="41">
        <v>100.44999999999999</v>
      </c>
      <c r="H138" s="41">
        <v>96.85</v>
      </c>
      <c r="I138" s="41">
        <v>93.649999999999991</v>
      </c>
      <c r="J138" s="41">
        <v>107.24999999999999</v>
      </c>
      <c r="K138" s="41">
        <v>110.45</v>
      </c>
      <c r="L138" s="41">
        <v>114.04999999999998</v>
      </c>
      <c r="M138" s="31">
        <v>106.85</v>
      </c>
      <c r="N138" s="31">
        <v>100.05</v>
      </c>
      <c r="O138" s="42">
        <v>95319000</v>
      </c>
      <c r="P138" s="43">
        <v>0.10526315789473684</v>
      </c>
    </row>
    <row r="139" spans="1:16" ht="12.75" customHeight="1">
      <c r="A139" s="31">
        <v>129</v>
      </c>
      <c r="B139" s="32" t="s">
        <v>44</v>
      </c>
      <c r="C139" s="33" t="s">
        <v>166</v>
      </c>
      <c r="D139" s="34">
        <v>44497</v>
      </c>
      <c r="E139" s="40">
        <v>5971.45</v>
      </c>
      <c r="F139" s="40">
        <v>6044.8166666666666</v>
      </c>
      <c r="G139" s="41">
        <v>5811.6833333333334</v>
      </c>
      <c r="H139" s="41">
        <v>5651.916666666667</v>
      </c>
      <c r="I139" s="41">
        <v>5418.7833333333338</v>
      </c>
      <c r="J139" s="41">
        <v>6204.583333333333</v>
      </c>
      <c r="K139" s="41">
        <v>6437.7166666666662</v>
      </c>
      <c r="L139" s="41">
        <v>6597.4833333333327</v>
      </c>
      <c r="M139" s="31">
        <v>6277.95</v>
      </c>
      <c r="N139" s="31">
        <v>5885.05</v>
      </c>
      <c r="O139" s="42">
        <v>1100375</v>
      </c>
      <c r="P139" s="43">
        <v>5.958112662493982E-2</v>
      </c>
    </row>
    <row r="140" spans="1:16" ht="12.75" customHeight="1">
      <c r="A140" s="31">
        <v>130</v>
      </c>
      <c r="B140" s="32" t="s">
        <v>38</v>
      </c>
      <c r="C140" s="33" t="s">
        <v>167</v>
      </c>
      <c r="D140" s="34">
        <v>44497</v>
      </c>
      <c r="E140" s="40">
        <v>3401.3</v>
      </c>
      <c r="F140" s="40">
        <v>3341.7999999999997</v>
      </c>
      <c r="G140" s="41">
        <v>3264.5999999999995</v>
      </c>
      <c r="H140" s="41">
        <v>3127.8999999999996</v>
      </c>
      <c r="I140" s="41">
        <v>3050.6999999999994</v>
      </c>
      <c r="J140" s="41">
        <v>3478.4999999999995</v>
      </c>
      <c r="K140" s="41">
        <v>3555.6999999999994</v>
      </c>
      <c r="L140" s="41">
        <v>3692.3999999999996</v>
      </c>
      <c r="M140" s="31">
        <v>3419</v>
      </c>
      <c r="N140" s="31">
        <v>3205.1</v>
      </c>
      <c r="O140" s="42">
        <v>895050</v>
      </c>
      <c r="P140" s="43">
        <v>3.0837004405286344E-2</v>
      </c>
    </row>
    <row r="141" spans="1:16" ht="12.75" customHeight="1">
      <c r="A141" s="31">
        <v>131</v>
      </c>
      <c r="B141" s="32" t="s">
        <v>56</v>
      </c>
      <c r="C141" s="33" t="s">
        <v>168</v>
      </c>
      <c r="D141" s="34">
        <v>44497</v>
      </c>
      <c r="E141" s="40">
        <v>18649.3</v>
      </c>
      <c r="F141" s="40">
        <v>18689.983333333334</v>
      </c>
      <c r="G141" s="41">
        <v>18501.366666666669</v>
      </c>
      <c r="H141" s="41">
        <v>18353.433333333334</v>
      </c>
      <c r="I141" s="41">
        <v>18164.816666666669</v>
      </c>
      <c r="J141" s="41">
        <v>18837.916666666668</v>
      </c>
      <c r="K141" s="41">
        <v>19026.533333333329</v>
      </c>
      <c r="L141" s="41">
        <v>19174.466666666667</v>
      </c>
      <c r="M141" s="31">
        <v>18878.599999999999</v>
      </c>
      <c r="N141" s="31">
        <v>18542.05</v>
      </c>
      <c r="O141" s="42">
        <v>290250</v>
      </c>
      <c r="P141" s="43">
        <v>1.5215110178384051E-2</v>
      </c>
    </row>
    <row r="142" spans="1:16" ht="12.75" customHeight="1">
      <c r="A142" s="31">
        <v>132</v>
      </c>
      <c r="B142" s="32" t="s">
        <v>120</v>
      </c>
      <c r="C142" s="33" t="s">
        <v>169</v>
      </c>
      <c r="D142" s="34">
        <v>44497</v>
      </c>
      <c r="E142" s="40">
        <v>140.35</v>
      </c>
      <c r="F142" s="40">
        <v>141.06666666666666</v>
      </c>
      <c r="G142" s="41">
        <v>138.08333333333331</v>
      </c>
      <c r="H142" s="41">
        <v>135.81666666666666</v>
      </c>
      <c r="I142" s="41">
        <v>132.83333333333331</v>
      </c>
      <c r="J142" s="41">
        <v>143.33333333333331</v>
      </c>
      <c r="K142" s="41">
        <v>146.31666666666666</v>
      </c>
      <c r="L142" s="41">
        <v>148.58333333333331</v>
      </c>
      <c r="M142" s="31">
        <v>144.05000000000001</v>
      </c>
      <c r="N142" s="31">
        <v>138.80000000000001</v>
      </c>
      <c r="O142" s="42">
        <v>128948200</v>
      </c>
      <c r="P142" s="43">
        <v>4.5694104862809018E-2</v>
      </c>
    </row>
    <row r="143" spans="1:16" ht="12.75" customHeight="1">
      <c r="A143" s="31">
        <v>133</v>
      </c>
      <c r="B143" s="32" t="s">
        <v>170</v>
      </c>
      <c r="C143" s="33" t="s">
        <v>171</v>
      </c>
      <c r="D143" s="34">
        <v>44497</v>
      </c>
      <c r="E143" s="40">
        <v>144.25</v>
      </c>
      <c r="F143" s="40">
        <v>144.71666666666667</v>
      </c>
      <c r="G143" s="41">
        <v>142.98333333333335</v>
      </c>
      <c r="H143" s="41">
        <v>141.71666666666667</v>
      </c>
      <c r="I143" s="41">
        <v>139.98333333333335</v>
      </c>
      <c r="J143" s="41">
        <v>145.98333333333335</v>
      </c>
      <c r="K143" s="41">
        <v>147.71666666666664</v>
      </c>
      <c r="L143" s="41">
        <v>148.98333333333335</v>
      </c>
      <c r="M143" s="31">
        <v>146.44999999999999</v>
      </c>
      <c r="N143" s="31">
        <v>143.44999999999999</v>
      </c>
      <c r="O143" s="42">
        <v>60511200</v>
      </c>
      <c r="P143" s="43">
        <v>-9.4120658759279802E-2</v>
      </c>
    </row>
    <row r="144" spans="1:16" ht="12.75" customHeight="1">
      <c r="A144" s="31">
        <v>134</v>
      </c>
      <c r="B144" s="32" t="s">
        <v>97</v>
      </c>
      <c r="C144" s="33" t="s">
        <v>270</v>
      </c>
      <c r="D144" s="34">
        <v>44497</v>
      </c>
      <c r="E144" s="40">
        <v>907.9</v>
      </c>
      <c r="F144" s="40">
        <v>889.86666666666667</v>
      </c>
      <c r="G144" s="41">
        <v>866.7833333333333</v>
      </c>
      <c r="H144" s="41">
        <v>825.66666666666663</v>
      </c>
      <c r="I144" s="41">
        <v>802.58333333333326</v>
      </c>
      <c r="J144" s="41">
        <v>930.98333333333335</v>
      </c>
      <c r="K144" s="41">
        <v>954.06666666666661</v>
      </c>
      <c r="L144" s="41">
        <v>995.18333333333339</v>
      </c>
      <c r="M144" s="31">
        <v>912.95</v>
      </c>
      <c r="N144" s="31">
        <v>848.75</v>
      </c>
      <c r="O144" s="42">
        <v>1748600</v>
      </c>
      <c r="P144" s="43">
        <v>-2.0776166209329674E-2</v>
      </c>
    </row>
    <row r="145" spans="1:16" ht="12.75" customHeight="1">
      <c r="A145" s="31">
        <v>135</v>
      </c>
      <c r="B145" s="32" t="s">
        <v>87</v>
      </c>
      <c r="C145" s="33" t="s">
        <v>481</v>
      </c>
      <c r="D145" s="34">
        <v>44497</v>
      </c>
      <c r="E145" s="40">
        <v>4459.95</v>
      </c>
      <c r="F145" s="40">
        <v>4449.5999999999995</v>
      </c>
      <c r="G145" s="41">
        <v>4345.3499999999985</v>
      </c>
      <c r="H145" s="41">
        <v>4230.7499999999991</v>
      </c>
      <c r="I145" s="41">
        <v>4126.4999999999982</v>
      </c>
      <c r="J145" s="41">
        <v>4564.1999999999989</v>
      </c>
      <c r="K145" s="41">
        <v>4668.4500000000007</v>
      </c>
      <c r="L145" s="41">
        <v>4783.0499999999993</v>
      </c>
      <c r="M145" s="31">
        <v>4553.8500000000004</v>
      </c>
      <c r="N145" s="31">
        <v>4335</v>
      </c>
      <c r="O145" s="42">
        <v>935000</v>
      </c>
      <c r="P145" s="43">
        <v>-8.7463556851311956E-3</v>
      </c>
    </row>
    <row r="146" spans="1:16" ht="12.75" customHeight="1">
      <c r="A146" s="31">
        <v>136</v>
      </c>
      <c r="B146" s="32" t="s">
        <v>79</v>
      </c>
      <c r="C146" s="33" t="s">
        <v>172</v>
      </c>
      <c r="D146" s="34">
        <v>44497</v>
      </c>
      <c r="E146" s="40">
        <v>161.44999999999999</v>
      </c>
      <c r="F146" s="40">
        <v>161.21666666666667</v>
      </c>
      <c r="G146" s="41">
        <v>159.18333333333334</v>
      </c>
      <c r="H146" s="41">
        <v>156.91666666666666</v>
      </c>
      <c r="I146" s="41">
        <v>154.88333333333333</v>
      </c>
      <c r="J146" s="41">
        <v>163.48333333333335</v>
      </c>
      <c r="K146" s="41">
        <v>165.51666666666671</v>
      </c>
      <c r="L146" s="41">
        <v>167.78333333333336</v>
      </c>
      <c r="M146" s="31">
        <v>163.25</v>
      </c>
      <c r="N146" s="31">
        <v>158.94999999999999</v>
      </c>
      <c r="O146" s="42">
        <v>63640500</v>
      </c>
      <c r="P146" s="43">
        <v>7.8700078308535634E-2</v>
      </c>
    </row>
    <row r="147" spans="1:16" ht="12.75" customHeight="1">
      <c r="A147" s="31">
        <v>137</v>
      </c>
      <c r="B147" s="32" t="s">
        <v>40</v>
      </c>
      <c r="C147" s="33" t="s">
        <v>173</v>
      </c>
      <c r="D147" s="34">
        <v>44497</v>
      </c>
      <c r="E147" s="40">
        <v>36891.5</v>
      </c>
      <c r="F147" s="40">
        <v>37214.299999999996</v>
      </c>
      <c r="G147" s="41">
        <v>36327.299999999988</v>
      </c>
      <c r="H147" s="41">
        <v>35763.099999999991</v>
      </c>
      <c r="I147" s="41">
        <v>34876.099999999984</v>
      </c>
      <c r="J147" s="41">
        <v>37778.499999999993</v>
      </c>
      <c r="K147" s="41">
        <v>38665.500000000007</v>
      </c>
      <c r="L147" s="41">
        <v>39229.699999999997</v>
      </c>
      <c r="M147" s="31">
        <v>38101.300000000003</v>
      </c>
      <c r="N147" s="31">
        <v>36650.1</v>
      </c>
      <c r="O147" s="42">
        <v>110730</v>
      </c>
      <c r="P147" s="43">
        <v>3.2447552447552451E-2</v>
      </c>
    </row>
    <row r="148" spans="1:16" ht="12.75" customHeight="1">
      <c r="A148" s="31">
        <v>138</v>
      </c>
      <c r="B148" s="32" t="s">
        <v>47</v>
      </c>
      <c r="C148" s="33" t="s">
        <v>174</v>
      </c>
      <c r="D148" s="34">
        <v>44497</v>
      </c>
      <c r="E148" s="40">
        <v>2599.9499999999998</v>
      </c>
      <c r="F148" s="40">
        <v>2577.7166666666667</v>
      </c>
      <c r="G148" s="41">
        <v>2535.1833333333334</v>
      </c>
      <c r="H148" s="41">
        <v>2470.4166666666665</v>
      </c>
      <c r="I148" s="41">
        <v>2427.8833333333332</v>
      </c>
      <c r="J148" s="41">
        <v>2642.4833333333336</v>
      </c>
      <c r="K148" s="41">
        <v>2685.0166666666673</v>
      </c>
      <c r="L148" s="41">
        <v>2749.7833333333338</v>
      </c>
      <c r="M148" s="31">
        <v>2620.25</v>
      </c>
      <c r="N148" s="31">
        <v>2512.9499999999998</v>
      </c>
      <c r="O148" s="42">
        <v>3979800</v>
      </c>
      <c r="P148" s="43">
        <v>-5.6341899134258622E-3</v>
      </c>
    </row>
    <row r="149" spans="1:16" ht="12.75" customHeight="1">
      <c r="A149" s="31">
        <v>139</v>
      </c>
      <c r="B149" s="32" t="s">
        <v>87</v>
      </c>
      <c r="C149" s="33" t="s">
        <v>486</v>
      </c>
      <c r="D149" s="34">
        <v>44497</v>
      </c>
      <c r="E149" s="40">
        <v>3935.9</v>
      </c>
      <c r="F149" s="40">
        <v>3879.4833333333336</v>
      </c>
      <c r="G149" s="41">
        <v>3709.5166666666673</v>
      </c>
      <c r="H149" s="41">
        <v>3483.1333333333337</v>
      </c>
      <c r="I149" s="41">
        <v>3313.1666666666674</v>
      </c>
      <c r="J149" s="41">
        <v>4105.8666666666668</v>
      </c>
      <c r="K149" s="41">
        <v>4275.8333333333339</v>
      </c>
      <c r="L149" s="41">
        <v>4502.2166666666672</v>
      </c>
      <c r="M149" s="31">
        <v>4049.45</v>
      </c>
      <c r="N149" s="31">
        <v>3653.1</v>
      </c>
      <c r="O149" s="42">
        <v>334800</v>
      </c>
      <c r="P149" s="43">
        <v>5.3824362606232294E-2</v>
      </c>
    </row>
    <row r="150" spans="1:16" ht="12.75" customHeight="1">
      <c r="A150" s="31">
        <v>140</v>
      </c>
      <c r="B150" s="32" t="s">
        <v>79</v>
      </c>
      <c r="C150" s="33" t="s">
        <v>175</v>
      </c>
      <c r="D150" s="34">
        <v>44497</v>
      </c>
      <c r="E150" s="40">
        <v>229</v>
      </c>
      <c r="F150" s="40">
        <v>229.18333333333331</v>
      </c>
      <c r="G150" s="41">
        <v>226.61666666666662</v>
      </c>
      <c r="H150" s="41">
        <v>224.23333333333332</v>
      </c>
      <c r="I150" s="41">
        <v>221.66666666666663</v>
      </c>
      <c r="J150" s="41">
        <v>231.56666666666661</v>
      </c>
      <c r="K150" s="41">
        <v>234.13333333333327</v>
      </c>
      <c r="L150" s="41">
        <v>236.51666666666659</v>
      </c>
      <c r="M150" s="31">
        <v>231.75</v>
      </c>
      <c r="N150" s="31">
        <v>226.8</v>
      </c>
      <c r="O150" s="42">
        <v>25569000</v>
      </c>
      <c r="P150" s="43">
        <v>-4.1605757337231528E-2</v>
      </c>
    </row>
    <row r="151" spans="1:16" ht="12.75" customHeight="1">
      <c r="A151" s="31">
        <v>141</v>
      </c>
      <c r="B151" s="32" t="s">
        <v>63</v>
      </c>
      <c r="C151" s="33" t="s">
        <v>176</v>
      </c>
      <c r="D151" s="34">
        <v>44497</v>
      </c>
      <c r="E151" s="40">
        <v>136.44999999999999</v>
      </c>
      <c r="F151" s="40">
        <v>136.51666666666665</v>
      </c>
      <c r="G151" s="41">
        <v>135.0333333333333</v>
      </c>
      <c r="H151" s="41">
        <v>133.61666666666665</v>
      </c>
      <c r="I151" s="41">
        <v>132.1333333333333</v>
      </c>
      <c r="J151" s="41">
        <v>137.93333333333331</v>
      </c>
      <c r="K151" s="41">
        <v>139.41666666666666</v>
      </c>
      <c r="L151" s="41">
        <v>140.83333333333331</v>
      </c>
      <c r="M151" s="31">
        <v>138</v>
      </c>
      <c r="N151" s="31">
        <v>135.1</v>
      </c>
      <c r="O151" s="42">
        <v>48192600</v>
      </c>
      <c r="P151" s="43">
        <v>7.3915446255871792E-2</v>
      </c>
    </row>
    <row r="152" spans="1:16" ht="12.75" customHeight="1">
      <c r="A152" s="31">
        <v>142</v>
      </c>
      <c r="B152" s="32" t="s">
        <v>47</v>
      </c>
      <c r="C152" s="33" t="s">
        <v>177</v>
      </c>
      <c r="D152" s="34">
        <v>44497</v>
      </c>
      <c r="E152" s="40">
        <v>4979.6000000000004</v>
      </c>
      <c r="F152" s="40">
        <v>5034.3499999999995</v>
      </c>
      <c r="G152" s="41">
        <v>4908.6999999999989</v>
      </c>
      <c r="H152" s="41">
        <v>4837.7999999999993</v>
      </c>
      <c r="I152" s="41">
        <v>4712.1499999999987</v>
      </c>
      <c r="J152" s="41">
        <v>5105.2499999999991</v>
      </c>
      <c r="K152" s="41">
        <v>5230.8999999999987</v>
      </c>
      <c r="L152" s="41">
        <v>5301.7999999999993</v>
      </c>
      <c r="M152" s="31">
        <v>5160</v>
      </c>
      <c r="N152" s="31">
        <v>4963.45</v>
      </c>
      <c r="O152" s="42">
        <v>224375</v>
      </c>
      <c r="P152" s="43">
        <v>3.5776110790536643E-2</v>
      </c>
    </row>
    <row r="153" spans="1:16" ht="12.75" customHeight="1">
      <c r="A153" s="31">
        <v>143</v>
      </c>
      <c r="B153" s="32" t="s">
        <v>56</v>
      </c>
      <c r="C153" s="33" t="s">
        <v>178</v>
      </c>
      <c r="D153" s="34">
        <v>44497</v>
      </c>
      <c r="E153" s="40">
        <v>2290.4</v>
      </c>
      <c r="F153" s="40">
        <v>2287.416666666667</v>
      </c>
      <c r="G153" s="41">
        <v>2251.7833333333338</v>
      </c>
      <c r="H153" s="41">
        <v>2213.166666666667</v>
      </c>
      <c r="I153" s="41">
        <v>2177.5333333333338</v>
      </c>
      <c r="J153" s="41">
        <v>2326.0333333333338</v>
      </c>
      <c r="K153" s="41">
        <v>2361.666666666667</v>
      </c>
      <c r="L153" s="41">
        <v>2400.2833333333338</v>
      </c>
      <c r="M153" s="31">
        <v>2323.0500000000002</v>
      </c>
      <c r="N153" s="31">
        <v>2248.8000000000002</v>
      </c>
      <c r="O153" s="42">
        <v>2379000</v>
      </c>
      <c r="P153" s="43">
        <v>1.051967178624027E-3</v>
      </c>
    </row>
    <row r="154" spans="1:16" ht="12.75" customHeight="1">
      <c r="A154" s="31">
        <v>144</v>
      </c>
      <c r="B154" s="348" t="s">
        <v>38</v>
      </c>
      <c r="C154" s="33" t="s">
        <v>179</v>
      </c>
      <c r="D154" s="34">
        <v>44497</v>
      </c>
      <c r="E154" s="40">
        <v>2994.8</v>
      </c>
      <c r="F154" s="40">
        <v>2980.2999999999997</v>
      </c>
      <c r="G154" s="41">
        <v>2884.4999999999995</v>
      </c>
      <c r="H154" s="41">
        <v>2774.2</v>
      </c>
      <c r="I154" s="41">
        <v>2678.3999999999996</v>
      </c>
      <c r="J154" s="41">
        <v>3090.5999999999995</v>
      </c>
      <c r="K154" s="41">
        <v>3186.3999999999996</v>
      </c>
      <c r="L154" s="41">
        <v>3296.6999999999994</v>
      </c>
      <c r="M154" s="31">
        <v>3076.1</v>
      </c>
      <c r="N154" s="31">
        <v>2870</v>
      </c>
      <c r="O154" s="42">
        <v>1268750</v>
      </c>
      <c r="P154" s="43">
        <v>2.7662517289073307E-3</v>
      </c>
    </row>
    <row r="155" spans="1:16" ht="12.75" customHeight="1">
      <c r="A155" s="31">
        <v>145</v>
      </c>
      <c r="B155" s="32" t="s">
        <v>58</v>
      </c>
      <c r="C155" s="33" t="s">
        <v>180</v>
      </c>
      <c r="D155" s="34">
        <v>44497</v>
      </c>
      <c r="E155" s="40">
        <v>44.9</v>
      </c>
      <c r="F155" s="40">
        <v>44.5</v>
      </c>
      <c r="G155" s="41">
        <v>43.45</v>
      </c>
      <c r="H155" s="41">
        <v>42</v>
      </c>
      <c r="I155" s="41">
        <v>40.950000000000003</v>
      </c>
      <c r="J155" s="41">
        <v>45.95</v>
      </c>
      <c r="K155" s="41">
        <v>47</v>
      </c>
      <c r="L155" s="41">
        <v>48.45</v>
      </c>
      <c r="M155" s="31">
        <v>45.55</v>
      </c>
      <c r="N155" s="31">
        <v>43.05</v>
      </c>
      <c r="O155" s="42">
        <v>267600000</v>
      </c>
      <c r="P155" s="43">
        <v>-6.2079407806191117E-2</v>
      </c>
    </row>
    <row r="156" spans="1:16" ht="12.75" customHeight="1">
      <c r="A156" s="31">
        <v>146</v>
      </c>
      <c r="B156" s="32" t="s">
        <v>44</v>
      </c>
      <c r="C156" s="33" t="s">
        <v>272</v>
      </c>
      <c r="D156" s="34">
        <v>44497</v>
      </c>
      <c r="E156" s="40">
        <v>2336.6999999999998</v>
      </c>
      <c r="F156" s="40">
        <v>2321.9666666666667</v>
      </c>
      <c r="G156" s="41">
        <v>2245.9333333333334</v>
      </c>
      <c r="H156" s="41">
        <v>2155.1666666666665</v>
      </c>
      <c r="I156" s="41">
        <v>2079.1333333333332</v>
      </c>
      <c r="J156" s="41">
        <v>2412.7333333333336</v>
      </c>
      <c r="K156" s="41">
        <v>2488.7666666666673</v>
      </c>
      <c r="L156" s="41">
        <v>2579.5333333333338</v>
      </c>
      <c r="M156" s="31">
        <v>2398</v>
      </c>
      <c r="N156" s="31">
        <v>2231.1999999999998</v>
      </c>
      <c r="O156" s="42">
        <v>1068300</v>
      </c>
      <c r="P156" s="43">
        <v>-0.11086142322097378</v>
      </c>
    </row>
    <row r="157" spans="1:16" ht="12.75" customHeight="1">
      <c r="A157" s="31">
        <v>147</v>
      </c>
      <c r="B157" s="32" t="s">
        <v>170</v>
      </c>
      <c r="C157" s="33" t="s">
        <v>181</v>
      </c>
      <c r="D157" s="34">
        <v>44497</v>
      </c>
      <c r="E157" s="40">
        <v>192.3</v>
      </c>
      <c r="F157" s="40">
        <v>192.43333333333331</v>
      </c>
      <c r="G157" s="41">
        <v>190.16666666666663</v>
      </c>
      <c r="H157" s="41">
        <v>188.03333333333333</v>
      </c>
      <c r="I157" s="41">
        <v>185.76666666666665</v>
      </c>
      <c r="J157" s="41">
        <v>194.56666666666661</v>
      </c>
      <c r="K157" s="41">
        <v>196.83333333333331</v>
      </c>
      <c r="L157" s="41">
        <v>198.96666666666658</v>
      </c>
      <c r="M157" s="31">
        <v>194.7</v>
      </c>
      <c r="N157" s="31">
        <v>190.3</v>
      </c>
      <c r="O157" s="42">
        <v>34248526</v>
      </c>
      <c r="P157" s="43">
        <v>6.2324711748208163E-4</v>
      </c>
    </row>
    <row r="158" spans="1:16" ht="12.75" customHeight="1">
      <c r="A158" s="31">
        <v>148</v>
      </c>
      <c r="B158" s="32" t="s">
        <v>182</v>
      </c>
      <c r="C158" s="33" t="s">
        <v>183</v>
      </c>
      <c r="D158" s="34">
        <v>44497</v>
      </c>
      <c r="E158" s="40">
        <v>1733.7</v>
      </c>
      <c r="F158" s="40">
        <v>1713.4166666666667</v>
      </c>
      <c r="G158" s="41">
        <v>1654.8833333333334</v>
      </c>
      <c r="H158" s="41">
        <v>1576.0666666666666</v>
      </c>
      <c r="I158" s="41">
        <v>1517.5333333333333</v>
      </c>
      <c r="J158" s="41">
        <v>1792.2333333333336</v>
      </c>
      <c r="K158" s="41">
        <v>1850.7666666666669</v>
      </c>
      <c r="L158" s="41">
        <v>1929.5833333333337</v>
      </c>
      <c r="M158" s="31">
        <v>1771.95</v>
      </c>
      <c r="N158" s="31">
        <v>1634.6</v>
      </c>
      <c r="O158" s="42">
        <v>3124132</v>
      </c>
      <c r="P158" s="43">
        <v>9.2047232892303321E-2</v>
      </c>
    </row>
    <row r="159" spans="1:16" ht="12.75" customHeight="1">
      <c r="A159" s="31">
        <v>149</v>
      </c>
      <c r="B159" s="32" t="s">
        <v>42</v>
      </c>
      <c r="C159" s="33" t="s">
        <v>184</v>
      </c>
      <c r="D159" s="34">
        <v>44497</v>
      </c>
      <c r="E159" s="40">
        <v>946.25</v>
      </c>
      <c r="F159" s="40">
        <v>956.11666666666667</v>
      </c>
      <c r="G159" s="41">
        <v>919.23333333333335</v>
      </c>
      <c r="H159" s="41">
        <v>892.2166666666667</v>
      </c>
      <c r="I159" s="41">
        <v>855.33333333333337</v>
      </c>
      <c r="J159" s="41">
        <v>983.13333333333333</v>
      </c>
      <c r="K159" s="41">
        <v>1020.0166666666668</v>
      </c>
      <c r="L159" s="41">
        <v>1047.0333333333333</v>
      </c>
      <c r="M159" s="31">
        <v>993</v>
      </c>
      <c r="N159" s="31">
        <v>929.1</v>
      </c>
      <c r="O159" s="42">
        <v>2879800</v>
      </c>
      <c r="P159" s="43">
        <v>0.1879382889200561</v>
      </c>
    </row>
    <row r="160" spans="1:16" ht="12.75" customHeight="1">
      <c r="A160" s="31">
        <v>150</v>
      </c>
      <c r="B160" s="32" t="s">
        <v>58</v>
      </c>
      <c r="C160" s="33" t="s">
        <v>185</v>
      </c>
      <c r="D160" s="34">
        <v>44497</v>
      </c>
      <c r="E160" s="40">
        <v>205.9</v>
      </c>
      <c r="F160" s="40">
        <v>205.51666666666665</v>
      </c>
      <c r="G160" s="41">
        <v>200.7833333333333</v>
      </c>
      <c r="H160" s="41">
        <v>195.66666666666666</v>
      </c>
      <c r="I160" s="41">
        <v>190.93333333333331</v>
      </c>
      <c r="J160" s="41">
        <v>210.6333333333333</v>
      </c>
      <c r="K160" s="41">
        <v>215.36666666666665</v>
      </c>
      <c r="L160" s="41">
        <v>220.48333333333329</v>
      </c>
      <c r="M160" s="31">
        <v>210.25</v>
      </c>
      <c r="N160" s="31">
        <v>200.4</v>
      </c>
      <c r="O160" s="42">
        <v>27175900</v>
      </c>
      <c r="P160" s="43">
        <v>-0.15056200145032633</v>
      </c>
    </row>
    <row r="161" spans="1:16" ht="12.75" customHeight="1">
      <c r="A161" s="31">
        <v>151</v>
      </c>
      <c r="B161" s="32" t="s">
        <v>170</v>
      </c>
      <c r="C161" s="33" t="s">
        <v>186</v>
      </c>
      <c r="D161" s="34">
        <v>44497</v>
      </c>
      <c r="E161" s="40">
        <v>148.5</v>
      </c>
      <c r="F161" s="40">
        <v>148.98333333333332</v>
      </c>
      <c r="G161" s="41">
        <v>146.51666666666665</v>
      </c>
      <c r="H161" s="41">
        <v>144.53333333333333</v>
      </c>
      <c r="I161" s="41">
        <v>142.06666666666666</v>
      </c>
      <c r="J161" s="41">
        <v>150.96666666666664</v>
      </c>
      <c r="K161" s="41">
        <v>153.43333333333328</v>
      </c>
      <c r="L161" s="41">
        <v>155.41666666666663</v>
      </c>
      <c r="M161" s="31">
        <v>151.44999999999999</v>
      </c>
      <c r="N161" s="31">
        <v>147</v>
      </c>
      <c r="O161" s="42">
        <v>41994000</v>
      </c>
      <c r="P161" s="43">
        <v>4.9954995499549952E-2</v>
      </c>
    </row>
    <row r="162" spans="1:16" ht="12.75" customHeight="1">
      <c r="A162" s="31">
        <v>152</v>
      </c>
      <c r="B162" s="349" t="s">
        <v>79</v>
      </c>
      <c r="C162" s="33" t="s">
        <v>187</v>
      </c>
      <c r="D162" s="34">
        <v>44497</v>
      </c>
      <c r="E162" s="40">
        <v>2607.3000000000002</v>
      </c>
      <c r="F162" s="40">
        <v>2620.2833333333333</v>
      </c>
      <c r="G162" s="41">
        <v>2559.1166666666668</v>
      </c>
      <c r="H162" s="41">
        <v>2510.9333333333334</v>
      </c>
      <c r="I162" s="41">
        <v>2449.7666666666669</v>
      </c>
      <c r="J162" s="41">
        <v>2668.4666666666667</v>
      </c>
      <c r="K162" s="41">
        <v>2729.6333333333337</v>
      </c>
      <c r="L162" s="41">
        <v>2777.8166666666666</v>
      </c>
      <c r="M162" s="31">
        <v>2681.45</v>
      </c>
      <c r="N162" s="31">
        <v>2572.1</v>
      </c>
      <c r="O162" s="42">
        <v>32939250</v>
      </c>
      <c r="P162" s="43">
        <v>3.2254779066123472E-2</v>
      </c>
    </row>
    <row r="163" spans="1:16" ht="12.75" customHeight="1">
      <c r="A163" s="31">
        <v>153</v>
      </c>
      <c r="B163" s="32" t="s">
        <v>120</v>
      </c>
      <c r="C163" s="33" t="s">
        <v>188</v>
      </c>
      <c r="D163" s="34">
        <v>44497</v>
      </c>
      <c r="E163" s="40">
        <v>115.2</v>
      </c>
      <c r="F163" s="40">
        <v>115.5</v>
      </c>
      <c r="G163" s="41">
        <v>112.2</v>
      </c>
      <c r="H163" s="41">
        <v>109.2</v>
      </c>
      <c r="I163" s="41">
        <v>105.9</v>
      </c>
      <c r="J163" s="41">
        <v>118.5</v>
      </c>
      <c r="K163" s="41">
        <v>121.80000000000001</v>
      </c>
      <c r="L163" s="41">
        <v>124.8</v>
      </c>
      <c r="M163" s="31">
        <v>118.8</v>
      </c>
      <c r="N163" s="31">
        <v>112.5</v>
      </c>
      <c r="O163" s="42">
        <v>175360500</v>
      </c>
      <c r="P163" s="43">
        <v>-1.2148132291555175E-2</v>
      </c>
    </row>
    <row r="164" spans="1:16" ht="12.75" customHeight="1">
      <c r="A164" s="31">
        <v>154</v>
      </c>
      <c r="B164" s="32" t="s">
        <v>63</v>
      </c>
      <c r="C164" s="33" t="s">
        <v>189</v>
      </c>
      <c r="D164" s="34">
        <v>44497</v>
      </c>
      <c r="E164" s="40">
        <v>1133.0999999999999</v>
      </c>
      <c r="F164" s="40">
        <v>1141.2833333333335</v>
      </c>
      <c r="G164" s="41">
        <v>1120.116666666667</v>
      </c>
      <c r="H164" s="41">
        <v>1107.1333333333334</v>
      </c>
      <c r="I164" s="41">
        <v>1085.9666666666669</v>
      </c>
      <c r="J164" s="41">
        <v>1154.2666666666671</v>
      </c>
      <c r="K164" s="41">
        <v>1175.4333333333336</v>
      </c>
      <c r="L164" s="41">
        <v>1188.4166666666672</v>
      </c>
      <c r="M164" s="31">
        <v>1162.45</v>
      </c>
      <c r="N164" s="31">
        <v>1128.3</v>
      </c>
      <c r="O164" s="42">
        <v>9171750</v>
      </c>
      <c r="P164" s="43">
        <v>1.6795543360771596E-2</v>
      </c>
    </row>
    <row r="165" spans="1:16" ht="12.75" customHeight="1">
      <c r="A165" s="31">
        <v>155</v>
      </c>
      <c r="B165" s="32" t="s">
        <v>58</v>
      </c>
      <c r="C165" s="33" t="s">
        <v>190</v>
      </c>
      <c r="D165" s="34">
        <v>44497</v>
      </c>
      <c r="E165" s="40">
        <v>508.3</v>
      </c>
      <c r="F165" s="40">
        <v>507.73333333333335</v>
      </c>
      <c r="G165" s="41">
        <v>498.61666666666667</v>
      </c>
      <c r="H165" s="41">
        <v>488.93333333333334</v>
      </c>
      <c r="I165" s="41">
        <v>479.81666666666666</v>
      </c>
      <c r="J165" s="41">
        <v>517.41666666666674</v>
      </c>
      <c r="K165" s="41">
        <v>526.53333333333353</v>
      </c>
      <c r="L165" s="41">
        <v>536.2166666666667</v>
      </c>
      <c r="M165" s="31">
        <v>516.85</v>
      </c>
      <c r="N165" s="31">
        <v>498.05</v>
      </c>
      <c r="O165" s="42">
        <v>87222000</v>
      </c>
      <c r="P165" s="43">
        <v>0.10448838490322336</v>
      </c>
    </row>
    <row r="166" spans="1:16" ht="12.75" customHeight="1">
      <c r="A166" s="31">
        <v>156</v>
      </c>
      <c r="B166" s="32" t="s">
        <v>42</v>
      </c>
      <c r="C166" s="33" t="s">
        <v>191</v>
      </c>
      <c r="D166" s="34">
        <v>44497</v>
      </c>
      <c r="E166" s="40">
        <v>27266.35</v>
      </c>
      <c r="F166" s="40">
        <v>27240.533333333336</v>
      </c>
      <c r="G166" s="41">
        <v>26815.566666666673</v>
      </c>
      <c r="H166" s="41">
        <v>26364.783333333336</v>
      </c>
      <c r="I166" s="41">
        <v>25939.816666666673</v>
      </c>
      <c r="J166" s="41">
        <v>27691.316666666673</v>
      </c>
      <c r="K166" s="41">
        <v>28116.28333333334</v>
      </c>
      <c r="L166" s="41">
        <v>28567.066666666673</v>
      </c>
      <c r="M166" s="31">
        <v>27665.5</v>
      </c>
      <c r="N166" s="31">
        <v>26789.75</v>
      </c>
      <c r="O166" s="42">
        <v>179675</v>
      </c>
      <c r="P166" s="43">
        <v>-8.3414430696510502E-4</v>
      </c>
    </row>
    <row r="167" spans="1:16" ht="12.75" customHeight="1">
      <c r="A167" s="31">
        <v>157</v>
      </c>
      <c r="B167" s="32" t="s">
        <v>70</v>
      </c>
      <c r="C167" s="33" t="s">
        <v>192</v>
      </c>
      <c r="D167" s="34">
        <v>44497</v>
      </c>
      <c r="E167" s="40">
        <v>2156.6</v>
      </c>
      <c r="F167" s="40">
        <v>2151.2333333333336</v>
      </c>
      <c r="G167" s="41">
        <v>2109.4666666666672</v>
      </c>
      <c r="H167" s="41">
        <v>2062.3333333333335</v>
      </c>
      <c r="I167" s="41">
        <v>2020.5666666666671</v>
      </c>
      <c r="J167" s="41">
        <v>2198.3666666666672</v>
      </c>
      <c r="K167" s="41">
        <v>2240.1333333333337</v>
      </c>
      <c r="L167" s="41">
        <v>2287.2666666666673</v>
      </c>
      <c r="M167" s="31">
        <v>2193</v>
      </c>
      <c r="N167" s="31">
        <v>2104.1</v>
      </c>
      <c r="O167" s="42">
        <v>1648625</v>
      </c>
      <c r="P167" s="43">
        <v>9.0893788924423496E-3</v>
      </c>
    </row>
    <row r="168" spans="1:16" ht="12.75" customHeight="1">
      <c r="A168" s="31">
        <v>158</v>
      </c>
      <c r="B168" s="32" t="s">
        <v>40</v>
      </c>
      <c r="C168" s="33" t="s">
        <v>193</v>
      </c>
      <c r="D168" s="34">
        <v>44497</v>
      </c>
      <c r="E168" s="40">
        <v>2103.65</v>
      </c>
      <c r="F168" s="40">
        <v>2148.1166666666663</v>
      </c>
      <c r="G168" s="41">
        <v>2042.2333333333327</v>
      </c>
      <c r="H168" s="41">
        <v>1980.8166666666662</v>
      </c>
      <c r="I168" s="41">
        <v>1874.9333333333325</v>
      </c>
      <c r="J168" s="41">
        <v>2209.5333333333328</v>
      </c>
      <c r="K168" s="41">
        <v>2315.416666666667</v>
      </c>
      <c r="L168" s="41">
        <v>2376.833333333333</v>
      </c>
      <c r="M168" s="31">
        <v>2254</v>
      </c>
      <c r="N168" s="31">
        <v>2086.6999999999998</v>
      </c>
      <c r="O168" s="42">
        <v>3928750</v>
      </c>
      <c r="P168" s="43">
        <v>9.6459096459096463E-2</v>
      </c>
    </row>
    <row r="169" spans="1:16" ht="12.75" customHeight="1">
      <c r="A169" s="31">
        <v>159</v>
      </c>
      <c r="B169" s="32" t="s">
        <v>63</v>
      </c>
      <c r="C169" s="33" t="s">
        <v>194</v>
      </c>
      <c r="D169" s="34">
        <v>44497</v>
      </c>
      <c r="E169" s="40">
        <v>1515.35</v>
      </c>
      <c r="F169" s="40">
        <v>1510.8999999999999</v>
      </c>
      <c r="G169" s="41">
        <v>1479.5499999999997</v>
      </c>
      <c r="H169" s="41">
        <v>1443.7499999999998</v>
      </c>
      <c r="I169" s="41">
        <v>1412.3999999999996</v>
      </c>
      <c r="J169" s="41">
        <v>1546.6999999999998</v>
      </c>
      <c r="K169" s="41">
        <v>1578.0499999999997</v>
      </c>
      <c r="L169" s="41">
        <v>1613.85</v>
      </c>
      <c r="M169" s="31">
        <v>1542.25</v>
      </c>
      <c r="N169" s="31">
        <v>1475.1</v>
      </c>
      <c r="O169" s="42">
        <v>4174000</v>
      </c>
      <c r="P169" s="43">
        <v>-4.1957399926551599E-2</v>
      </c>
    </row>
    <row r="170" spans="1:16" ht="12.75" customHeight="1">
      <c r="A170" s="31">
        <v>160</v>
      </c>
      <c r="B170" s="32" t="s">
        <v>47</v>
      </c>
      <c r="C170" s="33" t="s">
        <v>530</v>
      </c>
      <c r="D170" s="34">
        <v>44497</v>
      </c>
      <c r="E170" s="40">
        <v>533.25</v>
      </c>
      <c r="F170" s="40">
        <v>537.4</v>
      </c>
      <c r="G170" s="41">
        <v>523.19999999999993</v>
      </c>
      <c r="H170" s="41">
        <v>513.15</v>
      </c>
      <c r="I170" s="41">
        <v>498.94999999999993</v>
      </c>
      <c r="J170" s="41">
        <v>547.44999999999993</v>
      </c>
      <c r="K170" s="41">
        <v>561.65</v>
      </c>
      <c r="L170" s="41">
        <v>571.69999999999993</v>
      </c>
      <c r="M170" s="31">
        <v>551.6</v>
      </c>
      <c r="N170" s="31">
        <v>527.35</v>
      </c>
      <c r="O170" s="42">
        <v>3223800</v>
      </c>
      <c r="P170" s="43">
        <v>-1.8495684340320593E-2</v>
      </c>
    </row>
    <row r="171" spans="1:16" ht="12.75" customHeight="1">
      <c r="A171" s="31">
        <v>161</v>
      </c>
      <c r="B171" s="32" t="s">
        <v>47</v>
      </c>
      <c r="C171" s="33" t="s">
        <v>195</v>
      </c>
      <c r="D171" s="34">
        <v>44497</v>
      </c>
      <c r="E171" s="40">
        <v>814.7</v>
      </c>
      <c r="F171" s="40">
        <v>810.23333333333323</v>
      </c>
      <c r="G171" s="41">
        <v>799.46666666666647</v>
      </c>
      <c r="H171" s="41">
        <v>784.23333333333323</v>
      </c>
      <c r="I171" s="41">
        <v>773.46666666666647</v>
      </c>
      <c r="J171" s="41">
        <v>825.46666666666647</v>
      </c>
      <c r="K171" s="41">
        <v>836.23333333333312</v>
      </c>
      <c r="L171" s="41">
        <v>851.46666666666647</v>
      </c>
      <c r="M171" s="31">
        <v>821</v>
      </c>
      <c r="N171" s="31">
        <v>795</v>
      </c>
      <c r="O171" s="42">
        <v>31075800</v>
      </c>
      <c r="P171" s="43">
        <v>1.0056425191117583E-2</v>
      </c>
    </row>
    <row r="172" spans="1:16" ht="12.75" customHeight="1">
      <c r="A172" s="31">
        <v>162</v>
      </c>
      <c r="B172" s="32" t="s">
        <v>182</v>
      </c>
      <c r="C172" s="33" t="s">
        <v>196</v>
      </c>
      <c r="D172" s="34">
        <v>44497</v>
      </c>
      <c r="E172" s="40">
        <v>560.6</v>
      </c>
      <c r="F172" s="40">
        <v>557.98333333333323</v>
      </c>
      <c r="G172" s="41">
        <v>543.71666666666647</v>
      </c>
      <c r="H172" s="41">
        <v>526.83333333333326</v>
      </c>
      <c r="I172" s="41">
        <v>512.56666666666649</v>
      </c>
      <c r="J172" s="41">
        <v>574.86666666666645</v>
      </c>
      <c r="K172" s="41">
        <v>589.1333333333331</v>
      </c>
      <c r="L172" s="41">
        <v>606.01666666666642</v>
      </c>
      <c r="M172" s="31">
        <v>572.25</v>
      </c>
      <c r="N172" s="31">
        <v>541.1</v>
      </c>
      <c r="O172" s="42">
        <v>14886000</v>
      </c>
      <c r="P172" s="43">
        <v>0.23709798055347794</v>
      </c>
    </row>
    <row r="173" spans="1:16" ht="12.75" customHeight="1">
      <c r="A173" s="31">
        <v>163</v>
      </c>
      <c r="B173" s="32" t="s">
        <v>47</v>
      </c>
      <c r="C173" s="33" t="s">
        <v>277</v>
      </c>
      <c r="D173" s="34">
        <v>44497</v>
      </c>
      <c r="E173" s="40">
        <v>560.9</v>
      </c>
      <c r="F173" s="40">
        <v>564.7166666666667</v>
      </c>
      <c r="G173" s="41">
        <v>550.43333333333339</v>
      </c>
      <c r="H173" s="41">
        <v>539.9666666666667</v>
      </c>
      <c r="I173" s="41">
        <v>525.68333333333339</v>
      </c>
      <c r="J173" s="41">
        <v>575.18333333333339</v>
      </c>
      <c r="K173" s="41">
        <v>589.4666666666667</v>
      </c>
      <c r="L173" s="41">
        <v>599.93333333333339</v>
      </c>
      <c r="M173" s="31">
        <v>579</v>
      </c>
      <c r="N173" s="31">
        <v>554.25</v>
      </c>
      <c r="O173" s="42">
        <v>1907400</v>
      </c>
      <c r="P173" s="43">
        <v>8.9206066012488853E-4</v>
      </c>
    </row>
    <row r="174" spans="1:16" ht="12.75" customHeight="1">
      <c r="A174" s="31">
        <v>164</v>
      </c>
      <c r="B174" s="32" t="s">
        <v>38</v>
      </c>
      <c r="C174" s="33" t="s">
        <v>197</v>
      </c>
      <c r="D174" s="34">
        <v>44497</v>
      </c>
      <c r="E174" s="40">
        <v>980.65</v>
      </c>
      <c r="F174" s="40">
        <v>978.30000000000007</v>
      </c>
      <c r="G174" s="41">
        <v>955.00000000000011</v>
      </c>
      <c r="H174" s="41">
        <v>929.35</v>
      </c>
      <c r="I174" s="41">
        <v>906.05000000000007</v>
      </c>
      <c r="J174" s="41">
        <v>1003.9500000000002</v>
      </c>
      <c r="K174" s="41">
        <v>1027.25</v>
      </c>
      <c r="L174" s="41">
        <v>1052.9000000000001</v>
      </c>
      <c r="M174" s="31">
        <v>1001.6</v>
      </c>
      <c r="N174" s="31">
        <v>952.65</v>
      </c>
      <c r="O174" s="42">
        <v>10987000</v>
      </c>
      <c r="P174" s="43">
        <v>-1.5148798852635353E-2</v>
      </c>
    </row>
    <row r="175" spans="1:16" ht="12.75" customHeight="1">
      <c r="A175" s="31">
        <v>165</v>
      </c>
      <c r="B175" s="32" t="s">
        <v>56</v>
      </c>
      <c r="C175" s="33" t="s">
        <v>198</v>
      </c>
      <c r="D175" s="34">
        <v>44497</v>
      </c>
      <c r="E175" s="40">
        <v>788.6</v>
      </c>
      <c r="F175" s="40">
        <v>788.06666666666661</v>
      </c>
      <c r="G175" s="41">
        <v>775.73333333333323</v>
      </c>
      <c r="H175" s="41">
        <v>762.86666666666667</v>
      </c>
      <c r="I175" s="41">
        <v>750.5333333333333</v>
      </c>
      <c r="J175" s="41">
        <v>800.93333333333317</v>
      </c>
      <c r="K175" s="41">
        <v>813.26666666666665</v>
      </c>
      <c r="L175" s="41">
        <v>826.1333333333331</v>
      </c>
      <c r="M175" s="31">
        <v>800.4</v>
      </c>
      <c r="N175" s="31">
        <v>775.2</v>
      </c>
      <c r="O175" s="42">
        <v>11596500</v>
      </c>
      <c r="P175" s="43">
        <v>2.7880818475529496E-2</v>
      </c>
    </row>
    <row r="176" spans="1:16" ht="12.75" customHeight="1">
      <c r="A176" s="31">
        <v>166</v>
      </c>
      <c r="B176" s="32" t="s">
        <v>49</v>
      </c>
      <c r="C176" s="33" t="s">
        <v>199</v>
      </c>
      <c r="D176" s="34">
        <v>44497</v>
      </c>
      <c r="E176" s="40">
        <v>480.75</v>
      </c>
      <c r="F176" s="40">
        <v>487.56666666666666</v>
      </c>
      <c r="G176" s="41">
        <v>466.63333333333333</v>
      </c>
      <c r="H176" s="41">
        <v>452.51666666666665</v>
      </c>
      <c r="I176" s="41">
        <v>431.58333333333331</v>
      </c>
      <c r="J176" s="41">
        <v>501.68333333333334</v>
      </c>
      <c r="K176" s="41">
        <v>522.61666666666656</v>
      </c>
      <c r="L176" s="41">
        <v>536.73333333333335</v>
      </c>
      <c r="M176" s="31">
        <v>508.5</v>
      </c>
      <c r="N176" s="31">
        <v>473.45</v>
      </c>
      <c r="O176" s="42">
        <v>81960300</v>
      </c>
      <c r="P176" s="43">
        <v>5.2186619350798455E-4</v>
      </c>
    </row>
    <row r="177" spans="1:16" ht="12.75" customHeight="1">
      <c r="A177" s="31">
        <v>167</v>
      </c>
      <c r="B177" s="32" t="s">
        <v>170</v>
      </c>
      <c r="C177" s="33" t="s">
        <v>200</v>
      </c>
      <c r="D177" s="34">
        <v>44497</v>
      </c>
      <c r="E177" s="40">
        <v>214.25</v>
      </c>
      <c r="F177" s="40">
        <v>215.9</v>
      </c>
      <c r="G177" s="41">
        <v>206.8</v>
      </c>
      <c r="H177" s="41">
        <v>199.35</v>
      </c>
      <c r="I177" s="41">
        <v>190.25</v>
      </c>
      <c r="J177" s="41">
        <v>223.35000000000002</v>
      </c>
      <c r="K177" s="41">
        <v>232.45</v>
      </c>
      <c r="L177" s="41">
        <v>239.90000000000003</v>
      </c>
      <c r="M177" s="31">
        <v>225</v>
      </c>
      <c r="N177" s="31">
        <v>208.45</v>
      </c>
      <c r="O177" s="42">
        <v>95917500</v>
      </c>
      <c r="P177" s="43">
        <v>1.7616728731022629E-2</v>
      </c>
    </row>
    <row r="178" spans="1:16" ht="12.75" customHeight="1">
      <c r="A178" s="31">
        <v>168</v>
      </c>
      <c r="B178" s="32" t="s">
        <v>120</v>
      </c>
      <c r="C178" s="33" t="s">
        <v>201</v>
      </c>
      <c r="D178" s="34">
        <v>44497</v>
      </c>
      <c r="E178" s="40">
        <v>1298.8499999999999</v>
      </c>
      <c r="F178" s="40">
        <v>1295.1499999999999</v>
      </c>
      <c r="G178" s="41">
        <v>1270.7499999999998</v>
      </c>
      <c r="H178" s="41">
        <v>1242.6499999999999</v>
      </c>
      <c r="I178" s="41">
        <v>1218.2499999999998</v>
      </c>
      <c r="J178" s="41">
        <v>1323.2499999999998</v>
      </c>
      <c r="K178" s="41">
        <v>1347.6499999999999</v>
      </c>
      <c r="L178" s="41">
        <v>1375.7499999999998</v>
      </c>
      <c r="M178" s="31">
        <v>1319.55</v>
      </c>
      <c r="N178" s="31">
        <v>1267.05</v>
      </c>
      <c r="O178" s="42">
        <v>46115900</v>
      </c>
      <c r="P178" s="43">
        <v>-5.8453814157183957E-3</v>
      </c>
    </row>
    <row r="179" spans="1:16" ht="12.75" customHeight="1">
      <c r="A179" s="31">
        <v>169</v>
      </c>
      <c r="B179" s="32" t="s">
        <v>87</v>
      </c>
      <c r="C179" s="33" t="s">
        <v>202</v>
      </c>
      <c r="D179" s="34">
        <v>44497</v>
      </c>
      <c r="E179" s="40">
        <v>3503.05</v>
      </c>
      <c r="F179" s="40">
        <v>3494.7666666666664</v>
      </c>
      <c r="G179" s="41">
        <v>3468.0333333333328</v>
      </c>
      <c r="H179" s="41">
        <v>3433.0166666666664</v>
      </c>
      <c r="I179" s="41">
        <v>3406.2833333333328</v>
      </c>
      <c r="J179" s="41">
        <v>3529.7833333333328</v>
      </c>
      <c r="K179" s="41">
        <v>3556.5166666666664</v>
      </c>
      <c r="L179" s="41">
        <v>3591.5333333333328</v>
      </c>
      <c r="M179" s="31">
        <v>3521.5</v>
      </c>
      <c r="N179" s="31">
        <v>3459.75</v>
      </c>
      <c r="O179" s="42">
        <v>16959900</v>
      </c>
      <c r="P179" s="43">
        <v>3.5991130495336178E-2</v>
      </c>
    </row>
    <row r="180" spans="1:16" ht="12.75" customHeight="1">
      <c r="A180" s="31">
        <v>170</v>
      </c>
      <c r="B180" s="32" t="s">
        <v>87</v>
      </c>
      <c r="C180" s="33" t="s">
        <v>203</v>
      </c>
      <c r="D180" s="34">
        <v>44497</v>
      </c>
      <c r="E180" s="40">
        <v>1528.3</v>
      </c>
      <c r="F180" s="40">
        <v>1518.7833333333331</v>
      </c>
      <c r="G180" s="41">
        <v>1496.4666666666662</v>
      </c>
      <c r="H180" s="41">
        <v>1464.6333333333332</v>
      </c>
      <c r="I180" s="41">
        <v>1442.3166666666664</v>
      </c>
      <c r="J180" s="41">
        <v>1550.6166666666661</v>
      </c>
      <c r="K180" s="41">
        <v>1572.9333333333332</v>
      </c>
      <c r="L180" s="41">
        <v>1604.766666666666</v>
      </c>
      <c r="M180" s="31">
        <v>1541.1</v>
      </c>
      <c r="N180" s="31">
        <v>1486.95</v>
      </c>
      <c r="O180" s="42">
        <v>12973200</v>
      </c>
      <c r="P180" s="43">
        <v>0.10689054981058667</v>
      </c>
    </row>
    <row r="181" spans="1:16" ht="12.75" customHeight="1">
      <c r="A181" s="31">
        <v>171</v>
      </c>
      <c r="B181" s="32" t="s">
        <v>56</v>
      </c>
      <c r="C181" s="33" t="s">
        <v>204</v>
      </c>
      <c r="D181" s="34">
        <v>44497</v>
      </c>
      <c r="E181" s="40">
        <v>2385.1999999999998</v>
      </c>
      <c r="F181" s="40">
        <v>2383.2666666666664</v>
      </c>
      <c r="G181" s="41">
        <v>2347.583333333333</v>
      </c>
      <c r="H181" s="41">
        <v>2309.9666666666667</v>
      </c>
      <c r="I181" s="41">
        <v>2274.2833333333333</v>
      </c>
      <c r="J181" s="41">
        <v>2420.8833333333328</v>
      </c>
      <c r="K181" s="41">
        <v>2456.5666666666662</v>
      </c>
      <c r="L181" s="41">
        <v>2494.1833333333325</v>
      </c>
      <c r="M181" s="31">
        <v>2418.9499999999998</v>
      </c>
      <c r="N181" s="31">
        <v>2345.65</v>
      </c>
      <c r="O181" s="42">
        <v>6648750</v>
      </c>
      <c r="P181" s="43">
        <v>6.4800912858086604E-2</v>
      </c>
    </row>
    <row r="182" spans="1:16" ht="12.75" customHeight="1">
      <c r="A182" s="31">
        <v>172</v>
      </c>
      <c r="B182" s="32" t="s">
        <v>47</v>
      </c>
      <c r="C182" s="33" t="s">
        <v>205</v>
      </c>
      <c r="D182" s="34">
        <v>44497</v>
      </c>
      <c r="E182" s="40">
        <v>3087.75</v>
      </c>
      <c r="F182" s="40">
        <v>3039.2833333333333</v>
      </c>
      <c r="G182" s="41">
        <v>2933.5666666666666</v>
      </c>
      <c r="H182" s="41">
        <v>2779.3833333333332</v>
      </c>
      <c r="I182" s="41">
        <v>2673.6666666666665</v>
      </c>
      <c r="J182" s="41">
        <v>3193.4666666666667</v>
      </c>
      <c r="K182" s="41">
        <v>3299.1833333333329</v>
      </c>
      <c r="L182" s="41">
        <v>3453.3666666666668</v>
      </c>
      <c r="M182" s="31">
        <v>3145</v>
      </c>
      <c r="N182" s="31">
        <v>2885.1</v>
      </c>
      <c r="O182" s="42">
        <v>675000</v>
      </c>
      <c r="P182" s="43">
        <v>4.7729918509895226E-2</v>
      </c>
    </row>
    <row r="183" spans="1:16" ht="12.75" customHeight="1">
      <c r="A183" s="31">
        <v>173</v>
      </c>
      <c r="B183" s="32" t="s">
        <v>170</v>
      </c>
      <c r="C183" s="33" t="s">
        <v>206</v>
      </c>
      <c r="D183" s="34">
        <v>44497</v>
      </c>
      <c r="E183" s="40">
        <v>493.25</v>
      </c>
      <c r="F183" s="40">
        <v>490.68333333333334</v>
      </c>
      <c r="G183" s="41">
        <v>484.56666666666666</v>
      </c>
      <c r="H183" s="41">
        <v>475.88333333333333</v>
      </c>
      <c r="I183" s="41">
        <v>469.76666666666665</v>
      </c>
      <c r="J183" s="41">
        <v>499.36666666666667</v>
      </c>
      <c r="K183" s="41">
        <v>505.48333333333335</v>
      </c>
      <c r="L183" s="41">
        <v>514.16666666666674</v>
      </c>
      <c r="M183" s="31">
        <v>496.8</v>
      </c>
      <c r="N183" s="31">
        <v>482</v>
      </c>
      <c r="O183" s="42">
        <v>3690000</v>
      </c>
      <c r="P183" s="43">
        <v>-5.4936611601997698E-2</v>
      </c>
    </row>
    <row r="184" spans="1:16" ht="12.75" customHeight="1">
      <c r="A184" s="31">
        <v>174</v>
      </c>
      <c r="B184" s="32" t="s">
        <v>44</v>
      </c>
      <c r="C184" s="33" t="s">
        <v>207</v>
      </c>
      <c r="D184" s="34">
        <v>44497</v>
      </c>
      <c r="E184" s="40">
        <v>1020.8</v>
      </c>
      <c r="F184" s="40">
        <v>1036.0333333333333</v>
      </c>
      <c r="G184" s="41">
        <v>993.11666666666656</v>
      </c>
      <c r="H184" s="41">
        <v>965.43333333333328</v>
      </c>
      <c r="I184" s="41">
        <v>922.51666666666654</v>
      </c>
      <c r="J184" s="41">
        <v>1063.7166666666667</v>
      </c>
      <c r="K184" s="41">
        <v>1106.6333333333337</v>
      </c>
      <c r="L184" s="41">
        <v>1134.3166666666666</v>
      </c>
      <c r="M184" s="31">
        <v>1078.95</v>
      </c>
      <c r="N184" s="31">
        <v>1008.35</v>
      </c>
      <c r="O184" s="42">
        <v>2067700</v>
      </c>
      <c r="P184" s="43">
        <v>6.101190476190476E-2</v>
      </c>
    </row>
    <row r="185" spans="1:16" ht="12.75" customHeight="1">
      <c r="A185" s="31">
        <v>175</v>
      </c>
      <c r="B185" s="32" t="s">
        <v>49</v>
      </c>
      <c r="C185" s="33" t="s">
        <v>208</v>
      </c>
      <c r="D185" s="34">
        <v>44497</v>
      </c>
      <c r="E185" s="40">
        <v>599.04999999999995</v>
      </c>
      <c r="F185" s="40">
        <v>605.13333333333333</v>
      </c>
      <c r="G185" s="41">
        <v>586.61666666666667</v>
      </c>
      <c r="H185" s="41">
        <v>574.18333333333339</v>
      </c>
      <c r="I185" s="41">
        <v>555.66666666666674</v>
      </c>
      <c r="J185" s="41">
        <v>617.56666666666661</v>
      </c>
      <c r="K185" s="41">
        <v>636.08333333333326</v>
      </c>
      <c r="L185" s="41">
        <v>648.51666666666654</v>
      </c>
      <c r="M185" s="31">
        <v>623.65</v>
      </c>
      <c r="N185" s="31">
        <v>592.70000000000005</v>
      </c>
      <c r="O185" s="42">
        <v>7575400</v>
      </c>
      <c r="P185" s="43">
        <v>-7.520082037258588E-2</v>
      </c>
    </row>
    <row r="186" spans="1:16" ht="12.75" customHeight="1">
      <c r="A186" s="31">
        <v>176</v>
      </c>
      <c r="B186" s="32" t="s">
        <v>56</v>
      </c>
      <c r="C186" s="33" t="s">
        <v>209</v>
      </c>
      <c r="D186" s="34">
        <v>44497</v>
      </c>
      <c r="E186" s="40">
        <v>1625.65</v>
      </c>
      <c r="F186" s="40">
        <v>1619.6666666666667</v>
      </c>
      <c r="G186" s="41">
        <v>1594.9333333333334</v>
      </c>
      <c r="H186" s="41">
        <v>1564.2166666666667</v>
      </c>
      <c r="I186" s="41">
        <v>1539.4833333333333</v>
      </c>
      <c r="J186" s="41">
        <v>1650.3833333333334</v>
      </c>
      <c r="K186" s="41">
        <v>1675.1166666666666</v>
      </c>
      <c r="L186" s="41">
        <v>1705.8333333333335</v>
      </c>
      <c r="M186" s="31">
        <v>1644.4</v>
      </c>
      <c r="N186" s="31">
        <v>1588.95</v>
      </c>
      <c r="O186" s="42">
        <v>1590400</v>
      </c>
      <c r="P186" s="43">
        <v>0.11811023622047244</v>
      </c>
    </row>
    <row r="187" spans="1:16" ht="12.75" customHeight="1">
      <c r="A187" s="31">
        <v>177</v>
      </c>
      <c r="B187" s="32" t="s">
        <v>42</v>
      </c>
      <c r="C187" s="33" t="s">
        <v>210</v>
      </c>
      <c r="D187" s="34">
        <v>44497</v>
      </c>
      <c r="E187" s="40">
        <v>7151.9</v>
      </c>
      <c r="F187" s="40">
        <v>7122.9833333333327</v>
      </c>
      <c r="G187" s="41">
        <v>7049.3166666666657</v>
      </c>
      <c r="H187" s="41">
        <v>6946.7333333333327</v>
      </c>
      <c r="I187" s="41">
        <v>6873.0666666666657</v>
      </c>
      <c r="J187" s="41">
        <v>7225.5666666666657</v>
      </c>
      <c r="K187" s="41">
        <v>7299.2333333333318</v>
      </c>
      <c r="L187" s="41">
        <v>7401.8166666666657</v>
      </c>
      <c r="M187" s="31">
        <v>7196.65</v>
      </c>
      <c r="N187" s="31">
        <v>7020.4</v>
      </c>
      <c r="O187" s="42">
        <v>2567700</v>
      </c>
      <c r="P187" s="43">
        <v>2.2092190112252209E-2</v>
      </c>
    </row>
    <row r="188" spans="1:16" ht="12.75" customHeight="1">
      <c r="A188" s="31">
        <v>178</v>
      </c>
      <c r="B188" s="32" t="s">
        <v>38</v>
      </c>
      <c r="C188" s="33" t="s">
        <v>211</v>
      </c>
      <c r="D188" s="34">
        <v>44497</v>
      </c>
      <c r="E188" s="40">
        <v>695.6</v>
      </c>
      <c r="F188" s="40">
        <v>696.23333333333323</v>
      </c>
      <c r="G188" s="41">
        <v>685.66666666666652</v>
      </c>
      <c r="H188" s="41">
        <v>675.73333333333323</v>
      </c>
      <c r="I188" s="41">
        <v>665.16666666666652</v>
      </c>
      <c r="J188" s="41">
        <v>706.16666666666652</v>
      </c>
      <c r="K188" s="41">
        <v>716.73333333333335</v>
      </c>
      <c r="L188" s="41">
        <v>726.66666666666652</v>
      </c>
      <c r="M188" s="31">
        <v>706.8</v>
      </c>
      <c r="N188" s="31">
        <v>686.3</v>
      </c>
      <c r="O188" s="42">
        <v>26634400</v>
      </c>
      <c r="P188" s="43">
        <v>8.0692777012399131E-3</v>
      </c>
    </row>
    <row r="189" spans="1:16" ht="12.75" customHeight="1">
      <c r="A189" s="31">
        <v>179</v>
      </c>
      <c r="B189" s="32" t="s">
        <v>120</v>
      </c>
      <c r="C189" s="33" t="s">
        <v>212</v>
      </c>
      <c r="D189" s="34">
        <v>44497</v>
      </c>
      <c r="E189" s="40">
        <v>325.8</v>
      </c>
      <c r="F189" s="40">
        <v>324.18333333333334</v>
      </c>
      <c r="G189" s="41">
        <v>316.16666666666669</v>
      </c>
      <c r="H189" s="41">
        <v>306.53333333333336</v>
      </c>
      <c r="I189" s="41">
        <v>298.51666666666671</v>
      </c>
      <c r="J189" s="41">
        <v>333.81666666666666</v>
      </c>
      <c r="K189" s="41">
        <v>341.83333333333331</v>
      </c>
      <c r="L189" s="41">
        <v>351.46666666666664</v>
      </c>
      <c r="M189" s="31">
        <v>332.2</v>
      </c>
      <c r="N189" s="31">
        <v>314.55</v>
      </c>
      <c r="O189" s="42">
        <v>130029500</v>
      </c>
      <c r="P189" s="43">
        <v>1.6281830736801298E-2</v>
      </c>
    </row>
    <row r="190" spans="1:16" ht="12.75" customHeight="1">
      <c r="A190" s="31">
        <v>180</v>
      </c>
      <c r="B190" s="32" t="s">
        <v>70</v>
      </c>
      <c r="C190" s="33" t="s">
        <v>213</v>
      </c>
      <c r="D190" s="34">
        <v>44497</v>
      </c>
      <c r="E190" s="40">
        <v>1185.45</v>
      </c>
      <c r="F190" s="40">
        <v>1173.6833333333334</v>
      </c>
      <c r="G190" s="41">
        <v>1152.4666666666667</v>
      </c>
      <c r="H190" s="41">
        <v>1119.4833333333333</v>
      </c>
      <c r="I190" s="41">
        <v>1098.2666666666667</v>
      </c>
      <c r="J190" s="41">
        <v>1206.6666666666667</v>
      </c>
      <c r="K190" s="41">
        <v>1227.8833333333334</v>
      </c>
      <c r="L190" s="41">
        <v>1260.8666666666668</v>
      </c>
      <c r="M190" s="31">
        <v>1194.9000000000001</v>
      </c>
      <c r="N190" s="31">
        <v>1140.7</v>
      </c>
      <c r="O190" s="42">
        <v>2706000</v>
      </c>
      <c r="P190" s="43">
        <v>-0.10515873015873016</v>
      </c>
    </row>
    <row r="191" spans="1:16" ht="12.75" customHeight="1">
      <c r="A191" s="31">
        <v>181</v>
      </c>
      <c r="B191" s="32" t="s">
        <v>87</v>
      </c>
      <c r="C191" s="33" t="s">
        <v>214</v>
      </c>
      <c r="D191" s="34">
        <v>44497</v>
      </c>
      <c r="E191" s="40">
        <v>670.1</v>
      </c>
      <c r="F191" s="40">
        <v>672.53333333333342</v>
      </c>
      <c r="G191" s="41">
        <v>660.11666666666679</v>
      </c>
      <c r="H191" s="41">
        <v>650.13333333333333</v>
      </c>
      <c r="I191" s="41">
        <v>637.7166666666667</v>
      </c>
      <c r="J191" s="41">
        <v>682.51666666666688</v>
      </c>
      <c r="K191" s="41">
        <v>694.93333333333362</v>
      </c>
      <c r="L191" s="41">
        <v>704.91666666666697</v>
      </c>
      <c r="M191" s="31">
        <v>684.95</v>
      </c>
      <c r="N191" s="31">
        <v>662.55</v>
      </c>
      <c r="O191" s="42">
        <v>30243200</v>
      </c>
      <c r="P191" s="43">
        <v>-5.6812204103103628E-3</v>
      </c>
    </row>
    <row r="192" spans="1:16" ht="12.75" customHeight="1">
      <c r="A192" s="31">
        <v>182</v>
      </c>
      <c r="B192" s="32" t="s">
        <v>182</v>
      </c>
      <c r="C192" s="33" t="s">
        <v>215</v>
      </c>
      <c r="D192" s="34">
        <v>44497</v>
      </c>
      <c r="E192" s="40">
        <v>304.8</v>
      </c>
      <c r="F192" s="40">
        <v>303.08333333333331</v>
      </c>
      <c r="G192" s="41">
        <v>294.71666666666664</v>
      </c>
      <c r="H192" s="41">
        <v>284.63333333333333</v>
      </c>
      <c r="I192" s="41">
        <v>276.26666666666665</v>
      </c>
      <c r="J192" s="41">
        <v>313.16666666666663</v>
      </c>
      <c r="K192" s="41">
        <v>321.5333333333333</v>
      </c>
      <c r="L192" s="41">
        <v>331.61666666666662</v>
      </c>
      <c r="M192" s="31">
        <v>311.45</v>
      </c>
      <c r="N192" s="31">
        <v>293</v>
      </c>
      <c r="O192" s="42">
        <v>77220000</v>
      </c>
      <c r="P192" s="43">
        <v>-2.0808764788678814E-2</v>
      </c>
    </row>
    <row r="193" spans="1:16" ht="12.75" customHeight="1">
      <c r="A193" s="31">
        <v>183</v>
      </c>
      <c r="B193" s="32"/>
      <c r="C193" s="33"/>
      <c r="D193" s="34"/>
      <c r="E193" s="40"/>
      <c r="F193" s="40"/>
      <c r="G193" s="41"/>
      <c r="H193" s="41"/>
      <c r="I193" s="41"/>
      <c r="J193" s="41"/>
      <c r="K193" s="41"/>
      <c r="L193" s="41"/>
      <c r="M193" s="31"/>
      <c r="N193" s="31"/>
      <c r="O193" s="42"/>
      <c r="P193" s="43"/>
    </row>
    <row r="194" spans="1:16" ht="12.75" customHeight="1">
      <c r="A194" s="31"/>
      <c r="L194" s="1"/>
      <c r="M194" s="1"/>
      <c r="N194" s="1"/>
      <c r="O194" s="1"/>
      <c r="P194" s="1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B196" s="45"/>
      <c r="C196" s="44"/>
      <c r="D196" s="46"/>
      <c r="E196" s="47"/>
      <c r="F196" s="47"/>
      <c r="G196" s="48"/>
      <c r="H196" s="48"/>
      <c r="I196" s="48"/>
      <c r="J196" s="48"/>
      <c r="K196" s="48"/>
      <c r="L196" s="1"/>
      <c r="M196" s="1"/>
      <c r="N196" s="1"/>
      <c r="O196" s="1"/>
      <c r="P196" s="1"/>
    </row>
    <row r="197" spans="1:16" ht="12.75" customHeight="1">
      <c r="A197" s="44"/>
      <c r="B197" s="45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216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217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218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219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220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221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222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223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224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225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226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227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228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229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230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44495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488" t="s">
        <v>16</v>
      </c>
      <c r="B8" s="490"/>
      <c r="C8" s="494" t="s">
        <v>20</v>
      </c>
      <c r="D8" s="494" t="s">
        <v>21</v>
      </c>
      <c r="E8" s="485" t="s">
        <v>22</v>
      </c>
      <c r="F8" s="486"/>
      <c r="G8" s="487"/>
      <c r="H8" s="485" t="s">
        <v>23</v>
      </c>
      <c r="I8" s="486"/>
      <c r="J8" s="487"/>
      <c r="K8" s="26"/>
      <c r="L8" s="53"/>
      <c r="M8" s="53"/>
      <c r="N8" s="1"/>
      <c r="O8" s="1"/>
    </row>
    <row r="9" spans="1:15" ht="36" customHeight="1">
      <c r="A9" s="492"/>
      <c r="B9" s="493"/>
      <c r="C9" s="493"/>
      <c r="D9" s="49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18125.400000000001</v>
      </c>
      <c r="D10" s="35">
        <v>18111.766666666666</v>
      </c>
      <c r="E10" s="35">
        <v>17982.133333333331</v>
      </c>
      <c r="F10" s="35">
        <v>17838.866666666665</v>
      </c>
      <c r="G10" s="35">
        <v>17709.23333333333</v>
      </c>
      <c r="H10" s="35">
        <v>18255.033333333333</v>
      </c>
      <c r="I10" s="35">
        <v>18384.666666666672</v>
      </c>
      <c r="J10" s="35">
        <v>18527.933333333334</v>
      </c>
      <c r="K10" s="37">
        <v>18241.400000000001</v>
      </c>
      <c r="L10" s="37">
        <v>17968.5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41192.400000000001</v>
      </c>
      <c r="D11" s="40">
        <v>41176.700000000004</v>
      </c>
      <c r="E11" s="40">
        <v>40523.80000000001</v>
      </c>
      <c r="F11" s="40">
        <v>39855.200000000004</v>
      </c>
      <c r="G11" s="40">
        <v>39202.30000000001</v>
      </c>
      <c r="H11" s="40">
        <v>41845.30000000001</v>
      </c>
      <c r="I11" s="40">
        <v>42498.200000000004</v>
      </c>
      <c r="J11" s="40">
        <v>43166.80000000001</v>
      </c>
      <c r="K11" s="31">
        <v>41829.599999999999</v>
      </c>
      <c r="L11" s="31">
        <v>40508.1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2397.9</v>
      </c>
      <c r="D12" s="40">
        <v>2397.5</v>
      </c>
      <c r="E12" s="40">
        <v>2381.8000000000002</v>
      </c>
      <c r="F12" s="40">
        <v>2365.7000000000003</v>
      </c>
      <c r="G12" s="40">
        <v>2350.0000000000005</v>
      </c>
      <c r="H12" s="40">
        <v>2413.6</v>
      </c>
      <c r="I12" s="40">
        <v>2429.2999999999997</v>
      </c>
      <c r="J12" s="40">
        <v>2445.3999999999996</v>
      </c>
      <c r="K12" s="31">
        <v>2413.1999999999998</v>
      </c>
      <c r="L12" s="31">
        <v>2381.4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5098.8500000000004</v>
      </c>
      <c r="D13" s="40">
        <v>5106.8999999999996</v>
      </c>
      <c r="E13" s="40">
        <v>5036.3499999999995</v>
      </c>
      <c r="F13" s="40">
        <v>4973.8499999999995</v>
      </c>
      <c r="G13" s="40">
        <v>4903.2999999999993</v>
      </c>
      <c r="H13" s="40">
        <v>5169.3999999999996</v>
      </c>
      <c r="I13" s="40">
        <v>5239.9499999999989</v>
      </c>
      <c r="J13" s="40">
        <v>5302.45</v>
      </c>
      <c r="K13" s="31">
        <v>5177.45</v>
      </c>
      <c r="L13" s="31">
        <v>5044.3999999999996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35005.4</v>
      </c>
      <c r="D14" s="40">
        <v>35018.76666666667</v>
      </c>
      <c r="E14" s="40">
        <v>34516.483333333337</v>
      </c>
      <c r="F14" s="40">
        <v>34027.566666666666</v>
      </c>
      <c r="G14" s="40">
        <v>33525.283333333333</v>
      </c>
      <c r="H14" s="40">
        <v>35507.683333333342</v>
      </c>
      <c r="I14" s="40">
        <v>36009.966666666682</v>
      </c>
      <c r="J14" s="40">
        <v>36498.883333333346</v>
      </c>
      <c r="K14" s="31">
        <v>35521.050000000003</v>
      </c>
      <c r="L14" s="31">
        <v>34529.85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4141.2</v>
      </c>
      <c r="D15" s="40">
        <v>4159.2666666666664</v>
      </c>
      <c r="E15" s="40">
        <v>4101.2333333333327</v>
      </c>
      <c r="F15" s="40">
        <v>4061.2666666666664</v>
      </c>
      <c r="G15" s="40">
        <v>4003.2333333333327</v>
      </c>
      <c r="H15" s="40">
        <v>4199.2333333333327</v>
      </c>
      <c r="I15" s="40">
        <v>4257.2666666666655</v>
      </c>
      <c r="J15" s="40">
        <v>4297.2333333333327</v>
      </c>
      <c r="K15" s="31">
        <v>4217.3</v>
      </c>
      <c r="L15" s="31">
        <v>4119.3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8458.5499999999993</v>
      </c>
      <c r="D16" s="40">
        <v>8495.6333333333332</v>
      </c>
      <c r="E16" s="40">
        <v>8305.1666666666661</v>
      </c>
      <c r="F16" s="40">
        <v>8151.7833333333328</v>
      </c>
      <c r="G16" s="40">
        <v>7961.3166666666657</v>
      </c>
      <c r="H16" s="40">
        <v>8649.0166666666664</v>
      </c>
      <c r="I16" s="40">
        <v>8839.4833333333336</v>
      </c>
      <c r="J16" s="40">
        <v>8992.8666666666668</v>
      </c>
      <c r="K16" s="31">
        <v>8686.1</v>
      </c>
      <c r="L16" s="31">
        <v>8342.25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2208.4499999999998</v>
      </c>
      <c r="D17" s="40">
        <v>2188.8166666666666</v>
      </c>
      <c r="E17" s="40">
        <v>2161.6833333333334</v>
      </c>
      <c r="F17" s="40">
        <v>2114.916666666667</v>
      </c>
      <c r="G17" s="40">
        <v>2087.7833333333338</v>
      </c>
      <c r="H17" s="40">
        <v>2235.583333333333</v>
      </c>
      <c r="I17" s="40">
        <v>2262.7166666666662</v>
      </c>
      <c r="J17" s="40">
        <v>2309.4833333333327</v>
      </c>
      <c r="K17" s="31">
        <v>2215.9499999999998</v>
      </c>
      <c r="L17" s="31">
        <v>2142.0500000000002</v>
      </c>
      <c r="M17" s="31">
        <v>6.8325300000000002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1202.45</v>
      </c>
      <c r="D18" s="40">
        <v>1203.8499999999999</v>
      </c>
      <c r="E18" s="40">
        <v>1178.6999999999998</v>
      </c>
      <c r="F18" s="40">
        <v>1154.9499999999998</v>
      </c>
      <c r="G18" s="40">
        <v>1129.7999999999997</v>
      </c>
      <c r="H18" s="40">
        <v>1227.5999999999999</v>
      </c>
      <c r="I18" s="40">
        <v>1252.75</v>
      </c>
      <c r="J18" s="40">
        <v>1276.5</v>
      </c>
      <c r="K18" s="31">
        <v>1229</v>
      </c>
      <c r="L18" s="31">
        <v>1180.0999999999999</v>
      </c>
      <c r="M18" s="31">
        <v>8.5790299999999995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1000.65</v>
      </c>
      <c r="D19" s="40">
        <v>994.2833333333333</v>
      </c>
      <c r="E19" s="40">
        <v>969.66666666666663</v>
      </c>
      <c r="F19" s="40">
        <v>938.68333333333328</v>
      </c>
      <c r="G19" s="40">
        <v>914.06666666666661</v>
      </c>
      <c r="H19" s="40">
        <v>1025.2666666666667</v>
      </c>
      <c r="I19" s="40">
        <v>1049.8833333333334</v>
      </c>
      <c r="J19" s="40">
        <v>1080.8666666666668</v>
      </c>
      <c r="K19" s="31">
        <v>1018.9</v>
      </c>
      <c r="L19" s="31">
        <v>963.3</v>
      </c>
      <c r="M19" s="31">
        <v>7.4114399999999998</v>
      </c>
      <c r="N19" s="1"/>
      <c r="O19" s="1"/>
    </row>
    <row r="20" spans="1:15" ht="12.75" customHeight="1">
      <c r="A20" s="56">
        <v>11</v>
      </c>
      <c r="B20" s="31" t="s">
        <v>239</v>
      </c>
      <c r="C20" s="31">
        <v>20049.8</v>
      </c>
      <c r="D20" s="40">
        <v>20064.866666666665</v>
      </c>
      <c r="E20" s="40">
        <v>19684.933333333331</v>
      </c>
      <c r="F20" s="40">
        <v>19320.066666666666</v>
      </c>
      <c r="G20" s="40">
        <v>18940.133333333331</v>
      </c>
      <c r="H20" s="40">
        <v>20429.73333333333</v>
      </c>
      <c r="I20" s="40">
        <v>20809.666666666664</v>
      </c>
      <c r="J20" s="40">
        <v>21174.533333333329</v>
      </c>
      <c r="K20" s="31">
        <v>20444.8</v>
      </c>
      <c r="L20" s="31">
        <v>19700</v>
      </c>
      <c r="M20" s="31">
        <v>0.15978000000000001</v>
      </c>
      <c r="N20" s="1"/>
      <c r="O20" s="1"/>
    </row>
    <row r="21" spans="1:15" ht="12.75" customHeight="1">
      <c r="A21" s="56">
        <v>12</v>
      </c>
      <c r="B21" s="31" t="s">
        <v>45</v>
      </c>
      <c r="C21" s="31">
        <v>1532.2</v>
      </c>
      <c r="D21" s="40">
        <v>1525.8833333333334</v>
      </c>
      <c r="E21" s="40">
        <v>1500.3666666666668</v>
      </c>
      <c r="F21" s="40">
        <v>1468.5333333333333</v>
      </c>
      <c r="G21" s="40">
        <v>1443.0166666666667</v>
      </c>
      <c r="H21" s="40">
        <v>1557.7166666666669</v>
      </c>
      <c r="I21" s="40">
        <v>1583.2333333333338</v>
      </c>
      <c r="J21" s="40">
        <v>1615.0666666666671</v>
      </c>
      <c r="K21" s="31">
        <v>1551.4</v>
      </c>
      <c r="L21" s="31">
        <v>1494.05</v>
      </c>
      <c r="M21" s="31">
        <v>22.7605</v>
      </c>
      <c r="N21" s="1"/>
      <c r="O21" s="1"/>
    </row>
    <row r="22" spans="1:15" ht="12.75" customHeight="1">
      <c r="A22" s="56">
        <v>13</v>
      </c>
      <c r="B22" s="31" t="s">
        <v>240</v>
      </c>
      <c r="C22" s="31">
        <v>1202.4000000000001</v>
      </c>
      <c r="D22" s="40">
        <v>1187.6499999999999</v>
      </c>
      <c r="E22" s="40">
        <v>1163.2999999999997</v>
      </c>
      <c r="F22" s="40">
        <v>1124.1999999999998</v>
      </c>
      <c r="G22" s="40">
        <v>1099.8499999999997</v>
      </c>
      <c r="H22" s="40">
        <v>1226.7499999999998</v>
      </c>
      <c r="I22" s="40">
        <v>1251.0999999999997</v>
      </c>
      <c r="J22" s="40">
        <v>1290.1999999999998</v>
      </c>
      <c r="K22" s="31">
        <v>1212</v>
      </c>
      <c r="L22" s="31">
        <v>1148.55</v>
      </c>
      <c r="M22" s="31">
        <v>2.1873800000000001</v>
      </c>
      <c r="N22" s="1"/>
      <c r="O22" s="1"/>
    </row>
    <row r="23" spans="1:15" ht="12.75" customHeight="1">
      <c r="A23" s="56">
        <v>14</v>
      </c>
      <c r="B23" s="31" t="s">
        <v>46</v>
      </c>
      <c r="C23" s="31">
        <v>752.05</v>
      </c>
      <c r="D23" s="40">
        <v>752.04999999999984</v>
      </c>
      <c r="E23" s="40">
        <v>738.54999999999973</v>
      </c>
      <c r="F23" s="40">
        <v>725.04999999999984</v>
      </c>
      <c r="G23" s="40">
        <v>711.54999999999973</v>
      </c>
      <c r="H23" s="40">
        <v>765.54999999999973</v>
      </c>
      <c r="I23" s="40">
        <v>779.05</v>
      </c>
      <c r="J23" s="40">
        <v>792.54999999999973</v>
      </c>
      <c r="K23" s="31">
        <v>765.55</v>
      </c>
      <c r="L23" s="31">
        <v>738.55</v>
      </c>
      <c r="M23" s="31">
        <v>29.731089999999998</v>
      </c>
      <c r="N23" s="1"/>
      <c r="O23" s="1"/>
    </row>
    <row r="24" spans="1:15" ht="12.75" customHeight="1">
      <c r="A24" s="56">
        <v>15</v>
      </c>
      <c r="B24" s="31" t="s">
        <v>241</v>
      </c>
      <c r="C24" s="31">
        <v>1455.15</v>
      </c>
      <c r="D24" s="40">
        <v>1440.4833333333333</v>
      </c>
      <c r="E24" s="40">
        <v>1414.6666666666667</v>
      </c>
      <c r="F24" s="40">
        <v>1374.1833333333334</v>
      </c>
      <c r="G24" s="40">
        <v>1348.3666666666668</v>
      </c>
      <c r="H24" s="40">
        <v>1480.9666666666667</v>
      </c>
      <c r="I24" s="40">
        <v>1506.7833333333333</v>
      </c>
      <c r="J24" s="40">
        <v>1547.2666666666667</v>
      </c>
      <c r="K24" s="31">
        <v>1466.3</v>
      </c>
      <c r="L24" s="31">
        <v>1400</v>
      </c>
      <c r="M24" s="31">
        <v>6.0846400000000003</v>
      </c>
      <c r="N24" s="1"/>
      <c r="O24" s="1"/>
    </row>
    <row r="25" spans="1:15" ht="12.75" customHeight="1">
      <c r="A25" s="56">
        <v>16</v>
      </c>
      <c r="B25" s="31" t="s">
        <v>242</v>
      </c>
      <c r="C25" s="31">
        <v>1869.9</v>
      </c>
      <c r="D25" s="40">
        <v>1853.3</v>
      </c>
      <c r="E25" s="40">
        <v>1816.6</v>
      </c>
      <c r="F25" s="40">
        <v>1763.3</v>
      </c>
      <c r="G25" s="40">
        <v>1726.6</v>
      </c>
      <c r="H25" s="40">
        <v>1906.6</v>
      </c>
      <c r="I25" s="40">
        <v>1943.3000000000002</v>
      </c>
      <c r="J25" s="40">
        <v>1996.6</v>
      </c>
      <c r="K25" s="31">
        <v>1890</v>
      </c>
      <c r="L25" s="31">
        <v>1800</v>
      </c>
      <c r="M25" s="31">
        <v>1.7044299999999999</v>
      </c>
      <c r="N25" s="1"/>
      <c r="O25" s="1"/>
    </row>
    <row r="26" spans="1:15" ht="12.75" customHeight="1">
      <c r="A26" s="56">
        <v>17</v>
      </c>
      <c r="B26" s="31" t="s">
        <v>243</v>
      </c>
      <c r="C26" s="31">
        <v>97.45</v>
      </c>
      <c r="D26" s="40">
        <v>98.850000000000009</v>
      </c>
      <c r="E26" s="40">
        <v>95.65000000000002</v>
      </c>
      <c r="F26" s="40">
        <v>93.850000000000009</v>
      </c>
      <c r="G26" s="40">
        <v>90.65000000000002</v>
      </c>
      <c r="H26" s="40">
        <v>100.65000000000002</v>
      </c>
      <c r="I26" s="40">
        <v>103.85000000000001</v>
      </c>
      <c r="J26" s="40">
        <v>105.65000000000002</v>
      </c>
      <c r="K26" s="31">
        <v>102.05</v>
      </c>
      <c r="L26" s="31">
        <v>97.05</v>
      </c>
      <c r="M26" s="31">
        <v>32.304349999999999</v>
      </c>
      <c r="N26" s="1"/>
      <c r="O26" s="1"/>
    </row>
    <row r="27" spans="1:15" ht="12.75" customHeight="1">
      <c r="A27" s="56">
        <v>18</v>
      </c>
      <c r="B27" s="31" t="s">
        <v>41</v>
      </c>
      <c r="C27" s="31">
        <v>248.45</v>
      </c>
      <c r="D27" s="40">
        <v>248.5</v>
      </c>
      <c r="E27" s="40">
        <v>242.1</v>
      </c>
      <c r="F27" s="40">
        <v>235.75</v>
      </c>
      <c r="G27" s="40">
        <v>229.35</v>
      </c>
      <c r="H27" s="40">
        <v>254.85</v>
      </c>
      <c r="I27" s="40">
        <v>261.25</v>
      </c>
      <c r="J27" s="40">
        <v>267.60000000000002</v>
      </c>
      <c r="K27" s="31">
        <v>254.9</v>
      </c>
      <c r="L27" s="31">
        <v>242.15</v>
      </c>
      <c r="M27" s="31">
        <v>43.007240000000003</v>
      </c>
      <c r="N27" s="1"/>
      <c r="O27" s="1"/>
    </row>
    <row r="28" spans="1:15" ht="12.75" customHeight="1">
      <c r="A28" s="56">
        <v>19</v>
      </c>
      <c r="B28" s="31" t="s">
        <v>244</v>
      </c>
      <c r="C28" s="31">
        <v>2164.75</v>
      </c>
      <c r="D28" s="40">
        <v>2159.5833333333335</v>
      </c>
      <c r="E28" s="40">
        <v>2092.166666666667</v>
      </c>
      <c r="F28" s="40">
        <v>2019.5833333333335</v>
      </c>
      <c r="G28" s="40">
        <v>1952.166666666667</v>
      </c>
      <c r="H28" s="40">
        <v>2232.166666666667</v>
      </c>
      <c r="I28" s="40">
        <v>2299.5833333333339</v>
      </c>
      <c r="J28" s="40">
        <v>2372.166666666667</v>
      </c>
      <c r="K28" s="31">
        <v>2227</v>
      </c>
      <c r="L28" s="31">
        <v>2087</v>
      </c>
      <c r="M28" s="31">
        <v>0.45678000000000002</v>
      </c>
      <c r="N28" s="1"/>
      <c r="O28" s="1"/>
    </row>
    <row r="29" spans="1:15" ht="12.75" customHeight="1">
      <c r="A29" s="56">
        <v>20</v>
      </c>
      <c r="B29" s="31" t="s">
        <v>52</v>
      </c>
      <c r="C29" s="31">
        <v>761.55</v>
      </c>
      <c r="D29" s="40">
        <v>761.41666666666663</v>
      </c>
      <c r="E29" s="40">
        <v>754.93333333333328</v>
      </c>
      <c r="F29" s="40">
        <v>748.31666666666661</v>
      </c>
      <c r="G29" s="40">
        <v>741.83333333333326</v>
      </c>
      <c r="H29" s="40">
        <v>768.0333333333333</v>
      </c>
      <c r="I29" s="40">
        <v>774.51666666666665</v>
      </c>
      <c r="J29" s="40">
        <v>781.13333333333333</v>
      </c>
      <c r="K29" s="31">
        <v>767.9</v>
      </c>
      <c r="L29" s="31">
        <v>754.8</v>
      </c>
      <c r="M29" s="31">
        <v>1.6619999999999999</v>
      </c>
      <c r="N29" s="1"/>
      <c r="O29" s="1"/>
    </row>
    <row r="30" spans="1:15" ht="12.75" customHeight="1">
      <c r="A30" s="56">
        <v>21</v>
      </c>
      <c r="B30" s="31" t="s">
        <v>48</v>
      </c>
      <c r="C30" s="31">
        <v>3707.75</v>
      </c>
      <c r="D30" s="40">
        <v>3699.1</v>
      </c>
      <c r="E30" s="40">
        <v>3646.5</v>
      </c>
      <c r="F30" s="40">
        <v>3585.25</v>
      </c>
      <c r="G30" s="40">
        <v>3532.65</v>
      </c>
      <c r="H30" s="40">
        <v>3760.35</v>
      </c>
      <c r="I30" s="40">
        <v>3812.9499999999994</v>
      </c>
      <c r="J30" s="40">
        <v>3874.2</v>
      </c>
      <c r="K30" s="31">
        <v>3751.7</v>
      </c>
      <c r="L30" s="31">
        <v>3637.85</v>
      </c>
      <c r="M30" s="31">
        <v>0.77341000000000004</v>
      </c>
      <c r="N30" s="1"/>
      <c r="O30" s="1"/>
    </row>
    <row r="31" spans="1:15" ht="12.75" customHeight="1">
      <c r="A31" s="56">
        <v>22</v>
      </c>
      <c r="B31" s="31" t="s">
        <v>50</v>
      </c>
      <c r="C31" s="31">
        <v>690.7</v>
      </c>
      <c r="D31" s="40">
        <v>692.9</v>
      </c>
      <c r="E31" s="40">
        <v>682.8</v>
      </c>
      <c r="F31" s="40">
        <v>674.9</v>
      </c>
      <c r="G31" s="40">
        <v>664.8</v>
      </c>
      <c r="H31" s="40">
        <v>700.8</v>
      </c>
      <c r="I31" s="40">
        <v>710.90000000000009</v>
      </c>
      <c r="J31" s="40">
        <v>718.8</v>
      </c>
      <c r="K31" s="31">
        <v>703</v>
      </c>
      <c r="L31" s="31">
        <v>685</v>
      </c>
      <c r="M31" s="31">
        <v>10.722720000000001</v>
      </c>
      <c r="N31" s="1"/>
      <c r="O31" s="1"/>
    </row>
    <row r="32" spans="1:15" ht="12.75" customHeight="1">
      <c r="A32" s="56">
        <v>23</v>
      </c>
      <c r="B32" s="31" t="s">
        <v>51</v>
      </c>
      <c r="C32" s="31">
        <v>375.9</v>
      </c>
      <c r="D32" s="40">
        <v>373.2833333333333</v>
      </c>
      <c r="E32" s="40">
        <v>368.36666666666662</v>
      </c>
      <c r="F32" s="40">
        <v>360.83333333333331</v>
      </c>
      <c r="G32" s="40">
        <v>355.91666666666663</v>
      </c>
      <c r="H32" s="40">
        <v>380.81666666666661</v>
      </c>
      <c r="I32" s="40">
        <v>385.73333333333335</v>
      </c>
      <c r="J32" s="40">
        <v>393.26666666666659</v>
      </c>
      <c r="K32" s="31">
        <v>378.2</v>
      </c>
      <c r="L32" s="31">
        <v>365.75</v>
      </c>
      <c r="M32" s="31">
        <v>33.689279999999997</v>
      </c>
      <c r="N32" s="1"/>
      <c r="O32" s="1"/>
    </row>
    <row r="33" spans="1:15" ht="12.75" customHeight="1">
      <c r="A33" s="56">
        <v>24</v>
      </c>
      <c r="B33" s="31" t="s">
        <v>53</v>
      </c>
      <c r="C33" s="31">
        <v>4164</v>
      </c>
      <c r="D33" s="40">
        <v>4123.3</v>
      </c>
      <c r="E33" s="40">
        <v>3995.7000000000007</v>
      </c>
      <c r="F33" s="40">
        <v>3827.4000000000005</v>
      </c>
      <c r="G33" s="40">
        <v>3699.8000000000011</v>
      </c>
      <c r="H33" s="40">
        <v>4291.6000000000004</v>
      </c>
      <c r="I33" s="40">
        <v>4419.2000000000007</v>
      </c>
      <c r="J33" s="40">
        <v>4587.5</v>
      </c>
      <c r="K33" s="31">
        <v>4250.8999999999996</v>
      </c>
      <c r="L33" s="31">
        <v>3955</v>
      </c>
      <c r="M33" s="31">
        <v>11.510300000000001</v>
      </c>
      <c r="N33" s="1"/>
      <c r="O33" s="1"/>
    </row>
    <row r="34" spans="1:15" ht="12.75" customHeight="1">
      <c r="A34" s="56">
        <v>25</v>
      </c>
      <c r="B34" s="31" t="s">
        <v>54</v>
      </c>
      <c r="C34" s="31">
        <v>219.9</v>
      </c>
      <c r="D34" s="40">
        <v>219.65</v>
      </c>
      <c r="E34" s="40">
        <v>214.8</v>
      </c>
      <c r="F34" s="40">
        <v>209.70000000000002</v>
      </c>
      <c r="G34" s="40">
        <v>204.85000000000002</v>
      </c>
      <c r="H34" s="40">
        <v>224.75</v>
      </c>
      <c r="I34" s="40">
        <v>229.59999999999997</v>
      </c>
      <c r="J34" s="40">
        <v>234.7</v>
      </c>
      <c r="K34" s="31">
        <v>224.5</v>
      </c>
      <c r="L34" s="31">
        <v>214.55</v>
      </c>
      <c r="M34" s="31">
        <v>46.10633</v>
      </c>
      <c r="N34" s="1"/>
      <c r="O34" s="1"/>
    </row>
    <row r="35" spans="1:15" ht="12.75" customHeight="1">
      <c r="A35" s="56">
        <v>26</v>
      </c>
      <c r="B35" s="31" t="s">
        <v>55</v>
      </c>
      <c r="C35" s="31">
        <v>137.4</v>
      </c>
      <c r="D35" s="40">
        <v>137.41666666666666</v>
      </c>
      <c r="E35" s="40">
        <v>133.68333333333331</v>
      </c>
      <c r="F35" s="40">
        <v>129.96666666666664</v>
      </c>
      <c r="G35" s="40">
        <v>126.23333333333329</v>
      </c>
      <c r="H35" s="40">
        <v>141.13333333333333</v>
      </c>
      <c r="I35" s="40">
        <v>144.86666666666667</v>
      </c>
      <c r="J35" s="40">
        <v>148.58333333333334</v>
      </c>
      <c r="K35" s="31">
        <v>141.15</v>
      </c>
      <c r="L35" s="31">
        <v>133.69999999999999</v>
      </c>
      <c r="M35" s="31">
        <v>149.81834000000001</v>
      </c>
      <c r="N35" s="1"/>
      <c r="O35" s="1"/>
    </row>
    <row r="36" spans="1:15" ht="12.75" customHeight="1">
      <c r="A36" s="56">
        <v>27</v>
      </c>
      <c r="B36" s="31" t="s">
        <v>57</v>
      </c>
      <c r="C36" s="31">
        <v>2918.05</v>
      </c>
      <c r="D36" s="40">
        <v>2908.4333333333329</v>
      </c>
      <c r="E36" s="40">
        <v>2866.8666666666659</v>
      </c>
      <c r="F36" s="40">
        <v>2815.6833333333329</v>
      </c>
      <c r="G36" s="40">
        <v>2774.1166666666659</v>
      </c>
      <c r="H36" s="40">
        <v>2959.6166666666659</v>
      </c>
      <c r="I36" s="40">
        <v>3001.1833333333325</v>
      </c>
      <c r="J36" s="40">
        <v>3052.3666666666659</v>
      </c>
      <c r="K36" s="31">
        <v>2950</v>
      </c>
      <c r="L36" s="31">
        <v>2857.25</v>
      </c>
      <c r="M36" s="31">
        <v>21.615369999999999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685.35</v>
      </c>
      <c r="D37" s="40">
        <v>686.23333333333323</v>
      </c>
      <c r="E37" s="40">
        <v>674.66666666666652</v>
      </c>
      <c r="F37" s="40">
        <v>663.98333333333323</v>
      </c>
      <c r="G37" s="40">
        <v>652.41666666666652</v>
      </c>
      <c r="H37" s="40">
        <v>696.91666666666652</v>
      </c>
      <c r="I37" s="40">
        <v>708.48333333333335</v>
      </c>
      <c r="J37" s="40">
        <v>719.16666666666652</v>
      </c>
      <c r="K37" s="31">
        <v>697.8</v>
      </c>
      <c r="L37" s="31">
        <v>675.55</v>
      </c>
      <c r="M37" s="31">
        <v>17.982340000000001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4400.6000000000004</v>
      </c>
      <c r="D38" s="40">
        <v>4433.8666666666668</v>
      </c>
      <c r="E38" s="40">
        <v>4317.7333333333336</v>
      </c>
      <c r="F38" s="40">
        <v>4234.8666666666668</v>
      </c>
      <c r="G38" s="40">
        <v>4118.7333333333336</v>
      </c>
      <c r="H38" s="40">
        <v>4516.7333333333336</v>
      </c>
      <c r="I38" s="40">
        <v>4632.8666666666668</v>
      </c>
      <c r="J38" s="40">
        <v>4715.7333333333336</v>
      </c>
      <c r="K38" s="31">
        <v>4550</v>
      </c>
      <c r="L38" s="31">
        <v>4351</v>
      </c>
      <c r="M38" s="31">
        <v>5.9141599999999999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845.1</v>
      </c>
      <c r="D39" s="40">
        <v>845.81666666666661</v>
      </c>
      <c r="E39" s="40">
        <v>824.73333333333323</v>
      </c>
      <c r="F39" s="40">
        <v>804.36666666666667</v>
      </c>
      <c r="G39" s="40">
        <v>783.2833333333333</v>
      </c>
      <c r="H39" s="40">
        <v>866.18333333333317</v>
      </c>
      <c r="I39" s="40">
        <v>887.26666666666665</v>
      </c>
      <c r="J39" s="40">
        <v>907.6333333333331</v>
      </c>
      <c r="K39" s="31">
        <v>866.9</v>
      </c>
      <c r="L39" s="31">
        <v>825.45</v>
      </c>
      <c r="M39" s="31">
        <v>291.93770000000001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3763.75</v>
      </c>
      <c r="D40" s="40">
        <v>3794.5</v>
      </c>
      <c r="E40" s="40">
        <v>3704.25</v>
      </c>
      <c r="F40" s="40">
        <v>3644.75</v>
      </c>
      <c r="G40" s="40">
        <v>3554.5</v>
      </c>
      <c r="H40" s="40">
        <v>3854</v>
      </c>
      <c r="I40" s="40">
        <v>3944.25</v>
      </c>
      <c r="J40" s="40">
        <v>4003.75</v>
      </c>
      <c r="K40" s="31">
        <v>3884.75</v>
      </c>
      <c r="L40" s="31">
        <v>3735</v>
      </c>
      <c r="M40" s="31">
        <v>3.0619499999999999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7646.65</v>
      </c>
      <c r="D41" s="40">
        <v>7611.6333333333341</v>
      </c>
      <c r="E41" s="40">
        <v>7385.5166666666682</v>
      </c>
      <c r="F41" s="40">
        <v>7124.3833333333341</v>
      </c>
      <c r="G41" s="40">
        <v>6898.2666666666682</v>
      </c>
      <c r="H41" s="40">
        <v>7872.7666666666682</v>
      </c>
      <c r="I41" s="40">
        <v>8098.883333333335</v>
      </c>
      <c r="J41" s="40">
        <v>8360.0166666666682</v>
      </c>
      <c r="K41" s="31">
        <v>7837.75</v>
      </c>
      <c r="L41" s="31">
        <v>7350.5</v>
      </c>
      <c r="M41" s="31">
        <v>11.697290000000001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18087.150000000001</v>
      </c>
      <c r="D42" s="40">
        <v>18344.716666666667</v>
      </c>
      <c r="E42" s="40">
        <v>17742.433333333334</v>
      </c>
      <c r="F42" s="40">
        <v>17397.716666666667</v>
      </c>
      <c r="G42" s="40">
        <v>16795.433333333334</v>
      </c>
      <c r="H42" s="40">
        <v>18689.433333333334</v>
      </c>
      <c r="I42" s="40">
        <v>19291.716666666667</v>
      </c>
      <c r="J42" s="40">
        <v>19636.433333333334</v>
      </c>
      <c r="K42" s="31">
        <v>18947</v>
      </c>
      <c r="L42" s="31">
        <v>18000</v>
      </c>
      <c r="M42" s="31">
        <v>3.0180400000000001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4735.45</v>
      </c>
      <c r="D43" s="40">
        <v>4724.95</v>
      </c>
      <c r="E43" s="40">
        <v>4665.0999999999995</v>
      </c>
      <c r="F43" s="40">
        <v>4594.75</v>
      </c>
      <c r="G43" s="40">
        <v>4534.8999999999996</v>
      </c>
      <c r="H43" s="40">
        <v>4795.2999999999993</v>
      </c>
      <c r="I43" s="40">
        <v>4855.1499999999996</v>
      </c>
      <c r="J43" s="40">
        <v>4925.4999999999991</v>
      </c>
      <c r="K43" s="31">
        <v>4784.8</v>
      </c>
      <c r="L43" s="31">
        <v>4654.6000000000004</v>
      </c>
      <c r="M43" s="31">
        <v>0.39883999999999997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2414.35</v>
      </c>
      <c r="D44" s="40">
        <v>2435.7333333333331</v>
      </c>
      <c r="E44" s="40">
        <v>2381.5666666666662</v>
      </c>
      <c r="F44" s="40">
        <v>2348.7833333333328</v>
      </c>
      <c r="G44" s="40">
        <v>2294.6166666666659</v>
      </c>
      <c r="H44" s="40">
        <v>2468.5166666666664</v>
      </c>
      <c r="I44" s="40">
        <v>2522.6833333333334</v>
      </c>
      <c r="J44" s="40">
        <v>2555.4666666666667</v>
      </c>
      <c r="K44" s="31">
        <v>2489.9</v>
      </c>
      <c r="L44" s="31">
        <v>2402.9499999999998</v>
      </c>
      <c r="M44" s="31">
        <v>4.1140699999999999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310.8</v>
      </c>
      <c r="D45" s="40">
        <v>315.43333333333334</v>
      </c>
      <c r="E45" s="40">
        <v>303.36666666666667</v>
      </c>
      <c r="F45" s="40">
        <v>295.93333333333334</v>
      </c>
      <c r="G45" s="40">
        <v>283.86666666666667</v>
      </c>
      <c r="H45" s="40">
        <v>322.86666666666667</v>
      </c>
      <c r="I45" s="40">
        <v>334.93333333333339</v>
      </c>
      <c r="J45" s="40">
        <v>342.36666666666667</v>
      </c>
      <c r="K45" s="31">
        <v>327.5</v>
      </c>
      <c r="L45" s="31">
        <v>308</v>
      </c>
      <c r="M45" s="31">
        <v>94.70478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96.5</v>
      </c>
      <c r="D46" s="40">
        <v>96.933333333333323</v>
      </c>
      <c r="E46" s="40">
        <v>93.666666666666643</v>
      </c>
      <c r="F46" s="40">
        <v>90.833333333333314</v>
      </c>
      <c r="G46" s="40">
        <v>87.566666666666634</v>
      </c>
      <c r="H46" s="40">
        <v>99.766666666666652</v>
      </c>
      <c r="I46" s="40">
        <v>103.03333333333333</v>
      </c>
      <c r="J46" s="40">
        <v>105.86666666666666</v>
      </c>
      <c r="K46" s="31">
        <v>100.2</v>
      </c>
      <c r="L46" s="31">
        <v>94.1</v>
      </c>
      <c r="M46" s="31">
        <v>1427.0037199999999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61.1</v>
      </c>
      <c r="D47" s="40">
        <v>61.133333333333333</v>
      </c>
      <c r="E47" s="40">
        <v>59.566666666666663</v>
      </c>
      <c r="F47" s="40">
        <v>58.033333333333331</v>
      </c>
      <c r="G47" s="40">
        <v>56.466666666666661</v>
      </c>
      <c r="H47" s="40">
        <v>62.666666666666664</v>
      </c>
      <c r="I47" s="40">
        <v>64.233333333333348</v>
      </c>
      <c r="J47" s="40">
        <v>65.766666666666666</v>
      </c>
      <c r="K47" s="31">
        <v>62.7</v>
      </c>
      <c r="L47" s="31">
        <v>59.6</v>
      </c>
      <c r="M47" s="31">
        <v>149.1284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1956.9</v>
      </c>
      <c r="D48" s="40">
        <v>1978.2166666666669</v>
      </c>
      <c r="E48" s="40">
        <v>1924.7333333333338</v>
      </c>
      <c r="F48" s="40">
        <v>1892.5666666666668</v>
      </c>
      <c r="G48" s="40">
        <v>1839.0833333333337</v>
      </c>
      <c r="H48" s="40">
        <v>2010.3833333333339</v>
      </c>
      <c r="I48" s="40">
        <v>2063.8666666666668</v>
      </c>
      <c r="J48" s="40">
        <v>2096.0333333333338</v>
      </c>
      <c r="K48" s="31">
        <v>2031.7</v>
      </c>
      <c r="L48" s="31">
        <v>1946.05</v>
      </c>
      <c r="M48" s="31">
        <v>3.61774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717.75</v>
      </c>
      <c r="D49" s="40">
        <v>724.58333333333337</v>
      </c>
      <c r="E49" s="40">
        <v>709.16666666666674</v>
      </c>
      <c r="F49" s="40">
        <v>700.58333333333337</v>
      </c>
      <c r="G49" s="40">
        <v>685.16666666666674</v>
      </c>
      <c r="H49" s="40">
        <v>733.16666666666674</v>
      </c>
      <c r="I49" s="40">
        <v>748.58333333333348</v>
      </c>
      <c r="J49" s="40">
        <v>757.16666666666674</v>
      </c>
      <c r="K49" s="31">
        <v>740</v>
      </c>
      <c r="L49" s="31">
        <v>716</v>
      </c>
      <c r="M49" s="31">
        <v>8.3736800000000002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201.3</v>
      </c>
      <c r="D50" s="40">
        <v>199.18333333333331</v>
      </c>
      <c r="E50" s="40">
        <v>195.86666666666662</v>
      </c>
      <c r="F50" s="40">
        <v>190.43333333333331</v>
      </c>
      <c r="G50" s="40">
        <v>187.11666666666662</v>
      </c>
      <c r="H50" s="40">
        <v>204.61666666666662</v>
      </c>
      <c r="I50" s="40">
        <v>207.93333333333328</v>
      </c>
      <c r="J50" s="40">
        <v>213.36666666666662</v>
      </c>
      <c r="K50" s="31">
        <v>202.5</v>
      </c>
      <c r="L50" s="31">
        <v>193.75</v>
      </c>
      <c r="M50" s="31">
        <v>44.0259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760.65</v>
      </c>
      <c r="D51" s="40">
        <v>770</v>
      </c>
      <c r="E51" s="40">
        <v>746.65</v>
      </c>
      <c r="F51" s="40">
        <v>732.65</v>
      </c>
      <c r="G51" s="40">
        <v>709.3</v>
      </c>
      <c r="H51" s="40">
        <v>784</v>
      </c>
      <c r="I51" s="40">
        <v>807.34999999999991</v>
      </c>
      <c r="J51" s="40">
        <v>821.35</v>
      </c>
      <c r="K51" s="31">
        <v>793.35</v>
      </c>
      <c r="L51" s="31">
        <v>756</v>
      </c>
      <c r="M51" s="31">
        <v>11.138400000000001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68.7</v>
      </c>
      <c r="D52" s="40">
        <v>68.850000000000009</v>
      </c>
      <c r="E52" s="40">
        <v>67.40000000000002</v>
      </c>
      <c r="F52" s="40">
        <v>66.100000000000009</v>
      </c>
      <c r="G52" s="40">
        <v>64.65000000000002</v>
      </c>
      <c r="H52" s="40">
        <v>70.15000000000002</v>
      </c>
      <c r="I52" s="40">
        <v>71.600000000000009</v>
      </c>
      <c r="J52" s="40">
        <v>72.90000000000002</v>
      </c>
      <c r="K52" s="31">
        <v>70.3</v>
      </c>
      <c r="L52" s="31">
        <v>67.55</v>
      </c>
      <c r="M52" s="31">
        <v>461.06790999999998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431.7</v>
      </c>
      <c r="D53" s="40">
        <v>436.64999999999992</v>
      </c>
      <c r="E53" s="40">
        <v>424.89999999999986</v>
      </c>
      <c r="F53" s="40">
        <v>418.09999999999997</v>
      </c>
      <c r="G53" s="40">
        <v>406.34999999999991</v>
      </c>
      <c r="H53" s="40">
        <v>443.44999999999982</v>
      </c>
      <c r="I53" s="40">
        <v>455.19999999999993</v>
      </c>
      <c r="J53" s="40">
        <v>461.99999999999977</v>
      </c>
      <c r="K53" s="31">
        <v>448.4</v>
      </c>
      <c r="L53" s="31">
        <v>429.85</v>
      </c>
      <c r="M53" s="31">
        <v>72.751769999999993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691.1</v>
      </c>
      <c r="D54" s="40">
        <v>690.0333333333333</v>
      </c>
      <c r="E54" s="40">
        <v>676.06666666666661</v>
      </c>
      <c r="F54" s="40">
        <v>661.0333333333333</v>
      </c>
      <c r="G54" s="40">
        <v>647.06666666666661</v>
      </c>
      <c r="H54" s="40">
        <v>705.06666666666661</v>
      </c>
      <c r="I54" s="40">
        <v>719.0333333333333</v>
      </c>
      <c r="J54" s="40">
        <v>734.06666666666661</v>
      </c>
      <c r="K54" s="31">
        <v>704</v>
      </c>
      <c r="L54" s="31">
        <v>675</v>
      </c>
      <c r="M54" s="31">
        <v>95.404409999999999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321.3</v>
      </c>
      <c r="D55" s="40">
        <v>321</v>
      </c>
      <c r="E55" s="40">
        <v>315.10000000000002</v>
      </c>
      <c r="F55" s="40">
        <v>308.90000000000003</v>
      </c>
      <c r="G55" s="40">
        <v>303.00000000000006</v>
      </c>
      <c r="H55" s="40">
        <v>327.2</v>
      </c>
      <c r="I55" s="40">
        <v>333.09999999999997</v>
      </c>
      <c r="J55" s="40">
        <v>339.29999999999995</v>
      </c>
      <c r="K55" s="31">
        <v>326.89999999999998</v>
      </c>
      <c r="L55" s="31">
        <v>314.8</v>
      </c>
      <c r="M55" s="31">
        <v>34.807540000000003</v>
      </c>
      <c r="N55" s="1"/>
      <c r="O55" s="1"/>
    </row>
    <row r="56" spans="1:15" ht="12.75" customHeight="1">
      <c r="A56" s="56">
        <v>47</v>
      </c>
      <c r="B56" s="31" t="s">
        <v>248</v>
      </c>
      <c r="C56" s="31">
        <v>1087.3499999999999</v>
      </c>
      <c r="D56" s="40">
        <v>1093.1166666666666</v>
      </c>
      <c r="E56" s="40">
        <v>1077.833333333333</v>
      </c>
      <c r="F56" s="40">
        <v>1068.3166666666664</v>
      </c>
      <c r="G56" s="40">
        <v>1053.0333333333328</v>
      </c>
      <c r="H56" s="40">
        <v>1102.6333333333332</v>
      </c>
      <c r="I56" s="40">
        <v>1117.9166666666665</v>
      </c>
      <c r="J56" s="40">
        <v>1127.4333333333334</v>
      </c>
      <c r="K56" s="31">
        <v>1108.4000000000001</v>
      </c>
      <c r="L56" s="31">
        <v>1083.5999999999999</v>
      </c>
      <c r="M56" s="31">
        <v>0.37834000000000001</v>
      </c>
      <c r="N56" s="1"/>
      <c r="O56" s="1"/>
    </row>
    <row r="57" spans="1:15" ht="12.75" customHeight="1">
      <c r="A57" s="56">
        <v>48</v>
      </c>
      <c r="B57" s="31" t="s">
        <v>78</v>
      </c>
      <c r="C57" s="31">
        <v>16609.45</v>
      </c>
      <c r="D57" s="40">
        <v>16703.149999999998</v>
      </c>
      <c r="E57" s="40">
        <v>16406.299999999996</v>
      </c>
      <c r="F57" s="40">
        <v>16203.149999999998</v>
      </c>
      <c r="G57" s="40">
        <v>15906.299999999996</v>
      </c>
      <c r="H57" s="40">
        <v>16906.299999999996</v>
      </c>
      <c r="I57" s="40">
        <v>17203.149999999994</v>
      </c>
      <c r="J57" s="40">
        <v>17406.299999999996</v>
      </c>
      <c r="K57" s="31">
        <v>17000</v>
      </c>
      <c r="L57" s="31">
        <v>16500</v>
      </c>
      <c r="M57" s="31">
        <v>0.27959000000000001</v>
      </c>
      <c r="N57" s="1"/>
      <c r="O57" s="1"/>
    </row>
    <row r="58" spans="1:15" ht="12.75" customHeight="1">
      <c r="A58" s="56">
        <v>49</v>
      </c>
      <c r="B58" s="31" t="s">
        <v>81</v>
      </c>
      <c r="C58" s="31">
        <v>3631.05</v>
      </c>
      <c r="D58" s="40">
        <v>3648.4333333333329</v>
      </c>
      <c r="E58" s="40">
        <v>3600.3166666666657</v>
      </c>
      <c r="F58" s="40">
        <v>3569.5833333333326</v>
      </c>
      <c r="G58" s="40">
        <v>3521.4666666666653</v>
      </c>
      <c r="H58" s="40">
        <v>3679.1666666666661</v>
      </c>
      <c r="I58" s="40">
        <v>3727.2833333333338</v>
      </c>
      <c r="J58" s="40">
        <v>3758.0166666666664</v>
      </c>
      <c r="K58" s="31">
        <v>3696.55</v>
      </c>
      <c r="L58" s="31">
        <v>3617.7</v>
      </c>
      <c r="M58" s="31">
        <v>2.89025</v>
      </c>
      <c r="N58" s="1"/>
      <c r="O58" s="1"/>
    </row>
    <row r="59" spans="1:15" ht="12.75" customHeight="1">
      <c r="A59" s="56">
        <v>50</v>
      </c>
      <c r="B59" s="31" t="s">
        <v>249</v>
      </c>
      <c r="C59" s="31">
        <v>90.9</v>
      </c>
      <c r="D59" s="40">
        <v>91.316666666666677</v>
      </c>
      <c r="E59" s="40">
        <v>88.933333333333351</v>
      </c>
      <c r="F59" s="40">
        <v>86.966666666666669</v>
      </c>
      <c r="G59" s="40">
        <v>84.583333333333343</v>
      </c>
      <c r="H59" s="40">
        <v>93.28333333333336</v>
      </c>
      <c r="I59" s="40">
        <v>95.666666666666686</v>
      </c>
      <c r="J59" s="40">
        <v>97.633333333333368</v>
      </c>
      <c r="K59" s="31">
        <v>93.7</v>
      </c>
      <c r="L59" s="31">
        <v>89.35</v>
      </c>
      <c r="M59" s="31">
        <v>32.902419999999999</v>
      </c>
      <c r="N59" s="1"/>
      <c r="O59" s="1"/>
    </row>
    <row r="60" spans="1:15" ht="12.75" customHeight="1">
      <c r="A60" s="56">
        <v>51</v>
      </c>
      <c r="B60" s="31" t="s">
        <v>82</v>
      </c>
      <c r="C60" s="31">
        <v>498.9</v>
      </c>
      <c r="D60" s="40">
        <v>497.93333333333334</v>
      </c>
      <c r="E60" s="40">
        <v>490.9666666666667</v>
      </c>
      <c r="F60" s="40">
        <v>483.03333333333336</v>
      </c>
      <c r="G60" s="40">
        <v>476.06666666666672</v>
      </c>
      <c r="H60" s="40">
        <v>505.86666666666667</v>
      </c>
      <c r="I60" s="40">
        <v>512.83333333333326</v>
      </c>
      <c r="J60" s="40">
        <v>520.76666666666665</v>
      </c>
      <c r="K60" s="31">
        <v>504.9</v>
      </c>
      <c r="L60" s="31">
        <v>490</v>
      </c>
      <c r="M60" s="31">
        <v>15.789199999999999</v>
      </c>
      <c r="N60" s="1"/>
      <c r="O60" s="1"/>
    </row>
    <row r="61" spans="1:15" ht="12.75" customHeight="1">
      <c r="A61" s="56">
        <v>52</v>
      </c>
      <c r="B61" s="31" t="s">
        <v>83</v>
      </c>
      <c r="C61" s="31">
        <v>201.95</v>
      </c>
      <c r="D61" s="40">
        <v>202.51666666666665</v>
      </c>
      <c r="E61" s="40">
        <v>198.2833333333333</v>
      </c>
      <c r="F61" s="40">
        <v>194.61666666666665</v>
      </c>
      <c r="G61" s="40">
        <v>190.3833333333333</v>
      </c>
      <c r="H61" s="40">
        <v>206.18333333333331</v>
      </c>
      <c r="I61" s="40">
        <v>210.41666666666666</v>
      </c>
      <c r="J61" s="40">
        <v>214.08333333333331</v>
      </c>
      <c r="K61" s="31">
        <v>206.75</v>
      </c>
      <c r="L61" s="31">
        <v>198.85</v>
      </c>
      <c r="M61" s="31">
        <v>300.65875</v>
      </c>
      <c r="N61" s="1"/>
      <c r="O61" s="1"/>
    </row>
    <row r="62" spans="1:15" ht="12.75" customHeight="1">
      <c r="A62" s="56">
        <v>53</v>
      </c>
      <c r="B62" s="31" t="s">
        <v>250</v>
      </c>
      <c r="C62" s="31">
        <v>138.15</v>
      </c>
      <c r="D62" s="40">
        <v>138.35</v>
      </c>
      <c r="E62" s="40">
        <v>136.1</v>
      </c>
      <c r="F62" s="40">
        <v>134.05000000000001</v>
      </c>
      <c r="G62" s="40">
        <v>131.80000000000001</v>
      </c>
      <c r="H62" s="40">
        <v>140.39999999999998</v>
      </c>
      <c r="I62" s="40">
        <v>142.64999999999998</v>
      </c>
      <c r="J62" s="40">
        <v>144.69999999999996</v>
      </c>
      <c r="K62" s="31">
        <v>140.6</v>
      </c>
      <c r="L62" s="31">
        <v>136.30000000000001</v>
      </c>
      <c r="M62" s="31">
        <v>5.71014</v>
      </c>
      <c r="N62" s="1"/>
      <c r="O62" s="1"/>
    </row>
    <row r="63" spans="1:15" ht="12.75" customHeight="1">
      <c r="A63" s="56">
        <v>54</v>
      </c>
      <c r="B63" s="31" t="s">
        <v>84</v>
      </c>
      <c r="C63" s="31">
        <v>577.29999999999995</v>
      </c>
      <c r="D63" s="40">
        <v>580.25</v>
      </c>
      <c r="E63" s="40">
        <v>558.29999999999995</v>
      </c>
      <c r="F63" s="40">
        <v>539.29999999999995</v>
      </c>
      <c r="G63" s="40">
        <v>517.34999999999991</v>
      </c>
      <c r="H63" s="40">
        <v>599.25</v>
      </c>
      <c r="I63" s="40">
        <v>621.20000000000005</v>
      </c>
      <c r="J63" s="40">
        <v>640.20000000000005</v>
      </c>
      <c r="K63" s="31">
        <v>602.20000000000005</v>
      </c>
      <c r="L63" s="31">
        <v>561.25</v>
      </c>
      <c r="M63" s="31">
        <v>20.833300000000001</v>
      </c>
      <c r="N63" s="1"/>
      <c r="O63" s="1"/>
    </row>
    <row r="64" spans="1:15" ht="12.75" customHeight="1">
      <c r="A64" s="56">
        <v>55</v>
      </c>
      <c r="B64" s="31" t="s">
        <v>85</v>
      </c>
      <c r="C64" s="31">
        <v>901.85</v>
      </c>
      <c r="D64" s="40">
        <v>901.61666666666667</v>
      </c>
      <c r="E64" s="40">
        <v>890.23333333333335</v>
      </c>
      <c r="F64" s="40">
        <v>878.61666666666667</v>
      </c>
      <c r="G64" s="40">
        <v>867.23333333333335</v>
      </c>
      <c r="H64" s="40">
        <v>913.23333333333335</v>
      </c>
      <c r="I64" s="40">
        <v>924.61666666666679</v>
      </c>
      <c r="J64" s="40">
        <v>936.23333333333335</v>
      </c>
      <c r="K64" s="31">
        <v>913</v>
      </c>
      <c r="L64" s="31">
        <v>890</v>
      </c>
      <c r="M64" s="31">
        <v>19.010390000000001</v>
      </c>
      <c r="N64" s="1"/>
      <c r="O64" s="1"/>
    </row>
    <row r="65" spans="1:15" ht="12.75" customHeight="1">
      <c r="A65" s="56">
        <v>56</v>
      </c>
      <c r="B65" s="31" t="s">
        <v>92</v>
      </c>
      <c r="C65" s="31">
        <v>176.25</v>
      </c>
      <c r="D65" s="40">
        <v>173.63333333333333</v>
      </c>
      <c r="E65" s="40">
        <v>167.56666666666666</v>
      </c>
      <c r="F65" s="40">
        <v>158.88333333333333</v>
      </c>
      <c r="G65" s="40">
        <v>152.81666666666666</v>
      </c>
      <c r="H65" s="40">
        <v>182.31666666666666</v>
      </c>
      <c r="I65" s="40">
        <v>188.38333333333333</v>
      </c>
      <c r="J65" s="40">
        <v>197.06666666666666</v>
      </c>
      <c r="K65" s="31">
        <v>179.7</v>
      </c>
      <c r="L65" s="31">
        <v>164.95</v>
      </c>
      <c r="M65" s="31">
        <v>88.631320000000002</v>
      </c>
      <c r="N65" s="1"/>
      <c r="O65" s="1"/>
    </row>
    <row r="66" spans="1:15" ht="12.75" customHeight="1">
      <c r="A66" s="56">
        <v>57</v>
      </c>
      <c r="B66" s="31" t="s">
        <v>86</v>
      </c>
      <c r="C66" s="31">
        <v>174.1</v>
      </c>
      <c r="D66" s="40">
        <v>174.78333333333333</v>
      </c>
      <c r="E66" s="40">
        <v>172.31666666666666</v>
      </c>
      <c r="F66" s="40">
        <v>170.53333333333333</v>
      </c>
      <c r="G66" s="40">
        <v>168.06666666666666</v>
      </c>
      <c r="H66" s="40">
        <v>176.56666666666666</v>
      </c>
      <c r="I66" s="40">
        <v>179.0333333333333</v>
      </c>
      <c r="J66" s="40">
        <v>180.81666666666666</v>
      </c>
      <c r="K66" s="31">
        <v>177.25</v>
      </c>
      <c r="L66" s="31">
        <v>173</v>
      </c>
      <c r="M66" s="31">
        <v>117.44665999999999</v>
      </c>
      <c r="N66" s="1"/>
      <c r="O66" s="1"/>
    </row>
    <row r="67" spans="1:15" ht="12.75" customHeight="1">
      <c r="A67" s="56">
        <v>58</v>
      </c>
      <c r="B67" s="31" t="s">
        <v>88</v>
      </c>
      <c r="C67" s="31">
        <v>5069.3</v>
      </c>
      <c r="D67" s="40">
        <v>5046.9666666666662</v>
      </c>
      <c r="E67" s="40">
        <v>4748.9333333333325</v>
      </c>
      <c r="F67" s="40">
        <v>4428.5666666666666</v>
      </c>
      <c r="G67" s="40">
        <v>4130.5333333333328</v>
      </c>
      <c r="H67" s="40">
        <v>5367.3333333333321</v>
      </c>
      <c r="I67" s="40">
        <v>5665.3666666666668</v>
      </c>
      <c r="J67" s="40">
        <v>5985.7333333333318</v>
      </c>
      <c r="K67" s="31">
        <v>5345</v>
      </c>
      <c r="L67" s="31">
        <v>4726.6000000000004</v>
      </c>
      <c r="M67" s="31">
        <v>11.52746</v>
      </c>
      <c r="N67" s="1"/>
      <c r="O67" s="1"/>
    </row>
    <row r="68" spans="1:15" ht="12.75" customHeight="1">
      <c r="A68" s="56">
        <v>59</v>
      </c>
      <c r="B68" s="31" t="s">
        <v>89</v>
      </c>
      <c r="C68" s="31">
        <v>1532.35</v>
      </c>
      <c r="D68" s="40">
        <v>1543.7833333333335</v>
      </c>
      <c r="E68" s="40">
        <v>1513.5666666666671</v>
      </c>
      <c r="F68" s="40">
        <v>1494.7833333333335</v>
      </c>
      <c r="G68" s="40">
        <v>1464.5666666666671</v>
      </c>
      <c r="H68" s="40">
        <v>1562.5666666666671</v>
      </c>
      <c r="I68" s="40">
        <v>1592.7833333333338</v>
      </c>
      <c r="J68" s="40">
        <v>1611.5666666666671</v>
      </c>
      <c r="K68" s="31">
        <v>1574</v>
      </c>
      <c r="L68" s="31">
        <v>1525</v>
      </c>
      <c r="M68" s="31">
        <v>9.0249500000000005</v>
      </c>
      <c r="N68" s="1"/>
      <c r="O68" s="1"/>
    </row>
    <row r="69" spans="1:15" ht="12.75" customHeight="1">
      <c r="A69" s="56">
        <v>60</v>
      </c>
      <c r="B69" s="31" t="s">
        <v>90</v>
      </c>
      <c r="C69" s="31">
        <v>667.5</v>
      </c>
      <c r="D69" s="40">
        <v>672.9</v>
      </c>
      <c r="E69" s="40">
        <v>658.15</v>
      </c>
      <c r="F69" s="40">
        <v>648.79999999999995</v>
      </c>
      <c r="G69" s="40">
        <v>634.04999999999995</v>
      </c>
      <c r="H69" s="40">
        <v>682.25</v>
      </c>
      <c r="I69" s="40">
        <v>697</v>
      </c>
      <c r="J69" s="40">
        <v>706.35</v>
      </c>
      <c r="K69" s="31">
        <v>687.65</v>
      </c>
      <c r="L69" s="31">
        <v>663.55</v>
      </c>
      <c r="M69" s="31">
        <v>21.173559999999998</v>
      </c>
      <c r="N69" s="1"/>
      <c r="O69" s="1"/>
    </row>
    <row r="70" spans="1:15" ht="12.75" customHeight="1">
      <c r="A70" s="56">
        <v>61</v>
      </c>
      <c r="B70" s="31" t="s">
        <v>91</v>
      </c>
      <c r="C70" s="31">
        <v>814.15</v>
      </c>
      <c r="D70" s="40">
        <v>810.88333333333333</v>
      </c>
      <c r="E70" s="40">
        <v>795.26666666666665</v>
      </c>
      <c r="F70" s="40">
        <v>776.38333333333333</v>
      </c>
      <c r="G70" s="40">
        <v>760.76666666666665</v>
      </c>
      <c r="H70" s="40">
        <v>829.76666666666665</v>
      </c>
      <c r="I70" s="40">
        <v>845.38333333333321</v>
      </c>
      <c r="J70" s="40">
        <v>864.26666666666665</v>
      </c>
      <c r="K70" s="31">
        <v>826.5</v>
      </c>
      <c r="L70" s="31">
        <v>792</v>
      </c>
      <c r="M70" s="31">
        <v>4.0060500000000001</v>
      </c>
      <c r="N70" s="1"/>
      <c r="O70" s="1"/>
    </row>
    <row r="71" spans="1:15" ht="12.75" customHeight="1">
      <c r="A71" s="56">
        <v>62</v>
      </c>
      <c r="B71" s="31" t="s">
        <v>251</v>
      </c>
      <c r="C71" s="31">
        <v>450.7</v>
      </c>
      <c r="D71" s="40">
        <v>456.3</v>
      </c>
      <c r="E71" s="40">
        <v>429.5</v>
      </c>
      <c r="F71" s="40">
        <v>408.3</v>
      </c>
      <c r="G71" s="40">
        <v>381.5</v>
      </c>
      <c r="H71" s="40">
        <v>477.5</v>
      </c>
      <c r="I71" s="40">
        <v>504.30000000000007</v>
      </c>
      <c r="J71" s="40">
        <v>525.5</v>
      </c>
      <c r="K71" s="31">
        <v>483.1</v>
      </c>
      <c r="L71" s="31">
        <v>435.1</v>
      </c>
      <c r="M71" s="31">
        <v>39.618630000000003</v>
      </c>
      <c r="N71" s="1"/>
      <c r="O71" s="1"/>
    </row>
    <row r="72" spans="1:15" ht="12.75" customHeight="1">
      <c r="A72" s="56">
        <v>63</v>
      </c>
      <c r="B72" s="31" t="s">
        <v>93</v>
      </c>
      <c r="C72" s="31">
        <v>868.55</v>
      </c>
      <c r="D72" s="40">
        <v>870.51666666666677</v>
      </c>
      <c r="E72" s="40">
        <v>847.53333333333353</v>
      </c>
      <c r="F72" s="40">
        <v>826.51666666666677</v>
      </c>
      <c r="G72" s="40">
        <v>803.53333333333353</v>
      </c>
      <c r="H72" s="40">
        <v>891.53333333333353</v>
      </c>
      <c r="I72" s="40">
        <v>914.51666666666688</v>
      </c>
      <c r="J72" s="40">
        <v>935.53333333333353</v>
      </c>
      <c r="K72" s="31">
        <v>893.5</v>
      </c>
      <c r="L72" s="31">
        <v>849.5</v>
      </c>
      <c r="M72" s="31">
        <v>10.48967</v>
      </c>
      <c r="N72" s="1"/>
      <c r="O72" s="1"/>
    </row>
    <row r="73" spans="1:15" ht="12.75" customHeight="1">
      <c r="A73" s="56">
        <v>64</v>
      </c>
      <c r="B73" s="31" t="s">
        <v>98</v>
      </c>
      <c r="C73" s="31">
        <v>401.15</v>
      </c>
      <c r="D73" s="40">
        <v>402.51666666666665</v>
      </c>
      <c r="E73" s="40">
        <v>390.13333333333333</v>
      </c>
      <c r="F73" s="40">
        <v>379.11666666666667</v>
      </c>
      <c r="G73" s="40">
        <v>366.73333333333335</v>
      </c>
      <c r="H73" s="40">
        <v>413.5333333333333</v>
      </c>
      <c r="I73" s="40">
        <v>425.91666666666663</v>
      </c>
      <c r="J73" s="40">
        <v>436.93333333333328</v>
      </c>
      <c r="K73" s="31">
        <v>414.9</v>
      </c>
      <c r="L73" s="31">
        <v>391.5</v>
      </c>
      <c r="M73" s="31">
        <v>71.58126</v>
      </c>
      <c r="N73" s="1"/>
      <c r="O73" s="1"/>
    </row>
    <row r="74" spans="1:15" ht="12.75" customHeight="1">
      <c r="A74" s="56">
        <v>65</v>
      </c>
      <c r="B74" s="31" t="s">
        <v>94</v>
      </c>
      <c r="C74" s="31">
        <v>581.29999999999995</v>
      </c>
      <c r="D74" s="40">
        <v>583.69999999999993</v>
      </c>
      <c r="E74" s="40">
        <v>574.14999999999986</v>
      </c>
      <c r="F74" s="40">
        <v>566.99999999999989</v>
      </c>
      <c r="G74" s="40">
        <v>557.44999999999982</v>
      </c>
      <c r="H74" s="40">
        <v>590.84999999999991</v>
      </c>
      <c r="I74" s="40">
        <v>600.39999999999986</v>
      </c>
      <c r="J74" s="40">
        <v>607.54999999999995</v>
      </c>
      <c r="K74" s="31">
        <v>593.25</v>
      </c>
      <c r="L74" s="31">
        <v>576.54999999999995</v>
      </c>
      <c r="M74" s="31">
        <v>14.62238</v>
      </c>
      <c r="N74" s="1"/>
      <c r="O74" s="1"/>
    </row>
    <row r="75" spans="1:15" ht="12.75" customHeight="1">
      <c r="A75" s="56">
        <v>66</v>
      </c>
      <c r="B75" s="31" t="s">
        <v>252</v>
      </c>
      <c r="C75" s="31">
        <v>1885.95</v>
      </c>
      <c r="D75" s="40">
        <v>1890.5333333333335</v>
      </c>
      <c r="E75" s="40">
        <v>1837.416666666667</v>
      </c>
      <c r="F75" s="40">
        <v>1788.8833333333334</v>
      </c>
      <c r="G75" s="40">
        <v>1735.7666666666669</v>
      </c>
      <c r="H75" s="40">
        <v>1939.0666666666671</v>
      </c>
      <c r="I75" s="40">
        <v>1992.1833333333334</v>
      </c>
      <c r="J75" s="40">
        <v>2040.7166666666672</v>
      </c>
      <c r="K75" s="31">
        <v>1943.65</v>
      </c>
      <c r="L75" s="31">
        <v>1842</v>
      </c>
      <c r="M75" s="31">
        <v>1.9675800000000001</v>
      </c>
      <c r="N75" s="1"/>
      <c r="O75" s="1"/>
    </row>
    <row r="76" spans="1:15" ht="12.75" customHeight="1">
      <c r="A76" s="56">
        <v>67</v>
      </c>
      <c r="B76" s="31" t="s">
        <v>95</v>
      </c>
      <c r="C76" s="31">
        <v>2349.9499999999998</v>
      </c>
      <c r="D76" s="40">
        <v>2353.0666666666666</v>
      </c>
      <c r="E76" s="40">
        <v>2256.8833333333332</v>
      </c>
      <c r="F76" s="40">
        <v>2163.8166666666666</v>
      </c>
      <c r="G76" s="40">
        <v>2067.6333333333332</v>
      </c>
      <c r="H76" s="40">
        <v>2446.1333333333332</v>
      </c>
      <c r="I76" s="40">
        <v>2542.3166666666666</v>
      </c>
      <c r="J76" s="40">
        <v>2635.3833333333332</v>
      </c>
      <c r="K76" s="31">
        <v>2449.25</v>
      </c>
      <c r="L76" s="31">
        <v>2260</v>
      </c>
      <c r="M76" s="31">
        <v>16.70054</v>
      </c>
      <c r="N76" s="1"/>
      <c r="O76" s="1"/>
    </row>
    <row r="77" spans="1:15" ht="12.75" customHeight="1">
      <c r="A77" s="56">
        <v>68</v>
      </c>
      <c r="B77" s="31" t="s">
        <v>253</v>
      </c>
      <c r="C77" s="31">
        <v>197.25</v>
      </c>
      <c r="D77" s="40">
        <v>200.81666666666669</v>
      </c>
      <c r="E77" s="40">
        <v>192.23333333333338</v>
      </c>
      <c r="F77" s="40">
        <v>187.2166666666667</v>
      </c>
      <c r="G77" s="40">
        <v>178.63333333333338</v>
      </c>
      <c r="H77" s="40">
        <v>205.83333333333337</v>
      </c>
      <c r="I77" s="40">
        <v>214.41666666666669</v>
      </c>
      <c r="J77" s="40">
        <v>219.43333333333337</v>
      </c>
      <c r="K77" s="31">
        <v>209.4</v>
      </c>
      <c r="L77" s="31">
        <v>195.8</v>
      </c>
      <c r="M77" s="31">
        <v>18.15202</v>
      </c>
      <c r="N77" s="1"/>
      <c r="O77" s="1"/>
    </row>
    <row r="78" spans="1:15" ht="12.75" customHeight="1">
      <c r="A78" s="56">
        <v>69</v>
      </c>
      <c r="B78" s="31" t="s">
        <v>96</v>
      </c>
      <c r="C78" s="31">
        <v>4995.95</v>
      </c>
      <c r="D78" s="40">
        <v>4980.2666666666673</v>
      </c>
      <c r="E78" s="40">
        <v>4890.5333333333347</v>
      </c>
      <c r="F78" s="40">
        <v>4785.1166666666677</v>
      </c>
      <c r="G78" s="40">
        <v>4695.383333333335</v>
      </c>
      <c r="H78" s="40">
        <v>5085.6833333333343</v>
      </c>
      <c r="I78" s="40">
        <v>5175.4166666666661</v>
      </c>
      <c r="J78" s="40">
        <v>5280.8333333333339</v>
      </c>
      <c r="K78" s="31">
        <v>5070</v>
      </c>
      <c r="L78" s="31">
        <v>4874.8500000000004</v>
      </c>
      <c r="M78" s="31">
        <v>5.8882300000000001</v>
      </c>
      <c r="N78" s="1"/>
      <c r="O78" s="1"/>
    </row>
    <row r="79" spans="1:15" ht="12.75" customHeight="1">
      <c r="A79" s="56">
        <v>70</v>
      </c>
      <c r="B79" s="31" t="s">
        <v>254</v>
      </c>
      <c r="C79" s="31">
        <v>4831.2</v>
      </c>
      <c r="D79" s="40">
        <v>4929.4333333333334</v>
      </c>
      <c r="E79" s="40">
        <v>4702.7666666666664</v>
      </c>
      <c r="F79" s="40">
        <v>4574.333333333333</v>
      </c>
      <c r="G79" s="40">
        <v>4347.6666666666661</v>
      </c>
      <c r="H79" s="40">
        <v>5057.8666666666668</v>
      </c>
      <c r="I79" s="40">
        <v>5284.5333333333328</v>
      </c>
      <c r="J79" s="40">
        <v>5412.9666666666672</v>
      </c>
      <c r="K79" s="31">
        <v>5156.1000000000004</v>
      </c>
      <c r="L79" s="31">
        <v>4801</v>
      </c>
      <c r="M79" s="31">
        <v>5.4213800000000001</v>
      </c>
      <c r="N79" s="1"/>
      <c r="O79" s="1"/>
    </row>
    <row r="80" spans="1:15" ht="12.75" customHeight="1">
      <c r="A80" s="56">
        <v>71</v>
      </c>
      <c r="B80" s="31" t="s">
        <v>144</v>
      </c>
      <c r="C80" s="31">
        <v>3493.55</v>
      </c>
      <c r="D80" s="40">
        <v>3431.4</v>
      </c>
      <c r="E80" s="40">
        <v>3347.25</v>
      </c>
      <c r="F80" s="40">
        <v>3200.95</v>
      </c>
      <c r="G80" s="40">
        <v>3116.7999999999997</v>
      </c>
      <c r="H80" s="40">
        <v>3577.7000000000003</v>
      </c>
      <c r="I80" s="40">
        <v>3661.8500000000008</v>
      </c>
      <c r="J80" s="40">
        <v>3808.1500000000005</v>
      </c>
      <c r="K80" s="31">
        <v>3515.55</v>
      </c>
      <c r="L80" s="31">
        <v>3285.1</v>
      </c>
      <c r="M80" s="31">
        <v>3.1090800000000001</v>
      </c>
      <c r="N80" s="1"/>
      <c r="O80" s="1"/>
    </row>
    <row r="81" spans="1:15" ht="12.75" customHeight="1">
      <c r="A81" s="56">
        <v>72</v>
      </c>
      <c r="B81" s="31" t="s">
        <v>99</v>
      </c>
      <c r="C81" s="31">
        <v>4676.1499999999996</v>
      </c>
      <c r="D81" s="40">
        <v>4637.3833333333332</v>
      </c>
      <c r="E81" s="40">
        <v>4575.7666666666664</v>
      </c>
      <c r="F81" s="40">
        <v>4475.3833333333332</v>
      </c>
      <c r="G81" s="40">
        <v>4413.7666666666664</v>
      </c>
      <c r="H81" s="40">
        <v>4737.7666666666664</v>
      </c>
      <c r="I81" s="40">
        <v>4799.3833333333332</v>
      </c>
      <c r="J81" s="40">
        <v>4899.7666666666664</v>
      </c>
      <c r="K81" s="31">
        <v>4699</v>
      </c>
      <c r="L81" s="31">
        <v>4537</v>
      </c>
      <c r="M81" s="31">
        <v>2.7616700000000001</v>
      </c>
      <c r="N81" s="1"/>
      <c r="O81" s="1"/>
    </row>
    <row r="82" spans="1:15" ht="12.75" customHeight="1">
      <c r="A82" s="56">
        <v>73</v>
      </c>
      <c r="B82" s="31" t="s">
        <v>100</v>
      </c>
      <c r="C82" s="31">
        <v>2561.75</v>
      </c>
      <c r="D82" s="40">
        <v>2572.6333333333332</v>
      </c>
      <c r="E82" s="40">
        <v>2521.1166666666663</v>
      </c>
      <c r="F82" s="40">
        <v>2480.4833333333331</v>
      </c>
      <c r="G82" s="40">
        <v>2428.9666666666662</v>
      </c>
      <c r="H82" s="40">
        <v>2613.2666666666664</v>
      </c>
      <c r="I82" s="40">
        <v>2664.7833333333328</v>
      </c>
      <c r="J82" s="40">
        <v>2705.4166666666665</v>
      </c>
      <c r="K82" s="31">
        <v>2624.15</v>
      </c>
      <c r="L82" s="31">
        <v>2532</v>
      </c>
      <c r="M82" s="31">
        <v>4.5769599999999997</v>
      </c>
      <c r="N82" s="1"/>
      <c r="O82" s="1"/>
    </row>
    <row r="83" spans="1:15" ht="12.75" customHeight="1">
      <c r="A83" s="56">
        <v>74</v>
      </c>
      <c r="B83" s="31" t="s">
        <v>255</v>
      </c>
      <c r="C83" s="31">
        <v>522.95000000000005</v>
      </c>
      <c r="D83" s="40">
        <v>527.38333333333333</v>
      </c>
      <c r="E83" s="40">
        <v>512.91666666666663</v>
      </c>
      <c r="F83" s="40">
        <v>502.88333333333333</v>
      </c>
      <c r="G83" s="40">
        <v>488.41666666666663</v>
      </c>
      <c r="H83" s="40">
        <v>537.41666666666663</v>
      </c>
      <c r="I83" s="40">
        <v>551.88333333333333</v>
      </c>
      <c r="J83" s="40">
        <v>561.91666666666663</v>
      </c>
      <c r="K83" s="31">
        <v>541.85</v>
      </c>
      <c r="L83" s="31">
        <v>517.35</v>
      </c>
      <c r="M83" s="31">
        <v>2.8420899999999998</v>
      </c>
      <c r="N83" s="1"/>
      <c r="O83" s="1"/>
    </row>
    <row r="84" spans="1:15" ht="12.75" customHeight="1">
      <c r="A84" s="56">
        <v>75</v>
      </c>
      <c r="B84" s="31" t="s">
        <v>256</v>
      </c>
      <c r="C84" s="31">
        <v>1743.6</v>
      </c>
      <c r="D84" s="40">
        <v>1730.3666666666666</v>
      </c>
      <c r="E84" s="40">
        <v>1693.9333333333332</v>
      </c>
      <c r="F84" s="40">
        <v>1644.2666666666667</v>
      </c>
      <c r="G84" s="40">
        <v>1607.8333333333333</v>
      </c>
      <c r="H84" s="40">
        <v>1780.0333333333331</v>
      </c>
      <c r="I84" s="40">
        <v>1816.4666666666665</v>
      </c>
      <c r="J84" s="40">
        <v>1866.133333333333</v>
      </c>
      <c r="K84" s="31">
        <v>1766.8</v>
      </c>
      <c r="L84" s="31">
        <v>1680.7</v>
      </c>
      <c r="M84" s="31">
        <v>0.56960999999999995</v>
      </c>
      <c r="N84" s="1"/>
      <c r="O84" s="1"/>
    </row>
    <row r="85" spans="1:15" ht="12.75" customHeight="1">
      <c r="A85" s="56">
        <v>76</v>
      </c>
      <c r="B85" s="31" t="s">
        <v>101</v>
      </c>
      <c r="C85" s="31">
        <v>1495.1</v>
      </c>
      <c r="D85" s="40">
        <v>1479.0333333333335</v>
      </c>
      <c r="E85" s="40">
        <v>1450.0666666666671</v>
      </c>
      <c r="F85" s="40">
        <v>1405.0333333333335</v>
      </c>
      <c r="G85" s="40">
        <v>1376.0666666666671</v>
      </c>
      <c r="H85" s="40">
        <v>1524.0666666666671</v>
      </c>
      <c r="I85" s="40">
        <v>1553.0333333333338</v>
      </c>
      <c r="J85" s="40">
        <v>1598.0666666666671</v>
      </c>
      <c r="K85" s="31">
        <v>1508</v>
      </c>
      <c r="L85" s="31">
        <v>1434</v>
      </c>
      <c r="M85" s="31">
        <v>9.0015000000000001</v>
      </c>
      <c r="N85" s="1"/>
      <c r="O85" s="1"/>
    </row>
    <row r="86" spans="1:15" ht="12.75" customHeight="1">
      <c r="A86" s="56">
        <v>77</v>
      </c>
      <c r="B86" s="31" t="s">
        <v>102</v>
      </c>
      <c r="C86" s="31">
        <v>175.6</v>
      </c>
      <c r="D86" s="40">
        <v>176.35</v>
      </c>
      <c r="E86" s="40">
        <v>173.29999999999998</v>
      </c>
      <c r="F86" s="40">
        <v>171</v>
      </c>
      <c r="G86" s="40">
        <v>167.95</v>
      </c>
      <c r="H86" s="40">
        <v>178.64999999999998</v>
      </c>
      <c r="I86" s="40">
        <v>181.7</v>
      </c>
      <c r="J86" s="40">
        <v>183.99999999999997</v>
      </c>
      <c r="K86" s="31">
        <v>179.4</v>
      </c>
      <c r="L86" s="31">
        <v>174.05</v>
      </c>
      <c r="M86" s="31">
        <v>26.54458</v>
      </c>
      <c r="N86" s="1"/>
      <c r="O86" s="1"/>
    </row>
    <row r="87" spans="1:15" ht="12.75" customHeight="1">
      <c r="A87" s="56">
        <v>78</v>
      </c>
      <c r="B87" s="31" t="s">
        <v>103</v>
      </c>
      <c r="C87" s="31">
        <v>102.5</v>
      </c>
      <c r="D87" s="40">
        <v>103.48333333333333</v>
      </c>
      <c r="E87" s="40">
        <v>99.316666666666663</v>
      </c>
      <c r="F87" s="40">
        <v>96.133333333333326</v>
      </c>
      <c r="G87" s="40">
        <v>91.966666666666654</v>
      </c>
      <c r="H87" s="40">
        <v>106.66666666666667</v>
      </c>
      <c r="I87" s="40">
        <v>110.83333333333333</v>
      </c>
      <c r="J87" s="40">
        <v>114.01666666666668</v>
      </c>
      <c r="K87" s="31">
        <v>107.65</v>
      </c>
      <c r="L87" s="31">
        <v>100.3</v>
      </c>
      <c r="M87" s="31">
        <v>789.95676000000003</v>
      </c>
      <c r="N87" s="1"/>
      <c r="O87" s="1"/>
    </row>
    <row r="88" spans="1:15" ht="12.75" customHeight="1">
      <c r="A88" s="56">
        <v>79</v>
      </c>
      <c r="B88" s="31" t="s">
        <v>257</v>
      </c>
      <c r="C88" s="31">
        <v>248.9</v>
      </c>
      <c r="D88" s="40">
        <v>250.88333333333335</v>
      </c>
      <c r="E88" s="40">
        <v>245.9666666666667</v>
      </c>
      <c r="F88" s="40">
        <v>243.03333333333333</v>
      </c>
      <c r="G88" s="40">
        <v>238.11666666666667</v>
      </c>
      <c r="H88" s="40">
        <v>253.81666666666672</v>
      </c>
      <c r="I88" s="40">
        <v>258.73333333333341</v>
      </c>
      <c r="J88" s="40">
        <v>261.66666666666674</v>
      </c>
      <c r="K88" s="31">
        <v>255.8</v>
      </c>
      <c r="L88" s="31">
        <v>247.95</v>
      </c>
      <c r="M88" s="31">
        <v>14.09445</v>
      </c>
      <c r="N88" s="1"/>
      <c r="O88" s="1"/>
    </row>
    <row r="89" spans="1:15" ht="12.75" customHeight="1">
      <c r="A89" s="56">
        <v>80</v>
      </c>
      <c r="B89" s="31" t="s">
        <v>104</v>
      </c>
      <c r="C89" s="31">
        <v>148.25</v>
      </c>
      <c r="D89" s="40">
        <v>148.73333333333335</v>
      </c>
      <c r="E89" s="40">
        <v>145.6166666666667</v>
      </c>
      <c r="F89" s="40">
        <v>142.98333333333335</v>
      </c>
      <c r="G89" s="40">
        <v>139.8666666666667</v>
      </c>
      <c r="H89" s="40">
        <v>151.3666666666667</v>
      </c>
      <c r="I89" s="40">
        <v>154.48333333333338</v>
      </c>
      <c r="J89" s="40">
        <v>157.1166666666667</v>
      </c>
      <c r="K89" s="31">
        <v>151.85</v>
      </c>
      <c r="L89" s="31">
        <v>146.1</v>
      </c>
      <c r="M89" s="31">
        <v>69.425139999999999</v>
      </c>
      <c r="N89" s="1"/>
      <c r="O89" s="1"/>
    </row>
    <row r="90" spans="1:15" ht="12.75" customHeight="1">
      <c r="A90" s="56">
        <v>81</v>
      </c>
      <c r="B90" s="31" t="s">
        <v>107</v>
      </c>
      <c r="C90" s="31">
        <v>40.799999999999997</v>
      </c>
      <c r="D90" s="40">
        <v>40.233333333333334</v>
      </c>
      <c r="E90" s="40">
        <v>39.366666666666667</v>
      </c>
      <c r="F90" s="40">
        <v>37.93333333333333</v>
      </c>
      <c r="G90" s="40">
        <v>37.066666666666663</v>
      </c>
      <c r="H90" s="40">
        <v>41.666666666666671</v>
      </c>
      <c r="I90" s="40">
        <v>42.533333333333346</v>
      </c>
      <c r="J90" s="40">
        <v>43.966666666666676</v>
      </c>
      <c r="K90" s="31">
        <v>41.1</v>
      </c>
      <c r="L90" s="31">
        <v>38.799999999999997</v>
      </c>
      <c r="M90" s="31">
        <v>192.21455</v>
      </c>
      <c r="N90" s="1"/>
      <c r="O90" s="1"/>
    </row>
    <row r="91" spans="1:15" ht="12.75" customHeight="1">
      <c r="A91" s="56">
        <v>82</v>
      </c>
      <c r="B91" s="31" t="s">
        <v>258</v>
      </c>
      <c r="C91" s="31">
        <v>3726.4</v>
      </c>
      <c r="D91" s="40">
        <v>3596.85</v>
      </c>
      <c r="E91" s="40">
        <v>3441.7</v>
      </c>
      <c r="F91" s="40">
        <v>3157</v>
      </c>
      <c r="G91" s="40">
        <v>3001.85</v>
      </c>
      <c r="H91" s="40">
        <v>3881.5499999999997</v>
      </c>
      <c r="I91" s="40">
        <v>4036.7000000000003</v>
      </c>
      <c r="J91" s="40">
        <v>4321.3999999999996</v>
      </c>
      <c r="K91" s="31">
        <v>3752</v>
      </c>
      <c r="L91" s="31">
        <v>3312.15</v>
      </c>
      <c r="M91" s="31">
        <v>9.9753799999999995</v>
      </c>
      <c r="N91" s="1"/>
      <c r="O91" s="1"/>
    </row>
    <row r="92" spans="1:15" ht="12.75" customHeight="1">
      <c r="A92" s="56">
        <v>83</v>
      </c>
      <c r="B92" s="31" t="s">
        <v>105</v>
      </c>
      <c r="C92" s="31">
        <v>485.95</v>
      </c>
      <c r="D92" s="40">
        <v>486.76666666666671</v>
      </c>
      <c r="E92" s="40">
        <v>476.28333333333342</v>
      </c>
      <c r="F92" s="40">
        <v>466.61666666666673</v>
      </c>
      <c r="G92" s="40">
        <v>456.13333333333344</v>
      </c>
      <c r="H92" s="40">
        <v>496.43333333333339</v>
      </c>
      <c r="I92" s="40">
        <v>506.91666666666663</v>
      </c>
      <c r="J92" s="40">
        <v>516.58333333333337</v>
      </c>
      <c r="K92" s="31">
        <v>497.25</v>
      </c>
      <c r="L92" s="31">
        <v>477.1</v>
      </c>
      <c r="M92" s="31">
        <v>14.21509</v>
      </c>
      <c r="N92" s="1"/>
      <c r="O92" s="1"/>
    </row>
    <row r="93" spans="1:15" ht="12.75" customHeight="1">
      <c r="A93" s="56">
        <v>84</v>
      </c>
      <c r="B93" s="31" t="s">
        <v>259</v>
      </c>
      <c r="C93" s="31">
        <v>585.25</v>
      </c>
      <c r="D93" s="40">
        <v>597.56666666666672</v>
      </c>
      <c r="E93" s="40">
        <v>572.18333333333339</v>
      </c>
      <c r="F93" s="40">
        <v>559.11666666666667</v>
      </c>
      <c r="G93" s="40">
        <v>533.73333333333335</v>
      </c>
      <c r="H93" s="40">
        <v>610.63333333333344</v>
      </c>
      <c r="I93" s="40">
        <v>636.01666666666688</v>
      </c>
      <c r="J93" s="40">
        <v>649.08333333333348</v>
      </c>
      <c r="K93" s="31">
        <v>622.95000000000005</v>
      </c>
      <c r="L93" s="31">
        <v>584.5</v>
      </c>
      <c r="M93" s="31">
        <v>1.74271</v>
      </c>
      <c r="N93" s="1"/>
      <c r="O93" s="1"/>
    </row>
    <row r="94" spans="1:15" ht="12.75" customHeight="1">
      <c r="A94" s="56">
        <v>85</v>
      </c>
      <c r="B94" s="31" t="s">
        <v>108</v>
      </c>
      <c r="C94" s="31">
        <v>942.45</v>
      </c>
      <c r="D94" s="40">
        <v>945.56666666666661</v>
      </c>
      <c r="E94" s="40">
        <v>926.88333333333321</v>
      </c>
      <c r="F94" s="40">
        <v>911.31666666666661</v>
      </c>
      <c r="G94" s="40">
        <v>892.63333333333321</v>
      </c>
      <c r="H94" s="40">
        <v>961.13333333333321</v>
      </c>
      <c r="I94" s="40">
        <v>979.81666666666661</v>
      </c>
      <c r="J94" s="40">
        <v>995.38333333333321</v>
      </c>
      <c r="K94" s="31">
        <v>964.25</v>
      </c>
      <c r="L94" s="31">
        <v>930</v>
      </c>
      <c r="M94" s="31">
        <v>6.8375700000000004</v>
      </c>
      <c r="N94" s="1"/>
      <c r="O94" s="1"/>
    </row>
    <row r="95" spans="1:15" ht="12.75" customHeight="1">
      <c r="A95" s="56">
        <v>86</v>
      </c>
      <c r="B95" s="31" t="s">
        <v>260</v>
      </c>
      <c r="C95" s="31">
        <v>576.5</v>
      </c>
      <c r="D95" s="40">
        <v>572.83333333333337</v>
      </c>
      <c r="E95" s="40">
        <v>561.66666666666674</v>
      </c>
      <c r="F95" s="40">
        <v>546.83333333333337</v>
      </c>
      <c r="G95" s="40">
        <v>535.66666666666674</v>
      </c>
      <c r="H95" s="40">
        <v>587.66666666666674</v>
      </c>
      <c r="I95" s="40">
        <v>598.83333333333348</v>
      </c>
      <c r="J95" s="40">
        <v>613.66666666666674</v>
      </c>
      <c r="K95" s="31">
        <v>584</v>
      </c>
      <c r="L95" s="31">
        <v>558</v>
      </c>
      <c r="M95" s="31">
        <v>1.40412</v>
      </c>
      <c r="N95" s="1"/>
      <c r="O95" s="1"/>
    </row>
    <row r="96" spans="1:15" ht="12.75" customHeight="1">
      <c r="A96" s="56">
        <v>87</v>
      </c>
      <c r="B96" s="31" t="s">
        <v>109</v>
      </c>
      <c r="C96" s="31">
        <v>2279.4</v>
      </c>
      <c r="D96" s="40">
        <v>2285.6166666666663</v>
      </c>
      <c r="E96" s="40">
        <v>2200.2333333333327</v>
      </c>
      <c r="F96" s="40">
        <v>2121.0666666666662</v>
      </c>
      <c r="G96" s="40">
        <v>2035.6833333333325</v>
      </c>
      <c r="H96" s="40">
        <v>2364.7833333333328</v>
      </c>
      <c r="I96" s="40">
        <v>2450.166666666667</v>
      </c>
      <c r="J96" s="40">
        <v>2529.333333333333</v>
      </c>
      <c r="K96" s="31">
        <v>2371</v>
      </c>
      <c r="L96" s="31">
        <v>2206.4499999999998</v>
      </c>
      <c r="M96" s="31">
        <v>10.776899999999999</v>
      </c>
      <c r="N96" s="1"/>
      <c r="O96" s="1"/>
    </row>
    <row r="97" spans="1:15" ht="12.75" customHeight="1">
      <c r="A97" s="56">
        <v>88</v>
      </c>
      <c r="B97" s="31" t="s">
        <v>111</v>
      </c>
      <c r="C97" s="31">
        <v>1710.65</v>
      </c>
      <c r="D97" s="40">
        <v>1699.8333333333333</v>
      </c>
      <c r="E97" s="40">
        <v>1679.9666666666665</v>
      </c>
      <c r="F97" s="40">
        <v>1649.2833333333333</v>
      </c>
      <c r="G97" s="40">
        <v>1629.4166666666665</v>
      </c>
      <c r="H97" s="40">
        <v>1730.5166666666664</v>
      </c>
      <c r="I97" s="40">
        <v>1750.3833333333332</v>
      </c>
      <c r="J97" s="40">
        <v>1781.0666666666664</v>
      </c>
      <c r="K97" s="31">
        <v>1719.7</v>
      </c>
      <c r="L97" s="31">
        <v>1669.15</v>
      </c>
      <c r="M97" s="31">
        <v>5.73813</v>
      </c>
      <c r="N97" s="1"/>
      <c r="O97" s="1"/>
    </row>
    <row r="98" spans="1:15" ht="12.75" customHeight="1">
      <c r="A98" s="56">
        <v>89</v>
      </c>
      <c r="B98" s="31" t="s">
        <v>112</v>
      </c>
      <c r="C98" s="31">
        <v>585.9</v>
      </c>
      <c r="D98" s="40">
        <v>595.65</v>
      </c>
      <c r="E98" s="40">
        <v>571.84999999999991</v>
      </c>
      <c r="F98" s="40">
        <v>557.79999999999995</v>
      </c>
      <c r="G98" s="40">
        <v>533.99999999999989</v>
      </c>
      <c r="H98" s="40">
        <v>609.69999999999993</v>
      </c>
      <c r="I98" s="40">
        <v>633.49999999999989</v>
      </c>
      <c r="J98" s="40">
        <v>647.54999999999995</v>
      </c>
      <c r="K98" s="31">
        <v>619.45000000000005</v>
      </c>
      <c r="L98" s="31">
        <v>581.6</v>
      </c>
      <c r="M98" s="31">
        <v>20.279499999999999</v>
      </c>
      <c r="N98" s="1"/>
      <c r="O98" s="1"/>
    </row>
    <row r="99" spans="1:15" ht="12.75" customHeight="1">
      <c r="A99" s="56">
        <v>90</v>
      </c>
      <c r="B99" s="31" t="s">
        <v>261</v>
      </c>
      <c r="C99" s="31">
        <v>305.14999999999998</v>
      </c>
      <c r="D99" s="40">
        <v>308.43333333333334</v>
      </c>
      <c r="E99" s="40">
        <v>299.2166666666667</v>
      </c>
      <c r="F99" s="40">
        <v>293.28333333333336</v>
      </c>
      <c r="G99" s="40">
        <v>284.06666666666672</v>
      </c>
      <c r="H99" s="40">
        <v>314.36666666666667</v>
      </c>
      <c r="I99" s="40">
        <v>323.58333333333326</v>
      </c>
      <c r="J99" s="40">
        <v>329.51666666666665</v>
      </c>
      <c r="K99" s="31">
        <v>317.64999999999998</v>
      </c>
      <c r="L99" s="31">
        <v>302.5</v>
      </c>
      <c r="M99" s="31">
        <v>5.7499500000000001</v>
      </c>
      <c r="N99" s="1"/>
      <c r="O99" s="1"/>
    </row>
    <row r="100" spans="1:15" ht="12.75" customHeight="1">
      <c r="A100" s="56">
        <v>91</v>
      </c>
      <c r="B100" s="31" t="s">
        <v>114</v>
      </c>
      <c r="C100" s="31">
        <v>1165.4000000000001</v>
      </c>
      <c r="D100" s="40">
        <v>1170.8500000000001</v>
      </c>
      <c r="E100" s="40">
        <v>1151.7000000000003</v>
      </c>
      <c r="F100" s="40">
        <v>1138.0000000000002</v>
      </c>
      <c r="G100" s="40">
        <v>1118.8500000000004</v>
      </c>
      <c r="H100" s="40">
        <v>1184.5500000000002</v>
      </c>
      <c r="I100" s="40">
        <v>1203.7000000000003</v>
      </c>
      <c r="J100" s="40">
        <v>1217.4000000000001</v>
      </c>
      <c r="K100" s="31">
        <v>1190</v>
      </c>
      <c r="L100" s="31">
        <v>1157.1500000000001</v>
      </c>
      <c r="M100" s="31">
        <v>66.908190000000005</v>
      </c>
      <c r="N100" s="1"/>
      <c r="O100" s="1"/>
    </row>
    <row r="101" spans="1:15" ht="12.75" customHeight="1">
      <c r="A101" s="56">
        <v>92</v>
      </c>
      <c r="B101" s="31" t="s">
        <v>116</v>
      </c>
      <c r="C101" s="31">
        <v>2768.7</v>
      </c>
      <c r="D101" s="40">
        <v>2766.0833333333335</v>
      </c>
      <c r="E101" s="40">
        <v>2729.6166666666668</v>
      </c>
      <c r="F101" s="40">
        <v>2690.5333333333333</v>
      </c>
      <c r="G101" s="40">
        <v>2654.0666666666666</v>
      </c>
      <c r="H101" s="40">
        <v>2805.166666666667</v>
      </c>
      <c r="I101" s="40">
        <v>2841.6333333333332</v>
      </c>
      <c r="J101" s="40">
        <v>2880.7166666666672</v>
      </c>
      <c r="K101" s="31">
        <v>2802.55</v>
      </c>
      <c r="L101" s="31">
        <v>2727</v>
      </c>
      <c r="M101" s="31">
        <v>3.38917</v>
      </c>
      <c r="N101" s="1"/>
      <c r="O101" s="1"/>
    </row>
    <row r="102" spans="1:15" ht="12.75" customHeight="1">
      <c r="A102" s="56">
        <v>93</v>
      </c>
      <c r="B102" s="31" t="s">
        <v>117</v>
      </c>
      <c r="C102" s="31">
        <v>1657</v>
      </c>
      <c r="D102" s="40">
        <v>1653.6000000000001</v>
      </c>
      <c r="E102" s="40">
        <v>1617.2000000000003</v>
      </c>
      <c r="F102" s="40">
        <v>1577.4</v>
      </c>
      <c r="G102" s="40">
        <v>1541.0000000000002</v>
      </c>
      <c r="H102" s="40">
        <v>1693.4000000000003</v>
      </c>
      <c r="I102" s="40">
        <v>1729.8000000000004</v>
      </c>
      <c r="J102" s="40">
        <v>1769.6000000000004</v>
      </c>
      <c r="K102" s="31">
        <v>1690</v>
      </c>
      <c r="L102" s="31">
        <v>1613.8</v>
      </c>
      <c r="M102" s="31">
        <v>82.133830000000003</v>
      </c>
      <c r="N102" s="1"/>
      <c r="O102" s="1"/>
    </row>
    <row r="103" spans="1:15" ht="12.75" customHeight="1">
      <c r="A103" s="56">
        <v>94</v>
      </c>
      <c r="B103" s="31" t="s">
        <v>118</v>
      </c>
      <c r="C103" s="31">
        <v>683.25</v>
      </c>
      <c r="D103" s="40">
        <v>684.43333333333339</v>
      </c>
      <c r="E103" s="40">
        <v>675.31666666666683</v>
      </c>
      <c r="F103" s="40">
        <v>667.38333333333344</v>
      </c>
      <c r="G103" s="40">
        <v>658.26666666666688</v>
      </c>
      <c r="H103" s="40">
        <v>692.36666666666679</v>
      </c>
      <c r="I103" s="40">
        <v>701.48333333333335</v>
      </c>
      <c r="J103" s="40">
        <v>709.41666666666674</v>
      </c>
      <c r="K103" s="31">
        <v>693.55</v>
      </c>
      <c r="L103" s="31">
        <v>676.5</v>
      </c>
      <c r="M103" s="31">
        <v>27.866299999999999</v>
      </c>
      <c r="N103" s="1"/>
      <c r="O103" s="1"/>
    </row>
    <row r="104" spans="1:15" ht="12.75" customHeight="1">
      <c r="A104" s="56">
        <v>95</v>
      </c>
      <c r="B104" s="31" t="s">
        <v>113</v>
      </c>
      <c r="C104" s="31">
        <v>1298.95</v>
      </c>
      <c r="D104" s="40">
        <v>1293.55</v>
      </c>
      <c r="E104" s="40">
        <v>1277.8</v>
      </c>
      <c r="F104" s="40">
        <v>1256.6500000000001</v>
      </c>
      <c r="G104" s="40">
        <v>1240.9000000000001</v>
      </c>
      <c r="H104" s="40">
        <v>1314.6999999999998</v>
      </c>
      <c r="I104" s="40">
        <v>1330.4499999999998</v>
      </c>
      <c r="J104" s="40">
        <v>1351.5999999999997</v>
      </c>
      <c r="K104" s="31">
        <v>1309.3</v>
      </c>
      <c r="L104" s="31">
        <v>1272.4000000000001</v>
      </c>
      <c r="M104" s="31">
        <v>11.14353</v>
      </c>
      <c r="N104" s="1"/>
      <c r="O104" s="1"/>
    </row>
    <row r="105" spans="1:15" ht="12.75" customHeight="1">
      <c r="A105" s="56">
        <v>96</v>
      </c>
      <c r="B105" s="31" t="s">
        <v>119</v>
      </c>
      <c r="C105" s="31">
        <v>2686.8</v>
      </c>
      <c r="D105" s="40">
        <v>2706.9</v>
      </c>
      <c r="E105" s="40">
        <v>2658.9500000000003</v>
      </c>
      <c r="F105" s="40">
        <v>2631.1000000000004</v>
      </c>
      <c r="G105" s="40">
        <v>2583.1500000000005</v>
      </c>
      <c r="H105" s="40">
        <v>2734.75</v>
      </c>
      <c r="I105" s="40">
        <v>2782.7</v>
      </c>
      <c r="J105" s="40">
        <v>2810.5499999999997</v>
      </c>
      <c r="K105" s="31">
        <v>2754.85</v>
      </c>
      <c r="L105" s="31">
        <v>2679.05</v>
      </c>
      <c r="M105" s="31">
        <v>3.2607599999999999</v>
      </c>
      <c r="N105" s="1"/>
      <c r="O105" s="1"/>
    </row>
    <row r="106" spans="1:15" ht="12.75" customHeight="1">
      <c r="A106" s="56">
        <v>97</v>
      </c>
      <c r="B106" s="31" t="s">
        <v>121</v>
      </c>
      <c r="C106" s="31">
        <v>473.25</v>
      </c>
      <c r="D106" s="40">
        <v>470.2</v>
      </c>
      <c r="E106" s="40">
        <v>462.4</v>
      </c>
      <c r="F106" s="40">
        <v>451.55</v>
      </c>
      <c r="G106" s="40">
        <v>443.75</v>
      </c>
      <c r="H106" s="40">
        <v>481.04999999999995</v>
      </c>
      <c r="I106" s="40">
        <v>488.85</v>
      </c>
      <c r="J106" s="40">
        <v>499.69999999999993</v>
      </c>
      <c r="K106" s="31">
        <v>478</v>
      </c>
      <c r="L106" s="31">
        <v>459.35</v>
      </c>
      <c r="M106" s="31">
        <v>91.96105</v>
      </c>
      <c r="N106" s="1"/>
      <c r="O106" s="1"/>
    </row>
    <row r="107" spans="1:15" ht="12.75" customHeight="1">
      <c r="A107" s="56">
        <v>98</v>
      </c>
      <c r="B107" s="31" t="s">
        <v>262</v>
      </c>
      <c r="C107" s="31">
        <v>1323.05</v>
      </c>
      <c r="D107" s="40">
        <v>1315.55</v>
      </c>
      <c r="E107" s="40">
        <v>1291.6999999999998</v>
      </c>
      <c r="F107" s="40">
        <v>1260.3499999999999</v>
      </c>
      <c r="G107" s="40">
        <v>1236.4999999999998</v>
      </c>
      <c r="H107" s="40">
        <v>1346.8999999999999</v>
      </c>
      <c r="I107" s="40">
        <v>1370.7499999999998</v>
      </c>
      <c r="J107" s="40">
        <v>1402.1</v>
      </c>
      <c r="K107" s="31">
        <v>1339.4</v>
      </c>
      <c r="L107" s="31">
        <v>1284.2</v>
      </c>
      <c r="M107" s="31">
        <v>6.3099800000000004</v>
      </c>
      <c r="N107" s="1"/>
      <c r="O107" s="1"/>
    </row>
    <row r="108" spans="1:15" ht="12.75" customHeight="1">
      <c r="A108" s="56">
        <v>99</v>
      </c>
      <c r="B108" s="31" t="s">
        <v>122</v>
      </c>
      <c r="C108" s="31">
        <v>323.05</v>
      </c>
      <c r="D108" s="40">
        <v>325.2833333333333</v>
      </c>
      <c r="E108" s="40">
        <v>319.06666666666661</v>
      </c>
      <c r="F108" s="40">
        <v>315.08333333333331</v>
      </c>
      <c r="G108" s="40">
        <v>308.86666666666662</v>
      </c>
      <c r="H108" s="40">
        <v>329.26666666666659</v>
      </c>
      <c r="I108" s="40">
        <v>335.48333333333329</v>
      </c>
      <c r="J108" s="40">
        <v>339.46666666666658</v>
      </c>
      <c r="K108" s="31">
        <v>331.5</v>
      </c>
      <c r="L108" s="31">
        <v>321.3</v>
      </c>
      <c r="M108" s="31">
        <v>33.933959999999999</v>
      </c>
      <c r="N108" s="1"/>
      <c r="O108" s="1"/>
    </row>
    <row r="109" spans="1:15" ht="12.75" customHeight="1">
      <c r="A109" s="56">
        <v>100</v>
      </c>
      <c r="B109" s="31" t="s">
        <v>123</v>
      </c>
      <c r="C109" s="31">
        <v>2455.85</v>
      </c>
      <c r="D109" s="40">
        <v>2443.1333333333332</v>
      </c>
      <c r="E109" s="40">
        <v>2422.7166666666662</v>
      </c>
      <c r="F109" s="40">
        <v>2389.583333333333</v>
      </c>
      <c r="G109" s="40">
        <v>2369.1666666666661</v>
      </c>
      <c r="H109" s="40">
        <v>2476.2666666666664</v>
      </c>
      <c r="I109" s="40">
        <v>2496.6833333333334</v>
      </c>
      <c r="J109" s="40">
        <v>2529.8166666666666</v>
      </c>
      <c r="K109" s="31">
        <v>2463.5500000000002</v>
      </c>
      <c r="L109" s="31">
        <v>2410</v>
      </c>
      <c r="M109" s="31">
        <v>15.603809999999999</v>
      </c>
      <c r="N109" s="1"/>
      <c r="O109" s="1"/>
    </row>
    <row r="110" spans="1:15" ht="12.75" customHeight="1">
      <c r="A110" s="56">
        <v>101</v>
      </c>
      <c r="B110" s="31" t="s">
        <v>263</v>
      </c>
      <c r="C110" s="31">
        <v>323</v>
      </c>
      <c r="D110" s="40">
        <v>323.83333333333331</v>
      </c>
      <c r="E110" s="40">
        <v>316.26666666666665</v>
      </c>
      <c r="F110" s="40">
        <v>309.53333333333336</v>
      </c>
      <c r="G110" s="40">
        <v>301.9666666666667</v>
      </c>
      <c r="H110" s="40">
        <v>330.56666666666661</v>
      </c>
      <c r="I110" s="40">
        <v>338.13333333333333</v>
      </c>
      <c r="J110" s="40">
        <v>344.86666666666656</v>
      </c>
      <c r="K110" s="31">
        <v>331.4</v>
      </c>
      <c r="L110" s="31">
        <v>317.10000000000002</v>
      </c>
      <c r="M110" s="31">
        <v>18.85013</v>
      </c>
      <c r="N110" s="1"/>
      <c r="O110" s="1"/>
    </row>
    <row r="111" spans="1:15" ht="12.75" customHeight="1">
      <c r="A111" s="56">
        <v>102</v>
      </c>
      <c r="B111" s="31" t="s">
        <v>115</v>
      </c>
      <c r="C111" s="31">
        <v>2896.15</v>
      </c>
      <c r="D111" s="40">
        <v>2890.4666666666667</v>
      </c>
      <c r="E111" s="40">
        <v>2861.9333333333334</v>
      </c>
      <c r="F111" s="40">
        <v>2827.7166666666667</v>
      </c>
      <c r="G111" s="40">
        <v>2799.1833333333334</v>
      </c>
      <c r="H111" s="40">
        <v>2924.6833333333334</v>
      </c>
      <c r="I111" s="40">
        <v>2953.2166666666672</v>
      </c>
      <c r="J111" s="40">
        <v>2987.4333333333334</v>
      </c>
      <c r="K111" s="31">
        <v>2919</v>
      </c>
      <c r="L111" s="31">
        <v>2856.25</v>
      </c>
      <c r="M111" s="31">
        <v>34.635530000000003</v>
      </c>
      <c r="N111" s="1"/>
      <c r="O111" s="1"/>
    </row>
    <row r="112" spans="1:15" ht="12.75" customHeight="1">
      <c r="A112" s="56">
        <v>103</v>
      </c>
      <c r="B112" s="31" t="s">
        <v>125</v>
      </c>
      <c r="C112" s="31">
        <v>841.7</v>
      </c>
      <c r="D112" s="40">
        <v>835.69999999999993</v>
      </c>
      <c r="E112" s="40">
        <v>804.39999999999986</v>
      </c>
      <c r="F112" s="40">
        <v>767.09999999999991</v>
      </c>
      <c r="G112" s="40">
        <v>735.79999999999984</v>
      </c>
      <c r="H112" s="40">
        <v>872.99999999999989</v>
      </c>
      <c r="I112" s="40">
        <v>904.29999999999984</v>
      </c>
      <c r="J112" s="40">
        <v>941.59999999999991</v>
      </c>
      <c r="K112" s="31">
        <v>867</v>
      </c>
      <c r="L112" s="31">
        <v>798.4</v>
      </c>
      <c r="M112" s="31">
        <v>961.24084000000005</v>
      </c>
      <c r="N112" s="1"/>
      <c r="O112" s="1"/>
    </row>
    <row r="113" spans="1:15" ht="12.75" customHeight="1">
      <c r="A113" s="56">
        <v>104</v>
      </c>
      <c r="B113" s="31" t="s">
        <v>126</v>
      </c>
      <c r="C113" s="31">
        <v>1496.95</v>
      </c>
      <c r="D113" s="40">
        <v>1493.6333333333334</v>
      </c>
      <c r="E113" s="40">
        <v>1478.8666666666668</v>
      </c>
      <c r="F113" s="40">
        <v>1460.7833333333333</v>
      </c>
      <c r="G113" s="40">
        <v>1446.0166666666667</v>
      </c>
      <c r="H113" s="40">
        <v>1511.7166666666669</v>
      </c>
      <c r="I113" s="40">
        <v>1526.4833333333338</v>
      </c>
      <c r="J113" s="40">
        <v>1544.5666666666671</v>
      </c>
      <c r="K113" s="31">
        <v>1508.4</v>
      </c>
      <c r="L113" s="31">
        <v>1475.55</v>
      </c>
      <c r="M113" s="31">
        <v>3.7374000000000001</v>
      </c>
      <c r="N113" s="1"/>
      <c r="O113" s="1"/>
    </row>
    <row r="114" spans="1:15" ht="12.75" customHeight="1">
      <c r="A114" s="56">
        <v>105</v>
      </c>
      <c r="B114" s="31" t="s">
        <v>127</v>
      </c>
      <c r="C114" s="31">
        <v>621</v>
      </c>
      <c r="D114" s="40">
        <v>618.18333333333328</v>
      </c>
      <c r="E114" s="40">
        <v>612.36666666666656</v>
      </c>
      <c r="F114" s="40">
        <v>603.73333333333323</v>
      </c>
      <c r="G114" s="40">
        <v>597.91666666666652</v>
      </c>
      <c r="H114" s="40">
        <v>626.81666666666661</v>
      </c>
      <c r="I114" s="40">
        <v>632.63333333333344</v>
      </c>
      <c r="J114" s="40">
        <v>641.26666666666665</v>
      </c>
      <c r="K114" s="31">
        <v>624</v>
      </c>
      <c r="L114" s="31">
        <v>609.54999999999995</v>
      </c>
      <c r="M114" s="31">
        <v>16.364429999999999</v>
      </c>
      <c r="N114" s="1"/>
      <c r="O114" s="1"/>
    </row>
    <row r="115" spans="1:15" ht="12.75" customHeight="1">
      <c r="A115" s="56">
        <v>106</v>
      </c>
      <c r="B115" s="31" t="s">
        <v>264</v>
      </c>
      <c r="C115" s="31">
        <v>752.25</v>
      </c>
      <c r="D115" s="40">
        <v>766.08333333333337</v>
      </c>
      <c r="E115" s="40">
        <v>736.16666666666674</v>
      </c>
      <c r="F115" s="40">
        <v>720.08333333333337</v>
      </c>
      <c r="G115" s="40">
        <v>690.16666666666674</v>
      </c>
      <c r="H115" s="40">
        <v>782.16666666666674</v>
      </c>
      <c r="I115" s="40">
        <v>812.08333333333348</v>
      </c>
      <c r="J115" s="40">
        <v>828.16666666666674</v>
      </c>
      <c r="K115" s="31">
        <v>796</v>
      </c>
      <c r="L115" s="31">
        <v>750</v>
      </c>
      <c r="M115" s="31">
        <v>4.56759</v>
      </c>
      <c r="N115" s="1"/>
      <c r="O115" s="1"/>
    </row>
    <row r="116" spans="1:15" ht="12.75" customHeight="1">
      <c r="A116" s="56">
        <v>107</v>
      </c>
      <c r="B116" s="31" t="s">
        <v>129</v>
      </c>
      <c r="C116" s="31">
        <v>49.35</v>
      </c>
      <c r="D116" s="40">
        <v>49.383333333333333</v>
      </c>
      <c r="E116" s="40">
        <v>48.116666666666667</v>
      </c>
      <c r="F116" s="40">
        <v>46.883333333333333</v>
      </c>
      <c r="G116" s="40">
        <v>45.616666666666667</v>
      </c>
      <c r="H116" s="40">
        <v>50.616666666666667</v>
      </c>
      <c r="I116" s="40">
        <v>51.883333333333333</v>
      </c>
      <c r="J116" s="40">
        <v>53.116666666666667</v>
      </c>
      <c r="K116" s="31">
        <v>50.65</v>
      </c>
      <c r="L116" s="31">
        <v>48.15</v>
      </c>
      <c r="M116" s="31">
        <v>357.93918000000002</v>
      </c>
      <c r="N116" s="1"/>
      <c r="O116" s="1"/>
    </row>
    <row r="117" spans="1:15" ht="12.75" customHeight="1">
      <c r="A117" s="56">
        <v>108</v>
      </c>
      <c r="B117" s="31" t="s">
        <v>138</v>
      </c>
      <c r="C117" s="31">
        <v>233.4</v>
      </c>
      <c r="D117" s="40">
        <v>233.51666666666665</v>
      </c>
      <c r="E117" s="40">
        <v>230.3833333333333</v>
      </c>
      <c r="F117" s="40">
        <v>227.36666666666665</v>
      </c>
      <c r="G117" s="40">
        <v>224.23333333333329</v>
      </c>
      <c r="H117" s="40">
        <v>236.5333333333333</v>
      </c>
      <c r="I117" s="40">
        <v>239.66666666666663</v>
      </c>
      <c r="J117" s="40">
        <v>242.68333333333331</v>
      </c>
      <c r="K117" s="31">
        <v>236.65</v>
      </c>
      <c r="L117" s="31">
        <v>230.5</v>
      </c>
      <c r="M117" s="31">
        <v>223.33919</v>
      </c>
      <c r="N117" s="1"/>
      <c r="O117" s="1"/>
    </row>
    <row r="118" spans="1:15" ht="12.75" customHeight="1">
      <c r="A118" s="56">
        <v>109</v>
      </c>
      <c r="B118" s="31" t="s">
        <v>124</v>
      </c>
      <c r="C118" s="31">
        <v>220.5</v>
      </c>
      <c r="D118" s="40">
        <v>221.91666666666666</v>
      </c>
      <c r="E118" s="40">
        <v>211.08333333333331</v>
      </c>
      <c r="F118" s="40">
        <v>201.66666666666666</v>
      </c>
      <c r="G118" s="40">
        <v>190.83333333333331</v>
      </c>
      <c r="H118" s="40">
        <v>231.33333333333331</v>
      </c>
      <c r="I118" s="40">
        <v>242.16666666666663</v>
      </c>
      <c r="J118" s="40">
        <v>251.58333333333331</v>
      </c>
      <c r="K118" s="31">
        <v>232.75</v>
      </c>
      <c r="L118" s="31">
        <v>212.5</v>
      </c>
      <c r="M118" s="31">
        <v>141.31308000000001</v>
      </c>
      <c r="N118" s="1"/>
      <c r="O118" s="1"/>
    </row>
    <row r="119" spans="1:15" ht="12.75" customHeight="1">
      <c r="A119" s="56">
        <v>110</v>
      </c>
      <c r="B119" s="31" t="s">
        <v>265</v>
      </c>
      <c r="C119" s="31">
        <v>7323.95</v>
      </c>
      <c r="D119" s="40">
        <v>7500.8833333333341</v>
      </c>
      <c r="E119" s="40">
        <v>7086.7666666666682</v>
      </c>
      <c r="F119" s="40">
        <v>6849.5833333333339</v>
      </c>
      <c r="G119" s="40">
        <v>6435.4666666666681</v>
      </c>
      <c r="H119" s="40">
        <v>7738.0666666666684</v>
      </c>
      <c r="I119" s="40">
        <v>8152.1833333333352</v>
      </c>
      <c r="J119" s="40">
        <v>8389.3666666666686</v>
      </c>
      <c r="K119" s="31">
        <v>7915</v>
      </c>
      <c r="L119" s="31">
        <v>7263.7</v>
      </c>
      <c r="M119" s="31">
        <v>3.0208599999999999</v>
      </c>
      <c r="N119" s="1"/>
      <c r="O119" s="1"/>
    </row>
    <row r="120" spans="1:15" ht="12.75" customHeight="1">
      <c r="A120" s="56">
        <v>111</v>
      </c>
      <c r="B120" s="31" t="s">
        <v>131</v>
      </c>
      <c r="C120" s="31">
        <v>205.85</v>
      </c>
      <c r="D120" s="40">
        <v>206.88333333333333</v>
      </c>
      <c r="E120" s="40">
        <v>200.06666666666666</v>
      </c>
      <c r="F120" s="40">
        <v>194.28333333333333</v>
      </c>
      <c r="G120" s="40">
        <v>187.46666666666667</v>
      </c>
      <c r="H120" s="40">
        <v>212.66666666666666</v>
      </c>
      <c r="I120" s="40">
        <v>219.48333333333332</v>
      </c>
      <c r="J120" s="40">
        <v>225.26666666666665</v>
      </c>
      <c r="K120" s="31">
        <v>213.7</v>
      </c>
      <c r="L120" s="31">
        <v>201.1</v>
      </c>
      <c r="M120" s="31">
        <v>93.852180000000004</v>
      </c>
      <c r="N120" s="1"/>
      <c r="O120" s="1"/>
    </row>
    <row r="121" spans="1:15" ht="12.75" customHeight="1">
      <c r="A121" s="56">
        <v>112</v>
      </c>
      <c r="B121" s="31" t="s">
        <v>136</v>
      </c>
      <c r="C121" s="31">
        <v>130.44999999999999</v>
      </c>
      <c r="D121" s="40">
        <v>130.43333333333334</v>
      </c>
      <c r="E121" s="40">
        <v>128.46666666666667</v>
      </c>
      <c r="F121" s="40">
        <v>126.48333333333332</v>
      </c>
      <c r="G121" s="40">
        <v>124.51666666666665</v>
      </c>
      <c r="H121" s="40">
        <v>132.41666666666669</v>
      </c>
      <c r="I121" s="40">
        <v>134.38333333333338</v>
      </c>
      <c r="J121" s="40">
        <v>136.3666666666667</v>
      </c>
      <c r="K121" s="31">
        <v>132.4</v>
      </c>
      <c r="L121" s="31">
        <v>128.44999999999999</v>
      </c>
      <c r="M121" s="31">
        <v>100.37224999999999</v>
      </c>
      <c r="N121" s="1"/>
      <c r="O121" s="1"/>
    </row>
    <row r="122" spans="1:15" ht="12.75" customHeight="1">
      <c r="A122" s="56">
        <v>113</v>
      </c>
      <c r="B122" s="31" t="s">
        <v>137</v>
      </c>
      <c r="C122" s="31">
        <v>4022.35</v>
      </c>
      <c r="D122" s="40">
        <v>4222.8166666666666</v>
      </c>
      <c r="E122" s="40">
        <v>3760.6333333333332</v>
      </c>
      <c r="F122" s="40">
        <v>3498.9166666666665</v>
      </c>
      <c r="G122" s="40">
        <v>3036.7333333333331</v>
      </c>
      <c r="H122" s="40">
        <v>4484.5333333333328</v>
      </c>
      <c r="I122" s="40">
        <v>4946.7166666666653</v>
      </c>
      <c r="J122" s="40">
        <v>5208.4333333333334</v>
      </c>
      <c r="K122" s="31">
        <v>4685</v>
      </c>
      <c r="L122" s="31">
        <v>3961.1</v>
      </c>
      <c r="M122" s="31">
        <v>77.733009999999993</v>
      </c>
      <c r="N122" s="1"/>
      <c r="O122" s="1"/>
    </row>
    <row r="123" spans="1:15" ht="12.75" customHeight="1">
      <c r="A123" s="56">
        <v>114</v>
      </c>
      <c r="B123" s="31" t="s">
        <v>130</v>
      </c>
      <c r="C123" s="31">
        <v>468.55</v>
      </c>
      <c r="D123" s="40">
        <v>470.18333333333334</v>
      </c>
      <c r="E123" s="40">
        <v>461.16666666666669</v>
      </c>
      <c r="F123" s="40">
        <v>453.78333333333336</v>
      </c>
      <c r="G123" s="40">
        <v>444.76666666666671</v>
      </c>
      <c r="H123" s="40">
        <v>477.56666666666666</v>
      </c>
      <c r="I123" s="40">
        <v>486.58333333333331</v>
      </c>
      <c r="J123" s="40">
        <v>493.96666666666664</v>
      </c>
      <c r="K123" s="31">
        <v>479.2</v>
      </c>
      <c r="L123" s="31">
        <v>462.8</v>
      </c>
      <c r="M123" s="31">
        <v>25.823550000000001</v>
      </c>
      <c r="N123" s="1"/>
      <c r="O123" s="1"/>
    </row>
    <row r="124" spans="1:15" ht="12.75" customHeight="1">
      <c r="A124" s="56">
        <v>115</v>
      </c>
      <c r="B124" s="31" t="s">
        <v>134</v>
      </c>
      <c r="C124" s="31">
        <v>288.55</v>
      </c>
      <c r="D124" s="40">
        <v>292.43333333333334</v>
      </c>
      <c r="E124" s="40">
        <v>282.2166666666667</v>
      </c>
      <c r="F124" s="40">
        <v>275.88333333333338</v>
      </c>
      <c r="G124" s="40">
        <v>265.66666666666674</v>
      </c>
      <c r="H124" s="40">
        <v>298.76666666666665</v>
      </c>
      <c r="I124" s="40">
        <v>308.98333333333323</v>
      </c>
      <c r="J124" s="40">
        <v>315.31666666666661</v>
      </c>
      <c r="K124" s="31">
        <v>302.64999999999998</v>
      </c>
      <c r="L124" s="31">
        <v>286.10000000000002</v>
      </c>
      <c r="M124" s="31">
        <v>43.702710000000003</v>
      </c>
      <c r="N124" s="1"/>
      <c r="O124" s="1"/>
    </row>
    <row r="125" spans="1:15" ht="12.75" customHeight="1">
      <c r="A125" s="56">
        <v>116</v>
      </c>
      <c r="B125" s="31" t="s">
        <v>133</v>
      </c>
      <c r="C125" s="31">
        <v>1177.75</v>
      </c>
      <c r="D125" s="40">
        <v>1181.8166666666666</v>
      </c>
      <c r="E125" s="40">
        <v>1152.6333333333332</v>
      </c>
      <c r="F125" s="40">
        <v>1127.5166666666667</v>
      </c>
      <c r="G125" s="40">
        <v>1098.3333333333333</v>
      </c>
      <c r="H125" s="40">
        <v>1206.9333333333332</v>
      </c>
      <c r="I125" s="40">
        <v>1236.1166666666666</v>
      </c>
      <c r="J125" s="40">
        <v>1261.2333333333331</v>
      </c>
      <c r="K125" s="31">
        <v>1211</v>
      </c>
      <c r="L125" s="31">
        <v>1156.7</v>
      </c>
      <c r="M125" s="31">
        <v>36.12312</v>
      </c>
      <c r="N125" s="1"/>
      <c r="O125" s="1"/>
    </row>
    <row r="126" spans="1:15" ht="12.75" customHeight="1">
      <c r="A126" s="56">
        <v>117</v>
      </c>
      <c r="B126" s="31" t="s">
        <v>166</v>
      </c>
      <c r="C126" s="31">
        <v>5955.7</v>
      </c>
      <c r="D126" s="40">
        <v>6038.55</v>
      </c>
      <c r="E126" s="40">
        <v>5788.1</v>
      </c>
      <c r="F126" s="40">
        <v>5620.5</v>
      </c>
      <c r="G126" s="40">
        <v>5370.05</v>
      </c>
      <c r="H126" s="40">
        <v>6206.1500000000005</v>
      </c>
      <c r="I126" s="40">
        <v>6456.5999999999995</v>
      </c>
      <c r="J126" s="40">
        <v>6624.2000000000007</v>
      </c>
      <c r="K126" s="31">
        <v>6289</v>
      </c>
      <c r="L126" s="31">
        <v>5870.95</v>
      </c>
      <c r="M126" s="31">
        <v>6.6960499999999996</v>
      </c>
      <c r="N126" s="1"/>
      <c r="O126" s="1"/>
    </row>
    <row r="127" spans="1:15" ht="12.75" customHeight="1">
      <c r="A127" s="56">
        <v>118</v>
      </c>
      <c r="B127" s="31" t="s">
        <v>135</v>
      </c>
      <c r="C127" s="31">
        <v>1707.55</v>
      </c>
      <c r="D127" s="40">
        <v>1708.1666666666667</v>
      </c>
      <c r="E127" s="40">
        <v>1686.5833333333335</v>
      </c>
      <c r="F127" s="40">
        <v>1665.6166666666668</v>
      </c>
      <c r="G127" s="40">
        <v>1644.0333333333335</v>
      </c>
      <c r="H127" s="40">
        <v>1729.1333333333334</v>
      </c>
      <c r="I127" s="40">
        <v>1750.7166666666669</v>
      </c>
      <c r="J127" s="40">
        <v>1771.6833333333334</v>
      </c>
      <c r="K127" s="31">
        <v>1729.75</v>
      </c>
      <c r="L127" s="31">
        <v>1687.2</v>
      </c>
      <c r="M127" s="31">
        <v>59.05209</v>
      </c>
      <c r="N127" s="1"/>
      <c r="O127" s="1"/>
    </row>
    <row r="128" spans="1:15" ht="12.75" customHeight="1">
      <c r="A128" s="56">
        <v>119</v>
      </c>
      <c r="B128" s="31" t="s">
        <v>132</v>
      </c>
      <c r="C128" s="31">
        <v>1996.05</v>
      </c>
      <c r="D128" s="40">
        <v>2008.6500000000003</v>
      </c>
      <c r="E128" s="40">
        <v>1949.5500000000006</v>
      </c>
      <c r="F128" s="40">
        <v>1903.0500000000004</v>
      </c>
      <c r="G128" s="40">
        <v>1843.9500000000007</v>
      </c>
      <c r="H128" s="40">
        <v>2055.1500000000005</v>
      </c>
      <c r="I128" s="40">
        <v>2114.2500000000005</v>
      </c>
      <c r="J128" s="40">
        <v>2160.7500000000005</v>
      </c>
      <c r="K128" s="31">
        <v>2067.75</v>
      </c>
      <c r="L128" s="31">
        <v>1962.15</v>
      </c>
      <c r="M128" s="31">
        <v>8.5903399999999994</v>
      </c>
      <c r="N128" s="1"/>
      <c r="O128" s="1"/>
    </row>
    <row r="129" spans="1:15" ht="12.75" customHeight="1">
      <c r="A129" s="56">
        <v>120</v>
      </c>
      <c r="B129" s="31" t="s">
        <v>266</v>
      </c>
      <c r="C129" s="31">
        <v>2223.9</v>
      </c>
      <c r="D129" s="40">
        <v>2237.6333333333332</v>
      </c>
      <c r="E129" s="40">
        <v>2190.2666666666664</v>
      </c>
      <c r="F129" s="40">
        <v>2156.6333333333332</v>
      </c>
      <c r="G129" s="40">
        <v>2109.2666666666664</v>
      </c>
      <c r="H129" s="40">
        <v>2271.2666666666664</v>
      </c>
      <c r="I129" s="40">
        <v>2318.6333333333332</v>
      </c>
      <c r="J129" s="40">
        <v>2352.2666666666664</v>
      </c>
      <c r="K129" s="31">
        <v>2285</v>
      </c>
      <c r="L129" s="31">
        <v>2204</v>
      </c>
      <c r="M129" s="31">
        <v>1.7842</v>
      </c>
      <c r="N129" s="1"/>
      <c r="O129" s="1"/>
    </row>
    <row r="130" spans="1:15" ht="12.75" customHeight="1">
      <c r="A130" s="56">
        <v>121</v>
      </c>
      <c r="B130" s="31" t="s">
        <v>267</v>
      </c>
      <c r="C130" s="31">
        <v>373.85</v>
      </c>
      <c r="D130" s="40">
        <v>376.31666666666666</v>
      </c>
      <c r="E130" s="40">
        <v>364.63333333333333</v>
      </c>
      <c r="F130" s="40">
        <v>355.41666666666669</v>
      </c>
      <c r="G130" s="40">
        <v>343.73333333333335</v>
      </c>
      <c r="H130" s="40">
        <v>385.5333333333333</v>
      </c>
      <c r="I130" s="40">
        <v>397.21666666666658</v>
      </c>
      <c r="J130" s="40">
        <v>406.43333333333328</v>
      </c>
      <c r="K130" s="31">
        <v>388</v>
      </c>
      <c r="L130" s="31">
        <v>367.1</v>
      </c>
      <c r="M130" s="31">
        <v>12.731310000000001</v>
      </c>
      <c r="N130" s="1"/>
      <c r="O130" s="1"/>
    </row>
    <row r="131" spans="1:15" ht="12.75" customHeight="1">
      <c r="A131" s="56">
        <v>122</v>
      </c>
      <c r="B131" s="31" t="s">
        <v>140</v>
      </c>
      <c r="C131" s="31">
        <v>674.25</v>
      </c>
      <c r="D131" s="40">
        <v>668.43333333333328</v>
      </c>
      <c r="E131" s="40">
        <v>658.86666666666656</v>
      </c>
      <c r="F131" s="40">
        <v>643.48333333333323</v>
      </c>
      <c r="G131" s="40">
        <v>633.91666666666652</v>
      </c>
      <c r="H131" s="40">
        <v>683.81666666666661</v>
      </c>
      <c r="I131" s="40">
        <v>693.38333333333344</v>
      </c>
      <c r="J131" s="40">
        <v>708.76666666666665</v>
      </c>
      <c r="K131" s="31">
        <v>678</v>
      </c>
      <c r="L131" s="31">
        <v>653.04999999999995</v>
      </c>
      <c r="M131" s="31">
        <v>39.8795</v>
      </c>
      <c r="N131" s="1"/>
      <c r="O131" s="1"/>
    </row>
    <row r="132" spans="1:15" ht="12.75" customHeight="1">
      <c r="A132" s="56">
        <v>123</v>
      </c>
      <c r="B132" s="31" t="s">
        <v>139</v>
      </c>
      <c r="C132" s="31">
        <v>425.3</v>
      </c>
      <c r="D132" s="40">
        <v>424.2833333333333</v>
      </c>
      <c r="E132" s="40">
        <v>416.01666666666659</v>
      </c>
      <c r="F132" s="40">
        <v>406.73333333333329</v>
      </c>
      <c r="G132" s="40">
        <v>398.46666666666658</v>
      </c>
      <c r="H132" s="40">
        <v>433.56666666666661</v>
      </c>
      <c r="I132" s="40">
        <v>441.83333333333326</v>
      </c>
      <c r="J132" s="40">
        <v>451.11666666666662</v>
      </c>
      <c r="K132" s="31">
        <v>432.55</v>
      </c>
      <c r="L132" s="31">
        <v>415</v>
      </c>
      <c r="M132" s="31">
        <v>45.195369999999997</v>
      </c>
      <c r="N132" s="1"/>
      <c r="O132" s="1"/>
    </row>
    <row r="133" spans="1:15" ht="12.75" customHeight="1">
      <c r="A133" s="56">
        <v>124</v>
      </c>
      <c r="B133" s="31" t="s">
        <v>141</v>
      </c>
      <c r="C133" s="31">
        <v>3671.05</v>
      </c>
      <c r="D133" s="40">
        <v>3667.1833333333329</v>
      </c>
      <c r="E133" s="40">
        <v>3594.4166666666661</v>
      </c>
      <c r="F133" s="40">
        <v>3517.7833333333333</v>
      </c>
      <c r="G133" s="40">
        <v>3445.0166666666664</v>
      </c>
      <c r="H133" s="40">
        <v>3743.8166666666657</v>
      </c>
      <c r="I133" s="40">
        <v>3816.583333333333</v>
      </c>
      <c r="J133" s="40">
        <v>3893.2166666666653</v>
      </c>
      <c r="K133" s="31">
        <v>3739.95</v>
      </c>
      <c r="L133" s="31">
        <v>3590.55</v>
      </c>
      <c r="M133" s="31">
        <v>9.0510800000000007</v>
      </c>
      <c r="N133" s="1"/>
      <c r="O133" s="1"/>
    </row>
    <row r="134" spans="1:15" ht="12.75" customHeight="1">
      <c r="A134" s="56">
        <v>125</v>
      </c>
      <c r="B134" s="31" t="s">
        <v>142</v>
      </c>
      <c r="C134" s="31">
        <v>2154.5</v>
      </c>
      <c r="D134" s="40">
        <v>2150.8333333333335</v>
      </c>
      <c r="E134" s="40">
        <v>2118.7166666666672</v>
      </c>
      <c r="F134" s="40">
        <v>2082.9333333333338</v>
      </c>
      <c r="G134" s="40">
        <v>2050.8166666666675</v>
      </c>
      <c r="H134" s="40">
        <v>2186.6166666666668</v>
      </c>
      <c r="I134" s="40">
        <v>2218.7333333333327</v>
      </c>
      <c r="J134" s="40">
        <v>2254.5166666666664</v>
      </c>
      <c r="K134" s="31">
        <v>2182.9499999999998</v>
      </c>
      <c r="L134" s="31">
        <v>2115.0500000000002</v>
      </c>
      <c r="M134" s="31">
        <v>67.772620000000003</v>
      </c>
      <c r="N134" s="1"/>
      <c r="O134" s="1"/>
    </row>
    <row r="135" spans="1:15" ht="12.75" customHeight="1">
      <c r="A135" s="56">
        <v>126</v>
      </c>
      <c r="B135" s="31" t="s">
        <v>143</v>
      </c>
      <c r="C135" s="31">
        <v>81.2</v>
      </c>
      <c r="D135" s="40">
        <v>82.583333333333329</v>
      </c>
      <c r="E135" s="40">
        <v>79.666666666666657</v>
      </c>
      <c r="F135" s="40">
        <v>78.133333333333326</v>
      </c>
      <c r="G135" s="40">
        <v>75.216666666666654</v>
      </c>
      <c r="H135" s="40">
        <v>84.11666666666666</v>
      </c>
      <c r="I135" s="40">
        <v>87.033333333333317</v>
      </c>
      <c r="J135" s="40">
        <v>88.566666666666663</v>
      </c>
      <c r="K135" s="31">
        <v>85.5</v>
      </c>
      <c r="L135" s="31">
        <v>81.05</v>
      </c>
      <c r="M135" s="31">
        <v>140.29679999999999</v>
      </c>
      <c r="N135" s="1"/>
      <c r="O135" s="1"/>
    </row>
    <row r="136" spans="1:15" ht="12.75" customHeight="1">
      <c r="A136" s="56">
        <v>127</v>
      </c>
      <c r="B136" s="31" t="s">
        <v>148</v>
      </c>
      <c r="C136" s="31">
        <v>4523.05</v>
      </c>
      <c r="D136" s="40">
        <v>4490.3499999999995</v>
      </c>
      <c r="E136" s="40">
        <v>4367.6999999999989</v>
      </c>
      <c r="F136" s="40">
        <v>4212.3499999999995</v>
      </c>
      <c r="G136" s="40">
        <v>4089.6999999999989</v>
      </c>
      <c r="H136" s="40">
        <v>4645.6999999999989</v>
      </c>
      <c r="I136" s="40">
        <v>4768.3499999999985</v>
      </c>
      <c r="J136" s="40">
        <v>4923.6999999999989</v>
      </c>
      <c r="K136" s="31">
        <v>4613</v>
      </c>
      <c r="L136" s="31">
        <v>4335</v>
      </c>
      <c r="M136" s="31">
        <v>4.0389799999999996</v>
      </c>
      <c r="N136" s="1"/>
      <c r="O136" s="1"/>
    </row>
    <row r="137" spans="1:15" ht="12.75" customHeight="1">
      <c r="A137" s="56">
        <v>128</v>
      </c>
      <c r="B137" s="31" t="s">
        <v>145</v>
      </c>
      <c r="C137" s="31">
        <v>401.2</v>
      </c>
      <c r="D137" s="40">
        <v>402.2</v>
      </c>
      <c r="E137" s="40">
        <v>393.04999999999995</v>
      </c>
      <c r="F137" s="40">
        <v>384.9</v>
      </c>
      <c r="G137" s="40">
        <v>375.74999999999994</v>
      </c>
      <c r="H137" s="40">
        <v>410.34999999999997</v>
      </c>
      <c r="I137" s="40">
        <v>419.49999999999994</v>
      </c>
      <c r="J137" s="40">
        <v>427.65</v>
      </c>
      <c r="K137" s="31">
        <v>411.35</v>
      </c>
      <c r="L137" s="31">
        <v>394.05</v>
      </c>
      <c r="M137" s="31">
        <v>48.048560000000002</v>
      </c>
      <c r="N137" s="1"/>
      <c r="O137" s="1"/>
    </row>
    <row r="138" spans="1:15" ht="12.75" customHeight="1">
      <c r="A138" s="56">
        <v>129</v>
      </c>
      <c r="B138" s="31" t="s">
        <v>147</v>
      </c>
      <c r="C138" s="31">
        <v>6411.45</v>
      </c>
      <c r="D138" s="40">
        <v>6420.7833333333328</v>
      </c>
      <c r="E138" s="40">
        <v>6254.8666666666659</v>
      </c>
      <c r="F138" s="40">
        <v>6098.2833333333328</v>
      </c>
      <c r="G138" s="40">
        <v>5932.3666666666659</v>
      </c>
      <c r="H138" s="40">
        <v>6577.3666666666659</v>
      </c>
      <c r="I138" s="40">
        <v>6743.2833333333338</v>
      </c>
      <c r="J138" s="40">
        <v>6899.8666666666659</v>
      </c>
      <c r="K138" s="31">
        <v>6586.7</v>
      </c>
      <c r="L138" s="31">
        <v>6264.2</v>
      </c>
      <c r="M138" s="31">
        <v>3.8650199999999999</v>
      </c>
      <c r="N138" s="1"/>
      <c r="O138" s="1"/>
    </row>
    <row r="139" spans="1:15" ht="12.75" customHeight="1">
      <c r="A139" s="56">
        <v>130</v>
      </c>
      <c r="B139" s="31" t="s">
        <v>146</v>
      </c>
      <c r="C139" s="31">
        <v>1784.15</v>
      </c>
      <c r="D139" s="40">
        <v>1785.7666666666664</v>
      </c>
      <c r="E139" s="40">
        <v>1758.7333333333329</v>
      </c>
      <c r="F139" s="40">
        <v>1733.3166666666664</v>
      </c>
      <c r="G139" s="40">
        <v>1706.2833333333328</v>
      </c>
      <c r="H139" s="40">
        <v>1811.1833333333329</v>
      </c>
      <c r="I139" s="40">
        <v>1838.2166666666667</v>
      </c>
      <c r="J139" s="40">
        <v>1863.633333333333</v>
      </c>
      <c r="K139" s="31">
        <v>1812.8</v>
      </c>
      <c r="L139" s="31">
        <v>1760.35</v>
      </c>
      <c r="M139" s="31">
        <v>24.883859999999999</v>
      </c>
      <c r="N139" s="1"/>
      <c r="O139" s="1"/>
    </row>
    <row r="140" spans="1:15" ht="12.75" customHeight="1">
      <c r="A140" s="56">
        <v>131</v>
      </c>
      <c r="B140" s="31" t="s">
        <v>268</v>
      </c>
      <c r="C140" s="31">
        <v>553.70000000000005</v>
      </c>
      <c r="D140" s="40">
        <v>548.13333333333333</v>
      </c>
      <c r="E140" s="40">
        <v>534.31666666666661</v>
      </c>
      <c r="F140" s="40">
        <v>514.93333333333328</v>
      </c>
      <c r="G140" s="40">
        <v>501.11666666666656</v>
      </c>
      <c r="H140" s="40">
        <v>567.51666666666665</v>
      </c>
      <c r="I140" s="40">
        <v>581.33333333333348</v>
      </c>
      <c r="J140" s="40">
        <v>600.7166666666667</v>
      </c>
      <c r="K140" s="31">
        <v>561.95000000000005</v>
      </c>
      <c r="L140" s="31">
        <v>528.75</v>
      </c>
      <c r="M140" s="31">
        <v>40.648350000000001</v>
      </c>
      <c r="N140" s="1"/>
      <c r="O140" s="1"/>
    </row>
    <row r="141" spans="1:15" ht="12.75" customHeight="1">
      <c r="A141" s="56">
        <v>132</v>
      </c>
      <c r="B141" s="31" t="s">
        <v>149</v>
      </c>
      <c r="C141" s="31">
        <v>928.15</v>
      </c>
      <c r="D141" s="40">
        <v>920.73333333333323</v>
      </c>
      <c r="E141" s="40">
        <v>907.46666666666647</v>
      </c>
      <c r="F141" s="40">
        <v>886.78333333333319</v>
      </c>
      <c r="G141" s="40">
        <v>873.51666666666642</v>
      </c>
      <c r="H141" s="40">
        <v>941.41666666666652</v>
      </c>
      <c r="I141" s="40">
        <v>954.68333333333317</v>
      </c>
      <c r="J141" s="40">
        <v>975.36666666666656</v>
      </c>
      <c r="K141" s="31">
        <v>934</v>
      </c>
      <c r="L141" s="31">
        <v>900.05</v>
      </c>
      <c r="M141" s="31">
        <v>18.867709999999999</v>
      </c>
      <c r="N141" s="1"/>
      <c r="O141" s="1"/>
    </row>
    <row r="142" spans="1:15" ht="12.75" customHeight="1">
      <c r="A142" s="56">
        <v>133</v>
      </c>
      <c r="B142" s="31" t="s">
        <v>162</v>
      </c>
      <c r="C142" s="31">
        <v>79429.45</v>
      </c>
      <c r="D142" s="40">
        <v>79981.95</v>
      </c>
      <c r="E142" s="40">
        <v>78463.95</v>
      </c>
      <c r="F142" s="40">
        <v>77498.45</v>
      </c>
      <c r="G142" s="40">
        <v>75980.45</v>
      </c>
      <c r="H142" s="40">
        <v>80947.45</v>
      </c>
      <c r="I142" s="40">
        <v>82465.45</v>
      </c>
      <c r="J142" s="40">
        <v>83430.95</v>
      </c>
      <c r="K142" s="31">
        <v>81499.95</v>
      </c>
      <c r="L142" s="31">
        <v>79016.45</v>
      </c>
      <c r="M142" s="31">
        <v>0.19941</v>
      </c>
      <c r="N142" s="1"/>
      <c r="O142" s="1"/>
    </row>
    <row r="143" spans="1:15" ht="12.75" customHeight="1">
      <c r="A143" s="56">
        <v>134</v>
      </c>
      <c r="B143" s="31" t="s">
        <v>158</v>
      </c>
      <c r="C143" s="31">
        <v>980.85</v>
      </c>
      <c r="D143" s="40">
        <v>986.58333333333337</v>
      </c>
      <c r="E143" s="40">
        <v>970.31666666666672</v>
      </c>
      <c r="F143" s="40">
        <v>959.7833333333333</v>
      </c>
      <c r="G143" s="40">
        <v>943.51666666666665</v>
      </c>
      <c r="H143" s="40">
        <v>997.11666666666679</v>
      </c>
      <c r="I143" s="40">
        <v>1013.3833333333334</v>
      </c>
      <c r="J143" s="40">
        <v>1023.9166666666669</v>
      </c>
      <c r="K143" s="31">
        <v>1002.85</v>
      </c>
      <c r="L143" s="31">
        <v>976.05</v>
      </c>
      <c r="M143" s="31">
        <v>5.5118499999999999</v>
      </c>
      <c r="N143" s="1"/>
      <c r="O143" s="1"/>
    </row>
    <row r="144" spans="1:15" ht="12.75" customHeight="1">
      <c r="A144" s="56">
        <v>135</v>
      </c>
      <c r="B144" s="31" t="s">
        <v>151</v>
      </c>
      <c r="C144" s="31">
        <v>180.9</v>
      </c>
      <c r="D144" s="40">
        <v>182.93333333333337</v>
      </c>
      <c r="E144" s="40">
        <v>177.31666666666672</v>
      </c>
      <c r="F144" s="40">
        <v>173.73333333333335</v>
      </c>
      <c r="G144" s="40">
        <v>168.1166666666667</v>
      </c>
      <c r="H144" s="40">
        <v>186.51666666666674</v>
      </c>
      <c r="I144" s="40">
        <v>192.13333333333335</v>
      </c>
      <c r="J144" s="40">
        <v>195.71666666666675</v>
      </c>
      <c r="K144" s="31">
        <v>188.55</v>
      </c>
      <c r="L144" s="31">
        <v>179.35</v>
      </c>
      <c r="M144" s="31">
        <v>39.239109999999997</v>
      </c>
      <c r="N144" s="1"/>
      <c r="O144" s="1"/>
    </row>
    <row r="145" spans="1:15" ht="12.75" customHeight="1">
      <c r="A145" s="56">
        <v>136</v>
      </c>
      <c r="B145" s="31" t="s">
        <v>150</v>
      </c>
      <c r="C145" s="31">
        <v>890.7</v>
      </c>
      <c r="D145" s="40">
        <v>893.19999999999993</v>
      </c>
      <c r="E145" s="40">
        <v>880.49999999999989</v>
      </c>
      <c r="F145" s="40">
        <v>870.3</v>
      </c>
      <c r="G145" s="40">
        <v>857.59999999999991</v>
      </c>
      <c r="H145" s="40">
        <v>903.39999999999986</v>
      </c>
      <c r="I145" s="40">
        <v>916.09999999999991</v>
      </c>
      <c r="J145" s="40">
        <v>926.29999999999984</v>
      </c>
      <c r="K145" s="31">
        <v>905.9</v>
      </c>
      <c r="L145" s="31">
        <v>883</v>
      </c>
      <c r="M145" s="31">
        <v>28.33933</v>
      </c>
      <c r="N145" s="1"/>
      <c r="O145" s="1"/>
    </row>
    <row r="146" spans="1:15" ht="12.75" customHeight="1">
      <c r="A146" s="56">
        <v>137</v>
      </c>
      <c r="B146" s="31" t="s">
        <v>152</v>
      </c>
      <c r="C146" s="31">
        <v>199.85</v>
      </c>
      <c r="D146" s="40">
        <v>196.70000000000002</v>
      </c>
      <c r="E146" s="40">
        <v>192.40000000000003</v>
      </c>
      <c r="F146" s="40">
        <v>184.95000000000002</v>
      </c>
      <c r="G146" s="40">
        <v>180.65000000000003</v>
      </c>
      <c r="H146" s="40">
        <v>204.15000000000003</v>
      </c>
      <c r="I146" s="40">
        <v>208.45000000000005</v>
      </c>
      <c r="J146" s="40">
        <v>215.90000000000003</v>
      </c>
      <c r="K146" s="31">
        <v>201</v>
      </c>
      <c r="L146" s="31">
        <v>189.25</v>
      </c>
      <c r="M146" s="31">
        <v>57.12106</v>
      </c>
      <c r="N146" s="1"/>
      <c r="O146" s="1"/>
    </row>
    <row r="147" spans="1:15" ht="12.75" customHeight="1">
      <c r="A147" s="56">
        <v>138</v>
      </c>
      <c r="B147" s="31" t="s">
        <v>153</v>
      </c>
      <c r="C147" s="31">
        <v>555.95000000000005</v>
      </c>
      <c r="D147" s="40">
        <v>556.66666666666663</v>
      </c>
      <c r="E147" s="40">
        <v>547.93333333333328</v>
      </c>
      <c r="F147" s="40">
        <v>539.91666666666663</v>
      </c>
      <c r="G147" s="40">
        <v>531.18333333333328</v>
      </c>
      <c r="H147" s="40">
        <v>564.68333333333328</v>
      </c>
      <c r="I147" s="40">
        <v>573.41666666666663</v>
      </c>
      <c r="J147" s="40">
        <v>581.43333333333328</v>
      </c>
      <c r="K147" s="31">
        <v>565.4</v>
      </c>
      <c r="L147" s="31">
        <v>548.65</v>
      </c>
      <c r="M147" s="31">
        <v>21.56915</v>
      </c>
      <c r="N147" s="1"/>
      <c r="O147" s="1"/>
    </row>
    <row r="148" spans="1:15" ht="12.75" customHeight="1">
      <c r="A148" s="56">
        <v>139</v>
      </c>
      <c r="B148" s="31" t="s">
        <v>154</v>
      </c>
      <c r="C148" s="31">
        <v>7260.6</v>
      </c>
      <c r="D148" s="40">
        <v>7292.1000000000013</v>
      </c>
      <c r="E148" s="40">
        <v>7188.1500000000024</v>
      </c>
      <c r="F148" s="40">
        <v>7115.7000000000007</v>
      </c>
      <c r="G148" s="40">
        <v>7011.7500000000018</v>
      </c>
      <c r="H148" s="40">
        <v>7364.5500000000029</v>
      </c>
      <c r="I148" s="40">
        <v>7468.5000000000018</v>
      </c>
      <c r="J148" s="40">
        <v>7540.9500000000035</v>
      </c>
      <c r="K148" s="31">
        <v>7396.05</v>
      </c>
      <c r="L148" s="31">
        <v>7219.65</v>
      </c>
      <c r="M148" s="31">
        <v>2.4805799999999998</v>
      </c>
      <c r="N148" s="1"/>
      <c r="O148" s="1"/>
    </row>
    <row r="149" spans="1:15" ht="12.75" customHeight="1">
      <c r="A149" s="56">
        <v>140</v>
      </c>
      <c r="B149" s="31" t="s">
        <v>157</v>
      </c>
      <c r="C149" s="31">
        <v>958.35</v>
      </c>
      <c r="D149" s="40">
        <v>960.81666666666661</v>
      </c>
      <c r="E149" s="40">
        <v>941.78333333333319</v>
      </c>
      <c r="F149" s="40">
        <v>925.21666666666658</v>
      </c>
      <c r="G149" s="40">
        <v>906.18333333333317</v>
      </c>
      <c r="H149" s="40">
        <v>977.38333333333321</v>
      </c>
      <c r="I149" s="40">
        <v>996.41666666666652</v>
      </c>
      <c r="J149" s="40">
        <v>1012.9833333333332</v>
      </c>
      <c r="K149" s="31">
        <v>979.85</v>
      </c>
      <c r="L149" s="31">
        <v>944.25</v>
      </c>
      <c r="M149" s="31">
        <v>11.857239999999999</v>
      </c>
      <c r="N149" s="1"/>
      <c r="O149" s="1"/>
    </row>
    <row r="150" spans="1:15" ht="12.75" customHeight="1">
      <c r="A150" s="56">
        <v>141</v>
      </c>
      <c r="B150" s="31" t="s">
        <v>159</v>
      </c>
      <c r="C150" s="31">
        <v>4433.3</v>
      </c>
      <c r="D150" s="40">
        <v>4409.7</v>
      </c>
      <c r="E150" s="40">
        <v>4216.7</v>
      </c>
      <c r="F150" s="40">
        <v>4000.1000000000004</v>
      </c>
      <c r="G150" s="40">
        <v>3807.1000000000004</v>
      </c>
      <c r="H150" s="40">
        <v>4626.2999999999993</v>
      </c>
      <c r="I150" s="40">
        <v>4819.2999999999993</v>
      </c>
      <c r="J150" s="40">
        <v>5035.8999999999987</v>
      </c>
      <c r="K150" s="31">
        <v>4602.7</v>
      </c>
      <c r="L150" s="31">
        <v>4193.1000000000004</v>
      </c>
      <c r="M150" s="31">
        <v>14.88805</v>
      </c>
      <c r="N150" s="1"/>
      <c r="O150" s="1"/>
    </row>
    <row r="151" spans="1:15" ht="12.75" customHeight="1">
      <c r="A151" s="56">
        <v>142</v>
      </c>
      <c r="B151" s="31" t="s">
        <v>161</v>
      </c>
      <c r="C151" s="31">
        <v>3203.7</v>
      </c>
      <c r="D151" s="40">
        <v>3204.2166666666667</v>
      </c>
      <c r="E151" s="40">
        <v>3104.4833333333336</v>
      </c>
      <c r="F151" s="40">
        <v>3005.2666666666669</v>
      </c>
      <c r="G151" s="40">
        <v>2905.5333333333338</v>
      </c>
      <c r="H151" s="40">
        <v>3303.4333333333334</v>
      </c>
      <c r="I151" s="40">
        <v>3403.1666666666661</v>
      </c>
      <c r="J151" s="40">
        <v>3502.3833333333332</v>
      </c>
      <c r="K151" s="31">
        <v>3303.95</v>
      </c>
      <c r="L151" s="31">
        <v>3105</v>
      </c>
      <c r="M151" s="31">
        <v>7.9178499999999996</v>
      </c>
      <c r="N151" s="1"/>
      <c r="O151" s="1"/>
    </row>
    <row r="152" spans="1:15" ht="12.75" customHeight="1">
      <c r="A152" s="56">
        <v>143</v>
      </c>
      <c r="B152" s="31" t="s">
        <v>163</v>
      </c>
      <c r="C152" s="31">
        <v>1520.45</v>
      </c>
      <c r="D152" s="40">
        <v>1535.0333333333335</v>
      </c>
      <c r="E152" s="40">
        <v>1492.0666666666671</v>
      </c>
      <c r="F152" s="40">
        <v>1463.6833333333336</v>
      </c>
      <c r="G152" s="40">
        <v>1420.7166666666672</v>
      </c>
      <c r="H152" s="40">
        <v>1563.416666666667</v>
      </c>
      <c r="I152" s="40">
        <v>1606.3833333333337</v>
      </c>
      <c r="J152" s="40">
        <v>1634.7666666666669</v>
      </c>
      <c r="K152" s="31">
        <v>1578</v>
      </c>
      <c r="L152" s="31">
        <v>1506.65</v>
      </c>
      <c r="M152" s="31">
        <v>7.18804</v>
      </c>
      <c r="N152" s="1"/>
      <c r="O152" s="1"/>
    </row>
    <row r="153" spans="1:15" ht="12.75" customHeight="1">
      <c r="A153" s="56">
        <v>144</v>
      </c>
      <c r="B153" s="31" t="s">
        <v>269</v>
      </c>
      <c r="C153" s="31">
        <v>850.2</v>
      </c>
      <c r="D153" s="40">
        <v>838.05000000000007</v>
      </c>
      <c r="E153" s="40">
        <v>822.15000000000009</v>
      </c>
      <c r="F153" s="40">
        <v>794.1</v>
      </c>
      <c r="G153" s="40">
        <v>778.2</v>
      </c>
      <c r="H153" s="40">
        <v>866.10000000000014</v>
      </c>
      <c r="I153" s="40">
        <v>882</v>
      </c>
      <c r="J153" s="40">
        <v>910.05000000000018</v>
      </c>
      <c r="K153" s="31">
        <v>853.95</v>
      </c>
      <c r="L153" s="31">
        <v>810</v>
      </c>
      <c r="M153" s="31">
        <v>1.5089999999999999</v>
      </c>
      <c r="N153" s="1"/>
      <c r="O153" s="1"/>
    </row>
    <row r="154" spans="1:15" ht="12.75" customHeight="1">
      <c r="A154" s="56">
        <v>145</v>
      </c>
      <c r="B154" s="31" t="s">
        <v>169</v>
      </c>
      <c r="C154" s="31">
        <v>140.5</v>
      </c>
      <c r="D154" s="40">
        <v>141.08333333333334</v>
      </c>
      <c r="E154" s="40">
        <v>138.2166666666667</v>
      </c>
      <c r="F154" s="40">
        <v>135.93333333333337</v>
      </c>
      <c r="G154" s="40">
        <v>133.06666666666672</v>
      </c>
      <c r="H154" s="40">
        <v>143.36666666666667</v>
      </c>
      <c r="I154" s="40">
        <v>146.23333333333329</v>
      </c>
      <c r="J154" s="40">
        <v>148.51666666666665</v>
      </c>
      <c r="K154" s="31">
        <v>143.94999999999999</v>
      </c>
      <c r="L154" s="31">
        <v>138.80000000000001</v>
      </c>
      <c r="M154" s="31">
        <v>83.518879999999996</v>
      </c>
      <c r="N154" s="1"/>
      <c r="O154" s="1"/>
    </row>
    <row r="155" spans="1:15" ht="12.75" customHeight="1">
      <c r="A155" s="56">
        <v>146</v>
      </c>
      <c r="B155" s="31" t="s">
        <v>171</v>
      </c>
      <c r="C155" s="31">
        <v>143.9</v>
      </c>
      <c r="D155" s="40">
        <v>144.43333333333331</v>
      </c>
      <c r="E155" s="40">
        <v>142.61666666666662</v>
      </c>
      <c r="F155" s="40">
        <v>141.33333333333331</v>
      </c>
      <c r="G155" s="40">
        <v>139.51666666666662</v>
      </c>
      <c r="H155" s="40">
        <v>145.71666666666661</v>
      </c>
      <c r="I155" s="40">
        <v>147.53333333333327</v>
      </c>
      <c r="J155" s="40">
        <v>148.81666666666661</v>
      </c>
      <c r="K155" s="31">
        <v>146.25</v>
      </c>
      <c r="L155" s="31">
        <v>143.15</v>
      </c>
      <c r="M155" s="31">
        <v>140.7938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3388.55</v>
      </c>
      <c r="D156" s="40">
        <v>3332.9333333333329</v>
      </c>
      <c r="E156" s="40">
        <v>3258.1166666666659</v>
      </c>
      <c r="F156" s="40">
        <v>3127.6833333333329</v>
      </c>
      <c r="G156" s="40">
        <v>3052.8666666666659</v>
      </c>
      <c r="H156" s="40">
        <v>3463.3666666666659</v>
      </c>
      <c r="I156" s="40">
        <v>3538.1833333333325</v>
      </c>
      <c r="J156" s="40">
        <v>3668.6166666666659</v>
      </c>
      <c r="K156" s="31">
        <v>3407.75</v>
      </c>
      <c r="L156" s="31">
        <v>3202.5</v>
      </c>
      <c r="M156" s="31">
        <v>4.5668699999999998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18696.25</v>
      </c>
      <c r="D157" s="40">
        <v>18767.183333333331</v>
      </c>
      <c r="E157" s="40">
        <v>18533.416666666661</v>
      </c>
      <c r="F157" s="40">
        <v>18370.583333333328</v>
      </c>
      <c r="G157" s="40">
        <v>18136.816666666658</v>
      </c>
      <c r="H157" s="40">
        <v>18930.016666666663</v>
      </c>
      <c r="I157" s="40">
        <v>19163.783333333333</v>
      </c>
      <c r="J157" s="40">
        <v>19326.616666666665</v>
      </c>
      <c r="K157" s="31">
        <v>19000.95</v>
      </c>
      <c r="L157" s="31">
        <v>18604.349999999999</v>
      </c>
      <c r="M157" s="31">
        <v>0.54146000000000005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433.2</v>
      </c>
      <c r="D158" s="40">
        <v>437.04999999999995</v>
      </c>
      <c r="E158" s="40">
        <v>423.19999999999993</v>
      </c>
      <c r="F158" s="40">
        <v>413.2</v>
      </c>
      <c r="G158" s="40">
        <v>399.34999999999997</v>
      </c>
      <c r="H158" s="40">
        <v>447.0499999999999</v>
      </c>
      <c r="I158" s="40">
        <v>460.89999999999992</v>
      </c>
      <c r="J158" s="40">
        <v>470.89999999999986</v>
      </c>
      <c r="K158" s="31">
        <v>450.9</v>
      </c>
      <c r="L158" s="31">
        <v>427.05</v>
      </c>
      <c r="M158" s="31">
        <v>7.6981299999999999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908</v>
      </c>
      <c r="D159" s="40">
        <v>889.9</v>
      </c>
      <c r="E159" s="40">
        <v>866.9</v>
      </c>
      <c r="F159" s="40">
        <v>825.8</v>
      </c>
      <c r="G159" s="40">
        <v>802.8</v>
      </c>
      <c r="H159" s="40">
        <v>931</v>
      </c>
      <c r="I159" s="40">
        <v>954</v>
      </c>
      <c r="J159" s="40">
        <v>995.1</v>
      </c>
      <c r="K159" s="31">
        <v>912.9</v>
      </c>
      <c r="L159" s="31">
        <v>848.8</v>
      </c>
      <c r="M159" s="31">
        <v>16.339880000000001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161.4</v>
      </c>
      <c r="D160" s="40">
        <v>161.08333333333334</v>
      </c>
      <c r="E160" s="40">
        <v>159.2166666666667</v>
      </c>
      <c r="F160" s="40">
        <v>157.03333333333336</v>
      </c>
      <c r="G160" s="40">
        <v>155.16666666666671</v>
      </c>
      <c r="H160" s="40">
        <v>163.26666666666668</v>
      </c>
      <c r="I160" s="40">
        <v>165.1333333333333</v>
      </c>
      <c r="J160" s="40">
        <v>167.31666666666666</v>
      </c>
      <c r="K160" s="31">
        <v>162.94999999999999</v>
      </c>
      <c r="L160" s="31">
        <v>158.9</v>
      </c>
      <c r="M160" s="31">
        <v>345.68006000000003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225.2</v>
      </c>
      <c r="D161" s="40">
        <v>221.4</v>
      </c>
      <c r="E161" s="40">
        <v>214.35000000000002</v>
      </c>
      <c r="F161" s="40">
        <v>203.50000000000003</v>
      </c>
      <c r="G161" s="40">
        <v>196.45000000000005</v>
      </c>
      <c r="H161" s="40">
        <v>232.25</v>
      </c>
      <c r="I161" s="40">
        <v>239.3</v>
      </c>
      <c r="J161" s="40">
        <v>250.14999999999998</v>
      </c>
      <c r="K161" s="31">
        <v>228.45</v>
      </c>
      <c r="L161" s="31">
        <v>210.55</v>
      </c>
      <c r="M161" s="31">
        <v>35.089370000000002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2999.35</v>
      </c>
      <c r="D162" s="40">
        <v>2972.7833333333333</v>
      </c>
      <c r="E162" s="40">
        <v>2891.5666666666666</v>
      </c>
      <c r="F162" s="40">
        <v>2783.7833333333333</v>
      </c>
      <c r="G162" s="40">
        <v>2702.5666666666666</v>
      </c>
      <c r="H162" s="40">
        <v>3080.5666666666666</v>
      </c>
      <c r="I162" s="40">
        <v>3161.7833333333328</v>
      </c>
      <c r="J162" s="40">
        <v>3269.5666666666666</v>
      </c>
      <c r="K162" s="31">
        <v>3054</v>
      </c>
      <c r="L162" s="31">
        <v>2865</v>
      </c>
      <c r="M162" s="31">
        <v>5.1785300000000003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36722.15</v>
      </c>
      <c r="D163" s="40">
        <v>37150.400000000001</v>
      </c>
      <c r="E163" s="40">
        <v>36151.65</v>
      </c>
      <c r="F163" s="40">
        <v>35581.15</v>
      </c>
      <c r="G163" s="40">
        <v>34582.400000000001</v>
      </c>
      <c r="H163" s="40">
        <v>37720.9</v>
      </c>
      <c r="I163" s="40">
        <v>38719.65</v>
      </c>
      <c r="J163" s="40">
        <v>39290.15</v>
      </c>
      <c r="K163" s="31">
        <v>38149.15</v>
      </c>
      <c r="L163" s="31">
        <v>36579.9</v>
      </c>
      <c r="M163" s="31">
        <v>0.27093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229.05</v>
      </c>
      <c r="D164" s="40">
        <v>229.26666666666665</v>
      </c>
      <c r="E164" s="40">
        <v>226.7833333333333</v>
      </c>
      <c r="F164" s="40">
        <v>224.51666666666665</v>
      </c>
      <c r="G164" s="40">
        <v>222.0333333333333</v>
      </c>
      <c r="H164" s="40">
        <v>231.5333333333333</v>
      </c>
      <c r="I164" s="40">
        <v>234.01666666666665</v>
      </c>
      <c r="J164" s="40">
        <v>236.2833333333333</v>
      </c>
      <c r="K164" s="31">
        <v>231.75</v>
      </c>
      <c r="L164" s="31">
        <v>227</v>
      </c>
      <c r="M164" s="31">
        <v>32.93327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4977.1499999999996</v>
      </c>
      <c r="D165" s="40">
        <v>5040.3999999999996</v>
      </c>
      <c r="E165" s="40">
        <v>4899.8999999999996</v>
      </c>
      <c r="F165" s="40">
        <v>4822.6499999999996</v>
      </c>
      <c r="G165" s="40">
        <v>4682.1499999999996</v>
      </c>
      <c r="H165" s="40">
        <v>5117.6499999999996</v>
      </c>
      <c r="I165" s="40">
        <v>5258.15</v>
      </c>
      <c r="J165" s="40">
        <v>5335.4</v>
      </c>
      <c r="K165" s="31">
        <v>5180.8999999999996</v>
      </c>
      <c r="L165" s="31">
        <v>4963.1499999999996</v>
      </c>
      <c r="M165" s="31">
        <v>0.36821999999999999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2285.9499999999998</v>
      </c>
      <c r="D166" s="40">
        <v>2287.7333333333331</v>
      </c>
      <c r="E166" s="40">
        <v>2248.2166666666662</v>
      </c>
      <c r="F166" s="40">
        <v>2210.4833333333331</v>
      </c>
      <c r="G166" s="40">
        <v>2170.9666666666662</v>
      </c>
      <c r="H166" s="40">
        <v>2325.4666666666662</v>
      </c>
      <c r="I166" s="40">
        <v>2364.9833333333336</v>
      </c>
      <c r="J166" s="40">
        <v>2402.7166666666662</v>
      </c>
      <c r="K166" s="31">
        <v>2327.25</v>
      </c>
      <c r="L166" s="31">
        <v>2250</v>
      </c>
      <c r="M166" s="31">
        <v>3.5202499999999999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2601.25</v>
      </c>
      <c r="D167" s="40">
        <v>2576.9</v>
      </c>
      <c r="E167" s="40">
        <v>2534.3500000000004</v>
      </c>
      <c r="F167" s="40">
        <v>2467.4500000000003</v>
      </c>
      <c r="G167" s="40">
        <v>2424.9000000000005</v>
      </c>
      <c r="H167" s="40">
        <v>2643.8</v>
      </c>
      <c r="I167" s="40">
        <v>2686.3500000000004</v>
      </c>
      <c r="J167" s="40">
        <v>2753.25</v>
      </c>
      <c r="K167" s="31">
        <v>2619.4499999999998</v>
      </c>
      <c r="L167" s="31">
        <v>2510</v>
      </c>
      <c r="M167" s="31">
        <v>6.0020800000000003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2337.6</v>
      </c>
      <c r="D168" s="40">
        <v>2322.4500000000003</v>
      </c>
      <c r="E168" s="40">
        <v>2245.1500000000005</v>
      </c>
      <c r="F168" s="40">
        <v>2152.7000000000003</v>
      </c>
      <c r="G168" s="40">
        <v>2075.4000000000005</v>
      </c>
      <c r="H168" s="40">
        <v>2414.9000000000005</v>
      </c>
      <c r="I168" s="40">
        <v>2492.2000000000007</v>
      </c>
      <c r="J168" s="40">
        <v>2584.6500000000005</v>
      </c>
      <c r="K168" s="31">
        <v>2399.75</v>
      </c>
      <c r="L168" s="31">
        <v>2230</v>
      </c>
      <c r="M168" s="31">
        <v>16.017679999999999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136.44999999999999</v>
      </c>
      <c r="D169" s="40">
        <v>136.51666666666665</v>
      </c>
      <c r="E169" s="40">
        <v>135.0333333333333</v>
      </c>
      <c r="F169" s="40">
        <v>133.61666666666665</v>
      </c>
      <c r="G169" s="40">
        <v>132.1333333333333</v>
      </c>
      <c r="H169" s="40">
        <v>137.93333333333331</v>
      </c>
      <c r="I169" s="40">
        <v>139.41666666666666</v>
      </c>
      <c r="J169" s="40">
        <v>140.83333333333331</v>
      </c>
      <c r="K169" s="31">
        <v>138</v>
      </c>
      <c r="L169" s="31">
        <v>135.1</v>
      </c>
      <c r="M169" s="31">
        <v>49.061109999999999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192.65</v>
      </c>
      <c r="D170" s="40">
        <v>192.71666666666667</v>
      </c>
      <c r="E170" s="40">
        <v>190.43333333333334</v>
      </c>
      <c r="F170" s="40">
        <v>188.21666666666667</v>
      </c>
      <c r="G170" s="40">
        <v>185.93333333333334</v>
      </c>
      <c r="H170" s="40">
        <v>194.93333333333334</v>
      </c>
      <c r="I170" s="40">
        <v>197.2166666666667</v>
      </c>
      <c r="J170" s="40">
        <v>199.43333333333334</v>
      </c>
      <c r="K170" s="31">
        <v>195</v>
      </c>
      <c r="L170" s="31">
        <v>190.5</v>
      </c>
      <c r="M170" s="31">
        <v>58.968150000000001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421</v>
      </c>
      <c r="D171" s="40">
        <v>428.84999999999997</v>
      </c>
      <c r="E171" s="40">
        <v>409.19999999999993</v>
      </c>
      <c r="F171" s="40">
        <v>397.4</v>
      </c>
      <c r="G171" s="40">
        <v>377.74999999999994</v>
      </c>
      <c r="H171" s="40">
        <v>440.64999999999992</v>
      </c>
      <c r="I171" s="40">
        <v>460.2999999999999</v>
      </c>
      <c r="J171" s="40">
        <v>472.09999999999991</v>
      </c>
      <c r="K171" s="31">
        <v>448.5</v>
      </c>
      <c r="L171" s="31">
        <v>417.05</v>
      </c>
      <c r="M171" s="31">
        <v>9.1276200000000003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14501.55</v>
      </c>
      <c r="D172" s="40">
        <v>14404.166666666666</v>
      </c>
      <c r="E172" s="40">
        <v>14215.383333333331</v>
      </c>
      <c r="F172" s="40">
        <v>13929.216666666665</v>
      </c>
      <c r="G172" s="40">
        <v>13740.433333333331</v>
      </c>
      <c r="H172" s="40">
        <v>14690.333333333332</v>
      </c>
      <c r="I172" s="40">
        <v>14879.116666666669</v>
      </c>
      <c r="J172" s="40">
        <v>15165.283333333333</v>
      </c>
      <c r="K172" s="31">
        <v>14592.95</v>
      </c>
      <c r="L172" s="31">
        <v>14118</v>
      </c>
      <c r="M172" s="31">
        <v>5.1090000000000003E-2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44.9</v>
      </c>
      <c r="D173" s="40">
        <v>44.566666666666663</v>
      </c>
      <c r="E173" s="40">
        <v>43.483333333333327</v>
      </c>
      <c r="F173" s="40">
        <v>42.066666666666663</v>
      </c>
      <c r="G173" s="40">
        <v>40.983333333333327</v>
      </c>
      <c r="H173" s="40">
        <v>45.983333333333327</v>
      </c>
      <c r="I173" s="40">
        <v>47.06666666666667</v>
      </c>
      <c r="J173" s="40">
        <v>48.483333333333327</v>
      </c>
      <c r="K173" s="31">
        <v>45.65</v>
      </c>
      <c r="L173" s="31">
        <v>43.15</v>
      </c>
      <c r="M173" s="31">
        <v>1534.5879399999999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205.3</v>
      </c>
      <c r="D174" s="40">
        <v>204.95000000000002</v>
      </c>
      <c r="E174" s="40">
        <v>200.45000000000005</v>
      </c>
      <c r="F174" s="40">
        <v>195.60000000000002</v>
      </c>
      <c r="G174" s="40">
        <v>191.10000000000005</v>
      </c>
      <c r="H174" s="40">
        <v>209.80000000000004</v>
      </c>
      <c r="I174" s="40">
        <v>214.29999999999998</v>
      </c>
      <c r="J174" s="40">
        <v>219.15000000000003</v>
      </c>
      <c r="K174" s="31">
        <v>209.45</v>
      </c>
      <c r="L174" s="31">
        <v>200.1</v>
      </c>
      <c r="M174" s="31">
        <v>187.12658999999999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148.55000000000001</v>
      </c>
      <c r="D175" s="40">
        <v>149.23333333333335</v>
      </c>
      <c r="E175" s="40">
        <v>146.41666666666669</v>
      </c>
      <c r="F175" s="40">
        <v>144.28333333333333</v>
      </c>
      <c r="G175" s="40">
        <v>141.46666666666667</v>
      </c>
      <c r="H175" s="40">
        <v>151.3666666666667</v>
      </c>
      <c r="I175" s="40">
        <v>154.18333333333337</v>
      </c>
      <c r="J175" s="40">
        <v>156.31666666666672</v>
      </c>
      <c r="K175" s="31">
        <v>152.05000000000001</v>
      </c>
      <c r="L175" s="31">
        <v>147.1</v>
      </c>
      <c r="M175" s="31">
        <v>51.746490000000001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2601.8000000000002</v>
      </c>
      <c r="D176" s="40">
        <v>2617.2666666666669</v>
      </c>
      <c r="E176" s="40">
        <v>2554.5333333333338</v>
      </c>
      <c r="F176" s="40">
        <v>2507.2666666666669</v>
      </c>
      <c r="G176" s="40">
        <v>2444.5333333333338</v>
      </c>
      <c r="H176" s="40">
        <v>2664.5333333333338</v>
      </c>
      <c r="I176" s="40">
        <v>2727.2666666666664</v>
      </c>
      <c r="J176" s="40">
        <v>2774.5333333333338</v>
      </c>
      <c r="K176" s="31">
        <v>2680</v>
      </c>
      <c r="L176" s="31">
        <v>2570</v>
      </c>
      <c r="M176" s="31">
        <v>79.370670000000004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1129.5999999999999</v>
      </c>
      <c r="D177" s="40">
        <v>1126.6166666666668</v>
      </c>
      <c r="E177" s="40">
        <v>1104.7833333333335</v>
      </c>
      <c r="F177" s="40">
        <v>1079.9666666666667</v>
      </c>
      <c r="G177" s="40">
        <v>1058.1333333333334</v>
      </c>
      <c r="H177" s="40">
        <v>1151.4333333333336</v>
      </c>
      <c r="I177" s="40">
        <v>1173.2666666666667</v>
      </c>
      <c r="J177" s="40">
        <v>1198.0833333333337</v>
      </c>
      <c r="K177" s="31">
        <v>1148.45</v>
      </c>
      <c r="L177" s="31">
        <v>1101.8</v>
      </c>
      <c r="M177" s="31">
        <v>11.72076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1129.7</v>
      </c>
      <c r="D178" s="40">
        <v>1140.9833333333333</v>
      </c>
      <c r="E178" s="40">
        <v>1115.0166666666667</v>
      </c>
      <c r="F178" s="40">
        <v>1100.3333333333333</v>
      </c>
      <c r="G178" s="40">
        <v>1074.3666666666666</v>
      </c>
      <c r="H178" s="40">
        <v>1155.6666666666667</v>
      </c>
      <c r="I178" s="40">
        <v>1181.6333333333334</v>
      </c>
      <c r="J178" s="40">
        <v>1196.3166666666668</v>
      </c>
      <c r="K178" s="31">
        <v>1166.95</v>
      </c>
      <c r="L178" s="31">
        <v>1126.3</v>
      </c>
      <c r="M178" s="31">
        <v>18.437000000000001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2101.5</v>
      </c>
      <c r="D179" s="40">
        <v>2146.3833333333332</v>
      </c>
      <c r="E179" s="40">
        <v>2035.0666666666666</v>
      </c>
      <c r="F179" s="40">
        <v>1968.6333333333332</v>
      </c>
      <c r="G179" s="40">
        <v>1857.3166666666666</v>
      </c>
      <c r="H179" s="40">
        <v>2212.8166666666666</v>
      </c>
      <c r="I179" s="40">
        <v>2324.1333333333332</v>
      </c>
      <c r="J179" s="40">
        <v>2390.5666666666666</v>
      </c>
      <c r="K179" s="31">
        <v>2257.6999999999998</v>
      </c>
      <c r="L179" s="31">
        <v>2079.9499999999998</v>
      </c>
      <c r="M179" s="31">
        <v>20.133240000000001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8271.15</v>
      </c>
      <c r="D180" s="40">
        <v>8264.4333333333325</v>
      </c>
      <c r="E180" s="40">
        <v>8120.7166666666653</v>
      </c>
      <c r="F180" s="40">
        <v>7970.2833333333328</v>
      </c>
      <c r="G180" s="40">
        <v>7826.5666666666657</v>
      </c>
      <c r="H180" s="40">
        <v>8414.866666666665</v>
      </c>
      <c r="I180" s="40">
        <v>8558.5833333333321</v>
      </c>
      <c r="J180" s="40">
        <v>8709.0166666666646</v>
      </c>
      <c r="K180" s="31">
        <v>8408.15</v>
      </c>
      <c r="L180" s="31">
        <v>8114</v>
      </c>
      <c r="M180" s="31">
        <v>0.12966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27275</v>
      </c>
      <c r="D181" s="40">
        <v>27274.783333333336</v>
      </c>
      <c r="E181" s="40">
        <v>26811.416666666672</v>
      </c>
      <c r="F181" s="40">
        <v>26347.833333333336</v>
      </c>
      <c r="G181" s="40">
        <v>25884.466666666671</v>
      </c>
      <c r="H181" s="40">
        <v>27738.366666666672</v>
      </c>
      <c r="I181" s="40">
        <v>28201.733333333334</v>
      </c>
      <c r="J181" s="40">
        <v>28665.316666666673</v>
      </c>
      <c r="K181" s="31">
        <v>27738.15</v>
      </c>
      <c r="L181" s="31">
        <v>26811.200000000001</v>
      </c>
      <c r="M181" s="31">
        <v>0.20655999999999999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1516.9</v>
      </c>
      <c r="D182" s="40">
        <v>1511.8999999999999</v>
      </c>
      <c r="E182" s="40">
        <v>1483.5499999999997</v>
      </c>
      <c r="F182" s="40">
        <v>1450.1999999999998</v>
      </c>
      <c r="G182" s="40">
        <v>1421.8499999999997</v>
      </c>
      <c r="H182" s="40">
        <v>1545.2499999999998</v>
      </c>
      <c r="I182" s="40">
        <v>1573.5999999999997</v>
      </c>
      <c r="J182" s="40">
        <v>1606.9499999999998</v>
      </c>
      <c r="K182" s="31">
        <v>1540.25</v>
      </c>
      <c r="L182" s="31">
        <v>1478.55</v>
      </c>
      <c r="M182" s="31">
        <v>17.717790000000001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2157.6</v>
      </c>
      <c r="D183" s="40">
        <v>2151.7666666666669</v>
      </c>
      <c r="E183" s="40">
        <v>2108.5333333333338</v>
      </c>
      <c r="F183" s="40">
        <v>2059.4666666666667</v>
      </c>
      <c r="G183" s="40">
        <v>2016.2333333333336</v>
      </c>
      <c r="H183" s="40">
        <v>2200.8333333333339</v>
      </c>
      <c r="I183" s="40">
        <v>2244.0666666666666</v>
      </c>
      <c r="J183" s="40">
        <v>2293.1333333333341</v>
      </c>
      <c r="K183" s="31">
        <v>2195</v>
      </c>
      <c r="L183" s="31">
        <v>2102.6999999999998</v>
      </c>
      <c r="M183" s="31">
        <v>1.7825299999999999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506.5</v>
      </c>
      <c r="D184" s="40">
        <v>506.60000000000008</v>
      </c>
      <c r="E184" s="40">
        <v>497.75000000000011</v>
      </c>
      <c r="F184" s="40">
        <v>489.00000000000006</v>
      </c>
      <c r="G184" s="40">
        <v>480.15000000000009</v>
      </c>
      <c r="H184" s="40">
        <v>515.35000000000014</v>
      </c>
      <c r="I184" s="40">
        <v>524.20000000000016</v>
      </c>
      <c r="J184" s="40">
        <v>532.95000000000016</v>
      </c>
      <c r="K184" s="31">
        <v>515.45000000000005</v>
      </c>
      <c r="L184" s="31">
        <v>497.85</v>
      </c>
      <c r="M184" s="31">
        <v>356.19414999999998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115.45</v>
      </c>
      <c r="D185" s="40">
        <v>116.18333333333334</v>
      </c>
      <c r="E185" s="40">
        <v>113.31666666666668</v>
      </c>
      <c r="F185" s="40">
        <v>111.18333333333334</v>
      </c>
      <c r="G185" s="40">
        <v>108.31666666666668</v>
      </c>
      <c r="H185" s="40">
        <v>118.31666666666668</v>
      </c>
      <c r="I185" s="40">
        <v>121.18333333333335</v>
      </c>
      <c r="J185" s="40">
        <v>123.31666666666668</v>
      </c>
      <c r="K185" s="31">
        <v>119.05</v>
      </c>
      <c r="L185" s="31">
        <v>114.05</v>
      </c>
      <c r="M185" s="31">
        <v>317.35804999999999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813.2</v>
      </c>
      <c r="D186" s="40">
        <v>810</v>
      </c>
      <c r="E186" s="40">
        <v>798.75</v>
      </c>
      <c r="F186" s="40">
        <v>784.3</v>
      </c>
      <c r="G186" s="40">
        <v>773.05</v>
      </c>
      <c r="H186" s="40">
        <v>824.45</v>
      </c>
      <c r="I186" s="40">
        <v>835.7</v>
      </c>
      <c r="J186" s="40">
        <v>850.15000000000009</v>
      </c>
      <c r="K186" s="31">
        <v>821.25</v>
      </c>
      <c r="L186" s="31">
        <v>795.55</v>
      </c>
      <c r="M186" s="31">
        <v>21.299880000000002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559.9</v>
      </c>
      <c r="D187" s="40">
        <v>556.98333333333323</v>
      </c>
      <c r="E187" s="40">
        <v>542.91666666666652</v>
      </c>
      <c r="F187" s="40">
        <v>525.93333333333328</v>
      </c>
      <c r="G187" s="40">
        <v>511.86666666666656</v>
      </c>
      <c r="H187" s="40">
        <v>573.96666666666647</v>
      </c>
      <c r="I187" s="40">
        <v>588.0333333333333</v>
      </c>
      <c r="J187" s="40">
        <v>605.01666666666642</v>
      </c>
      <c r="K187" s="31">
        <v>571.04999999999995</v>
      </c>
      <c r="L187" s="31">
        <v>540</v>
      </c>
      <c r="M187" s="31">
        <v>49.263979999999997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560.79999999999995</v>
      </c>
      <c r="D188" s="40">
        <v>565.85</v>
      </c>
      <c r="E188" s="40">
        <v>548.95000000000005</v>
      </c>
      <c r="F188" s="40">
        <v>537.1</v>
      </c>
      <c r="G188" s="40">
        <v>520.20000000000005</v>
      </c>
      <c r="H188" s="40">
        <v>577.70000000000005</v>
      </c>
      <c r="I188" s="40">
        <v>594.59999999999991</v>
      </c>
      <c r="J188" s="40">
        <v>606.45000000000005</v>
      </c>
      <c r="K188" s="31">
        <v>582.75</v>
      </c>
      <c r="L188" s="31">
        <v>554</v>
      </c>
      <c r="M188" s="31">
        <v>5.4142299999999999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599.5</v>
      </c>
      <c r="D189" s="40">
        <v>603.85</v>
      </c>
      <c r="E189" s="40">
        <v>587.70000000000005</v>
      </c>
      <c r="F189" s="40">
        <v>575.9</v>
      </c>
      <c r="G189" s="40">
        <v>559.75</v>
      </c>
      <c r="H189" s="40">
        <v>615.65000000000009</v>
      </c>
      <c r="I189" s="40">
        <v>631.79999999999995</v>
      </c>
      <c r="J189" s="40">
        <v>643.60000000000014</v>
      </c>
      <c r="K189" s="31">
        <v>620</v>
      </c>
      <c r="L189" s="31">
        <v>592.04999999999995</v>
      </c>
      <c r="M189" s="31">
        <v>28.75675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980.6</v>
      </c>
      <c r="D190" s="40">
        <v>978.23333333333323</v>
      </c>
      <c r="E190" s="40">
        <v>955.46666666666647</v>
      </c>
      <c r="F190" s="40">
        <v>930.33333333333326</v>
      </c>
      <c r="G190" s="40">
        <v>907.56666666666649</v>
      </c>
      <c r="H190" s="40">
        <v>1003.3666666666664</v>
      </c>
      <c r="I190" s="40">
        <v>1026.1333333333332</v>
      </c>
      <c r="J190" s="40">
        <v>1051.2666666666664</v>
      </c>
      <c r="K190" s="31">
        <v>1001</v>
      </c>
      <c r="L190" s="31">
        <v>953.1</v>
      </c>
      <c r="M190" s="31">
        <v>22.180540000000001</v>
      </c>
      <c r="N190" s="1"/>
      <c r="O190" s="1"/>
    </row>
    <row r="191" spans="1:15" ht="12.75" customHeight="1">
      <c r="A191" s="56">
        <v>182</v>
      </c>
      <c r="B191" s="31" t="s">
        <v>202</v>
      </c>
      <c r="C191" s="31">
        <v>3492.95</v>
      </c>
      <c r="D191" s="40">
        <v>3485.8333333333335</v>
      </c>
      <c r="E191" s="40">
        <v>3457.1166666666668</v>
      </c>
      <c r="F191" s="40">
        <v>3421.2833333333333</v>
      </c>
      <c r="G191" s="40">
        <v>3392.5666666666666</v>
      </c>
      <c r="H191" s="40">
        <v>3521.666666666667</v>
      </c>
      <c r="I191" s="40">
        <v>3550.3833333333332</v>
      </c>
      <c r="J191" s="40">
        <v>3586.2166666666672</v>
      </c>
      <c r="K191" s="31">
        <v>3514.55</v>
      </c>
      <c r="L191" s="31">
        <v>3450</v>
      </c>
      <c r="M191" s="31">
        <v>25.955939999999998</v>
      </c>
      <c r="N191" s="1"/>
      <c r="O191" s="1"/>
    </row>
    <row r="192" spans="1:15" ht="12.75" customHeight="1">
      <c r="A192" s="56">
        <v>183</v>
      </c>
      <c r="B192" s="31" t="s">
        <v>198</v>
      </c>
      <c r="C192" s="31">
        <v>788.95</v>
      </c>
      <c r="D192" s="40">
        <v>787.7166666666667</v>
      </c>
      <c r="E192" s="40">
        <v>774.83333333333337</v>
      </c>
      <c r="F192" s="40">
        <v>760.7166666666667</v>
      </c>
      <c r="G192" s="40">
        <v>747.83333333333337</v>
      </c>
      <c r="H192" s="40">
        <v>801.83333333333337</v>
      </c>
      <c r="I192" s="40">
        <v>814.71666666666658</v>
      </c>
      <c r="J192" s="40">
        <v>828.83333333333337</v>
      </c>
      <c r="K192" s="31">
        <v>800.6</v>
      </c>
      <c r="L192" s="31">
        <v>773.6</v>
      </c>
      <c r="M192" s="31">
        <v>29.546980000000001</v>
      </c>
      <c r="N192" s="1"/>
      <c r="O192" s="1"/>
    </row>
    <row r="193" spans="1:15" ht="12.75" customHeight="1">
      <c r="A193" s="56">
        <v>184</v>
      </c>
      <c r="B193" s="31" t="s">
        <v>278</v>
      </c>
      <c r="C193" s="31">
        <v>5809.2</v>
      </c>
      <c r="D193" s="40">
        <v>5882.7166666666672</v>
      </c>
      <c r="E193" s="40">
        <v>5647.4833333333345</v>
      </c>
      <c r="F193" s="40">
        <v>5485.7666666666673</v>
      </c>
      <c r="G193" s="40">
        <v>5250.5333333333347</v>
      </c>
      <c r="H193" s="40">
        <v>6044.4333333333343</v>
      </c>
      <c r="I193" s="40">
        <v>6279.6666666666679</v>
      </c>
      <c r="J193" s="40">
        <v>6441.3833333333341</v>
      </c>
      <c r="K193" s="31">
        <v>6117.95</v>
      </c>
      <c r="L193" s="31">
        <v>5721</v>
      </c>
      <c r="M193" s="31">
        <v>2.9023400000000001</v>
      </c>
      <c r="N193" s="1"/>
      <c r="O193" s="1"/>
    </row>
    <row r="194" spans="1:15" ht="12.75" customHeight="1">
      <c r="A194" s="56">
        <v>185</v>
      </c>
      <c r="B194" s="31" t="s">
        <v>199</v>
      </c>
      <c r="C194" s="31">
        <v>479.9</v>
      </c>
      <c r="D194" s="40">
        <v>483.05</v>
      </c>
      <c r="E194" s="40">
        <v>470.1</v>
      </c>
      <c r="F194" s="40">
        <v>460.3</v>
      </c>
      <c r="G194" s="40">
        <v>447.35</v>
      </c>
      <c r="H194" s="40">
        <v>492.85</v>
      </c>
      <c r="I194" s="40">
        <v>505.79999999999995</v>
      </c>
      <c r="J194" s="40">
        <v>515.6</v>
      </c>
      <c r="K194" s="31">
        <v>496</v>
      </c>
      <c r="L194" s="31">
        <v>473.25</v>
      </c>
      <c r="M194" s="31">
        <v>331.07841000000002</v>
      </c>
      <c r="N194" s="1"/>
      <c r="O194" s="1"/>
    </row>
    <row r="195" spans="1:15" ht="12.75" customHeight="1">
      <c r="A195" s="56">
        <v>186</v>
      </c>
      <c r="B195" s="31" t="s">
        <v>200</v>
      </c>
      <c r="C195" s="31">
        <v>213.6</v>
      </c>
      <c r="D195" s="40">
        <v>215.5</v>
      </c>
      <c r="E195" s="40">
        <v>206.1</v>
      </c>
      <c r="F195" s="40">
        <v>198.6</v>
      </c>
      <c r="G195" s="40">
        <v>189.2</v>
      </c>
      <c r="H195" s="40">
        <v>223</v>
      </c>
      <c r="I195" s="40">
        <v>232.39999999999998</v>
      </c>
      <c r="J195" s="40">
        <v>239.9</v>
      </c>
      <c r="K195" s="31">
        <v>224.9</v>
      </c>
      <c r="L195" s="31">
        <v>208</v>
      </c>
      <c r="M195" s="31">
        <v>920.57542000000001</v>
      </c>
      <c r="N195" s="1"/>
      <c r="O195" s="1"/>
    </row>
    <row r="196" spans="1:15" ht="12.75" customHeight="1">
      <c r="A196" s="56">
        <v>187</v>
      </c>
      <c r="B196" s="31" t="s">
        <v>201</v>
      </c>
      <c r="C196" s="31">
        <v>1293.3</v>
      </c>
      <c r="D196" s="40">
        <v>1292.1833333333334</v>
      </c>
      <c r="E196" s="40">
        <v>1268.3666666666668</v>
      </c>
      <c r="F196" s="40">
        <v>1243.4333333333334</v>
      </c>
      <c r="G196" s="40">
        <v>1219.6166666666668</v>
      </c>
      <c r="H196" s="40">
        <v>1317.1166666666668</v>
      </c>
      <c r="I196" s="40">
        <v>1340.9333333333334</v>
      </c>
      <c r="J196" s="40">
        <v>1365.8666666666668</v>
      </c>
      <c r="K196" s="31">
        <v>1316</v>
      </c>
      <c r="L196" s="31">
        <v>1267.25</v>
      </c>
      <c r="M196" s="31">
        <v>64.185010000000005</v>
      </c>
      <c r="N196" s="1"/>
      <c r="O196" s="1"/>
    </row>
    <row r="197" spans="1:15" ht="12.75" customHeight="1">
      <c r="A197" s="56">
        <v>188</v>
      </c>
      <c r="B197" s="31" t="s">
        <v>203</v>
      </c>
      <c r="C197" s="31">
        <v>1524.1</v>
      </c>
      <c r="D197" s="40">
        <v>1514.3</v>
      </c>
      <c r="E197" s="40">
        <v>1493.6</v>
      </c>
      <c r="F197" s="40">
        <v>1463.1</v>
      </c>
      <c r="G197" s="40">
        <v>1442.3999999999999</v>
      </c>
      <c r="H197" s="40">
        <v>1544.8</v>
      </c>
      <c r="I197" s="40">
        <v>1565.5000000000002</v>
      </c>
      <c r="J197" s="40">
        <v>1596</v>
      </c>
      <c r="K197" s="31">
        <v>1535</v>
      </c>
      <c r="L197" s="31">
        <v>1483.8</v>
      </c>
      <c r="M197" s="31">
        <v>38.904670000000003</v>
      </c>
      <c r="N197" s="1"/>
      <c r="O197" s="1"/>
    </row>
    <row r="198" spans="1:15" ht="12.75" customHeight="1">
      <c r="A198" s="56">
        <v>189</v>
      </c>
      <c r="B198" s="31" t="s">
        <v>184</v>
      </c>
      <c r="C198" s="31">
        <v>942.75</v>
      </c>
      <c r="D198" s="40">
        <v>954.48333333333323</v>
      </c>
      <c r="E198" s="40">
        <v>916.36666666666645</v>
      </c>
      <c r="F198" s="40">
        <v>889.98333333333323</v>
      </c>
      <c r="G198" s="40">
        <v>851.86666666666645</v>
      </c>
      <c r="H198" s="40">
        <v>980.86666666666645</v>
      </c>
      <c r="I198" s="40">
        <v>1018.9833333333332</v>
      </c>
      <c r="J198" s="40">
        <v>1045.3666666666663</v>
      </c>
      <c r="K198" s="31">
        <v>992.6</v>
      </c>
      <c r="L198" s="31">
        <v>928.1</v>
      </c>
      <c r="M198" s="31">
        <v>25.586130000000001</v>
      </c>
      <c r="N198" s="1"/>
      <c r="O198" s="1"/>
    </row>
    <row r="199" spans="1:15" ht="12.75" customHeight="1">
      <c r="A199" s="56">
        <v>190</v>
      </c>
      <c r="B199" s="31" t="s">
        <v>204</v>
      </c>
      <c r="C199" s="31">
        <v>2379.15</v>
      </c>
      <c r="D199" s="40">
        <v>2377.0499999999997</v>
      </c>
      <c r="E199" s="40">
        <v>2342.0999999999995</v>
      </c>
      <c r="F199" s="40">
        <v>2305.0499999999997</v>
      </c>
      <c r="G199" s="40">
        <v>2270.0999999999995</v>
      </c>
      <c r="H199" s="40">
        <v>2414.0999999999995</v>
      </c>
      <c r="I199" s="40">
        <v>2449.0499999999993</v>
      </c>
      <c r="J199" s="40">
        <v>2486.0999999999995</v>
      </c>
      <c r="K199" s="31">
        <v>2412</v>
      </c>
      <c r="L199" s="31">
        <v>2340</v>
      </c>
      <c r="M199" s="31">
        <v>14.461819999999999</v>
      </c>
      <c r="N199" s="1"/>
      <c r="O199" s="1"/>
    </row>
    <row r="200" spans="1:15" ht="12.75" customHeight="1">
      <c r="A200" s="56">
        <v>191</v>
      </c>
      <c r="B200" s="31" t="s">
        <v>205</v>
      </c>
      <c r="C200" s="31">
        <v>3084</v>
      </c>
      <c r="D200" s="40">
        <v>3038.3166666666671</v>
      </c>
      <c r="E200" s="40">
        <v>2926.6833333333343</v>
      </c>
      <c r="F200" s="40">
        <v>2769.3666666666672</v>
      </c>
      <c r="G200" s="40">
        <v>2657.7333333333345</v>
      </c>
      <c r="H200" s="40">
        <v>3195.6333333333341</v>
      </c>
      <c r="I200" s="40">
        <v>3307.2666666666664</v>
      </c>
      <c r="J200" s="40">
        <v>3464.5833333333339</v>
      </c>
      <c r="K200" s="31">
        <v>3149.95</v>
      </c>
      <c r="L200" s="31">
        <v>2881</v>
      </c>
      <c r="M200" s="31">
        <v>2.02556</v>
      </c>
      <c r="N200" s="1"/>
      <c r="O200" s="1"/>
    </row>
    <row r="201" spans="1:15" ht="12.75" customHeight="1">
      <c r="A201" s="56">
        <v>192</v>
      </c>
      <c r="B201" s="31" t="s">
        <v>206</v>
      </c>
      <c r="C201" s="31">
        <v>494.1</v>
      </c>
      <c r="D201" s="40">
        <v>491.31666666666666</v>
      </c>
      <c r="E201" s="40">
        <v>485.0333333333333</v>
      </c>
      <c r="F201" s="40">
        <v>475.96666666666664</v>
      </c>
      <c r="G201" s="40">
        <v>469.68333333333328</v>
      </c>
      <c r="H201" s="40">
        <v>500.38333333333333</v>
      </c>
      <c r="I201" s="40">
        <v>506.66666666666674</v>
      </c>
      <c r="J201" s="40">
        <v>515.73333333333335</v>
      </c>
      <c r="K201" s="31">
        <v>497.6</v>
      </c>
      <c r="L201" s="31">
        <v>482.25</v>
      </c>
      <c r="M201" s="31">
        <v>6.8387099999999998</v>
      </c>
      <c r="N201" s="1"/>
      <c r="O201" s="1"/>
    </row>
    <row r="202" spans="1:15" ht="12.75" customHeight="1">
      <c r="A202" s="56">
        <v>193</v>
      </c>
      <c r="B202" s="31" t="s">
        <v>207</v>
      </c>
      <c r="C202" s="31">
        <v>1020.65</v>
      </c>
      <c r="D202" s="40">
        <v>1038.2666666666667</v>
      </c>
      <c r="E202" s="40">
        <v>991.5333333333333</v>
      </c>
      <c r="F202" s="40">
        <v>962.41666666666663</v>
      </c>
      <c r="G202" s="40">
        <v>915.68333333333328</v>
      </c>
      <c r="H202" s="40">
        <v>1067.3833333333332</v>
      </c>
      <c r="I202" s="40">
        <v>1114.1166666666663</v>
      </c>
      <c r="J202" s="40">
        <v>1143.2333333333333</v>
      </c>
      <c r="K202" s="31">
        <v>1085</v>
      </c>
      <c r="L202" s="31">
        <v>1009.15</v>
      </c>
      <c r="M202" s="31">
        <v>7.7285199999999996</v>
      </c>
      <c r="N202" s="1"/>
      <c r="O202" s="1"/>
    </row>
    <row r="203" spans="1:15" ht="12.75" customHeight="1">
      <c r="A203" s="56">
        <v>194</v>
      </c>
      <c r="B203" s="31" t="s">
        <v>211</v>
      </c>
      <c r="C203" s="31">
        <v>695.3</v>
      </c>
      <c r="D203" s="40">
        <v>696.51666666666677</v>
      </c>
      <c r="E203" s="40">
        <v>685.03333333333353</v>
      </c>
      <c r="F203" s="40">
        <v>674.76666666666677</v>
      </c>
      <c r="G203" s="40">
        <v>663.28333333333353</v>
      </c>
      <c r="H203" s="40">
        <v>706.78333333333353</v>
      </c>
      <c r="I203" s="40">
        <v>718.26666666666688</v>
      </c>
      <c r="J203" s="40">
        <v>728.53333333333353</v>
      </c>
      <c r="K203" s="31">
        <v>708</v>
      </c>
      <c r="L203" s="31">
        <v>686.25</v>
      </c>
      <c r="M203" s="31">
        <v>17.46556</v>
      </c>
      <c r="N203" s="1"/>
      <c r="O203" s="1"/>
    </row>
    <row r="204" spans="1:15" ht="12.75" customHeight="1">
      <c r="A204" s="56">
        <v>195</v>
      </c>
      <c r="B204" s="31" t="s">
        <v>210</v>
      </c>
      <c r="C204" s="31">
        <v>7149.8</v>
      </c>
      <c r="D204" s="40">
        <v>7110.583333333333</v>
      </c>
      <c r="E204" s="40">
        <v>7046.2166666666662</v>
      </c>
      <c r="F204" s="40">
        <v>6942.6333333333332</v>
      </c>
      <c r="G204" s="40">
        <v>6878.2666666666664</v>
      </c>
      <c r="H204" s="40">
        <v>7214.1666666666661</v>
      </c>
      <c r="I204" s="40">
        <v>7278.5333333333328</v>
      </c>
      <c r="J204" s="40">
        <v>7382.1166666666659</v>
      </c>
      <c r="K204" s="31">
        <v>7174.95</v>
      </c>
      <c r="L204" s="31">
        <v>7007</v>
      </c>
      <c r="M204" s="31">
        <v>2.4540099999999998</v>
      </c>
      <c r="N204" s="1"/>
      <c r="O204" s="1"/>
    </row>
    <row r="205" spans="1:15" ht="12.75" customHeight="1">
      <c r="A205" s="56">
        <v>196</v>
      </c>
      <c r="B205" s="31" t="s">
        <v>279</v>
      </c>
      <c r="C205" s="31">
        <v>48.3</v>
      </c>
      <c r="D205" s="40">
        <v>48.616666666666667</v>
      </c>
      <c r="E205" s="40">
        <v>46.333333333333336</v>
      </c>
      <c r="F205" s="40">
        <v>44.366666666666667</v>
      </c>
      <c r="G205" s="40">
        <v>42.083333333333336</v>
      </c>
      <c r="H205" s="40">
        <v>50.583333333333336</v>
      </c>
      <c r="I205" s="40">
        <v>52.866666666666667</v>
      </c>
      <c r="J205" s="40">
        <v>54.833333333333336</v>
      </c>
      <c r="K205" s="31">
        <v>50.9</v>
      </c>
      <c r="L205" s="31">
        <v>46.65</v>
      </c>
      <c r="M205" s="31">
        <v>320.33987999999999</v>
      </c>
      <c r="N205" s="1"/>
      <c r="O205" s="1"/>
    </row>
    <row r="206" spans="1:15" ht="12.75" customHeight="1">
      <c r="A206" s="56">
        <v>197</v>
      </c>
      <c r="B206" s="31" t="s">
        <v>209</v>
      </c>
      <c r="C206" s="31">
        <v>1626.55</v>
      </c>
      <c r="D206" s="40">
        <v>1618.1333333333332</v>
      </c>
      <c r="E206" s="40">
        <v>1590.8666666666663</v>
      </c>
      <c r="F206" s="40">
        <v>1555.1833333333332</v>
      </c>
      <c r="G206" s="40">
        <v>1527.9166666666663</v>
      </c>
      <c r="H206" s="40">
        <v>1653.8166666666664</v>
      </c>
      <c r="I206" s="40">
        <v>1681.0833333333333</v>
      </c>
      <c r="J206" s="40">
        <v>1716.7666666666664</v>
      </c>
      <c r="K206" s="31">
        <v>1645.4</v>
      </c>
      <c r="L206" s="31">
        <v>1582.45</v>
      </c>
      <c r="M206" s="31">
        <v>3.9327100000000002</v>
      </c>
      <c r="N206" s="1"/>
      <c r="O206" s="1"/>
    </row>
    <row r="207" spans="1:15" ht="12.75" customHeight="1">
      <c r="A207" s="56">
        <v>198</v>
      </c>
      <c r="B207" s="31" t="s">
        <v>155</v>
      </c>
      <c r="C207" s="31">
        <v>826.3</v>
      </c>
      <c r="D207" s="40">
        <v>824.91666666666663</v>
      </c>
      <c r="E207" s="40">
        <v>812.58333333333326</v>
      </c>
      <c r="F207" s="40">
        <v>798.86666666666667</v>
      </c>
      <c r="G207" s="40">
        <v>786.5333333333333</v>
      </c>
      <c r="H207" s="40">
        <v>838.63333333333321</v>
      </c>
      <c r="I207" s="40">
        <v>850.96666666666647</v>
      </c>
      <c r="J207" s="40">
        <v>864.68333333333317</v>
      </c>
      <c r="K207" s="31">
        <v>837.25</v>
      </c>
      <c r="L207" s="31">
        <v>811.2</v>
      </c>
      <c r="M207" s="31">
        <v>13.61068</v>
      </c>
      <c r="N207" s="1"/>
      <c r="O207" s="1"/>
    </row>
    <row r="208" spans="1:15" ht="12.75" customHeight="1">
      <c r="A208" s="56">
        <v>199</v>
      </c>
      <c r="B208" s="31" t="s">
        <v>280</v>
      </c>
      <c r="C208" s="31">
        <v>242.7</v>
      </c>
      <c r="D208" s="40">
        <v>244.55000000000004</v>
      </c>
      <c r="E208" s="40">
        <v>239.20000000000007</v>
      </c>
      <c r="F208" s="40">
        <v>235.70000000000005</v>
      </c>
      <c r="G208" s="40">
        <v>230.35000000000008</v>
      </c>
      <c r="H208" s="40">
        <v>248.05000000000007</v>
      </c>
      <c r="I208" s="40">
        <v>253.40000000000003</v>
      </c>
      <c r="J208" s="40">
        <v>256.90000000000009</v>
      </c>
      <c r="K208" s="31">
        <v>249.9</v>
      </c>
      <c r="L208" s="31">
        <v>241.05</v>
      </c>
      <c r="M208" s="31">
        <v>2.61233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820.1</v>
      </c>
      <c r="D209" s="40">
        <v>822.73333333333323</v>
      </c>
      <c r="E209" s="40">
        <v>806.16666666666652</v>
      </c>
      <c r="F209" s="40">
        <v>792.23333333333323</v>
      </c>
      <c r="G209" s="40">
        <v>775.66666666666652</v>
      </c>
      <c r="H209" s="40">
        <v>836.66666666666652</v>
      </c>
      <c r="I209" s="40">
        <v>853.23333333333335</v>
      </c>
      <c r="J209" s="40">
        <v>867.16666666666652</v>
      </c>
      <c r="K209" s="31">
        <v>839.3</v>
      </c>
      <c r="L209" s="31">
        <v>808.8</v>
      </c>
      <c r="M209" s="31">
        <v>6.0845700000000003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325.45</v>
      </c>
      <c r="D210" s="40">
        <v>324.10000000000002</v>
      </c>
      <c r="E210" s="40">
        <v>315.95000000000005</v>
      </c>
      <c r="F210" s="40">
        <v>306.45000000000005</v>
      </c>
      <c r="G210" s="40">
        <v>298.30000000000007</v>
      </c>
      <c r="H210" s="40">
        <v>333.6</v>
      </c>
      <c r="I210" s="40">
        <v>341.75</v>
      </c>
      <c r="J210" s="40">
        <v>351.25</v>
      </c>
      <c r="K210" s="31">
        <v>332.25</v>
      </c>
      <c r="L210" s="31">
        <v>314.60000000000002</v>
      </c>
      <c r="M210" s="31">
        <v>172.95947000000001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10.4</v>
      </c>
      <c r="D211" s="40">
        <v>10.383333333333333</v>
      </c>
      <c r="E211" s="40">
        <v>10.166666666666666</v>
      </c>
      <c r="F211" s="40">
        <v>9.9333333333333336</v>
      </c>
      <c r="G211" s="40">
        <v>9.7166666666666668</v>
      </c>
      <c r="H211" s="40">
        <v>10.616666666666665</v>
      </c>
      <c r="I211" s="40">
        <v>10.833333333333334</v>
      </c>
      <c r="J211" s="40">
        <v>11.066666666666665</v>
      </c>
      <c r="K211" s="31">
        <v>10.6</v>
      </c>
      <c r="L211" s="31">
        <v>10.15</v>
      </c>
      <c r="M211" s="31">
        <v>2255.18417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1189.05</v>
      </c>
      <c r="D212" s="40">
        <v>1177.8</v>
      </c>
      <c r="E212" s="40">
        <v>1157.6999999999998</v>
      </c>
      <c r="F212" s="40">
        <v>1126.3499999999999</v>
      </c>
      <c r="G212" s="40">
        <v>1106.2499999999998</v>
      </c>
      <c r="H212" s="40">
        <v>1209.1499999999999</v>
      </c>
      <c r="I212" s="40">
        <v>1229.2499999999998</v>
      </c>
      <c r="J212" s="40">
        <v>1260.5999999999999</v>
      </c>
      <c r="K212" s="31">
        <v>1197.9000000000001</v>
      </c>
      <c r="L212" s="31">
        <v>1146.45</v>
      </c>
      <c r="M212" s="31">
        <v>11.98644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2191.35</v>
      </c>
      <c r="D213" s="40">
        <v>2189.1333333333332</v>
      </c>
      <c r="E213" s="40">
        <v>2140.3166666666666</v>
      </c>
      <c r="F213" s="40">
        <v>2089.2833333333333</v>
      </c>
      <c r="G213" s="40">
        <v>2040.4666666666667</v>
      </c>
      <c r="H213" s="40">
        <v>2240.1666666666665</v>
      </c>
      <c r="I213" s="40">
        <v>2288.9833333333331</v>
      </c>
      <c r="J213" s="40">
        <v>2340.0166666666664</v>
      </c>
      <c r="K213" s="31">
        <v>2237.9499999999998</v>
      </c>
      <c r="L213" s="31">
        <v>2138.1</v>
      </c>
      <c r="M213" s="31">
        <v>0.74678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667.7</v>
      </c>
      <c r="D214" s="40">
        <v>670.9</v>
      </c>
      <c r="E214" s="40">
        <v>657.59999999999991</v>
      </c>
      <c r="F214" s="40">
        <v>647.49999999999989</v>
      </c>
      <c r="G214" s="40">
        <v>634.19999999999982</v>
      </c>
      <c r="H214" s="40">
        <v>681</v>
      </c>
      <c r="I214" s="40">
        <v>694.3</v>
      </c>
      <c r="J214" s="40">
        <v>704.40000000000009</v>
      </c>
      <c r="K214" s="40">
        <v>684.2</v>
      </c>
      <c r="L214" s="40">
        <v>660.8</v>
      </c>
      <c r="M214" s="40">
        <v>88.109579999999994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13.35</v>
      </c>
      <c r="D215" s="40">
        <v>13.549999999999999</v>
      </c>
      <c r="E215" s="40">
        <v>12.999999999999998</v>
      </c>
      <c r="F215" s="40">
        <v>12.649999999999999</v>
      </c>
      <c r="G215" s="40">
        <v>12.099999999999998</v>
      </c>
      <c r="H215" s="40">
        <v>13.899999999999999</v>
      </c>
      <c r="I215" s="40">
        <v>14.45</v>
      </c>
      <c r="J215" s="40">
        <v>14.799999999999999</v>
      </c>
      <c r="K215" s="40">
        <v>14.1</v>
      </c>
      <c r="L215" s="40">
        <v>13.2</v>
      </c>
      <c r="M215" s="40">
        <v>1563.7506100000001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304.39999999999998</v>
      </c>
      <c r="D216" s="40">
        <v>302.91666666666669</v>
      </c>
      <c r="E216" s="40">
        <v>294.48333333333335</v>
      </c>
      <c r="F216" s="40">
        <v>284.56666666666666</v>
      </c>
      <c r="G216" s="40">
        <v>276.13333333333333</v>
      </c>
      <c r="H216" s="40">
        <v>312.83333333333337</v>
      </c>
      <c r="I216" s="40">
        <v>321.26666666666665</v>
      </c>
      <c r="J216" s="40">
        <v>331.18333333333339</v>
      </c>
      <c r="K216" s="40">
        <v>311.35000000000002</v>
      </c>
      <c r="L216" s="40">
        <v>293</v>
      </c>
      <c r="M216" s="40">
        <v>154.69404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1"/>
  <sheetViews>
    <sheetView zoomScale="85" zoomScaleNormal="85" workbookViewId="0">
      <pane ySplit="10" topLeftCell="A11" activePane="bottomLeft" state="frozen"/>
      <selection pane="bottomLeft" activeCell="A498" sqref="A49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95"/>
      <c r="B1" s="496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44495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8" t="s">
        <v>16</v>
      </c>
      <c r="B9" s="490" t="s">
        <v>18</v>
      </c>
      <c r="C9" s="494" t="s">
        <v>20</v>
      </c>
      <c r="D9" s="494" t="s">
        <v>21</v>
      </c>
      <c r="E9" s="485" t="s">
        <v>22</v>
      </c>
      <c r="F9" s="486"/>
      <c r="G9" s="487"/>
      <c r="H9" s="485" t="s">
        <v>23</v>
      </c>
      <c r="I9" s="486"/>
      <c r="J9" s="487"/>
      <c r="K9" s="26"/>
      <c r="L9" s="27"/>
      <c r="M9" s="53"/>
      <c r="N9" s="1"/>
      <c r="O9" s="1"/>
    </row>
    <row r="10" spans="1:15" ht="42.75" customHeight="1">
      <c r="A10" s="492"/>
      <c r="B10" s="493"/>
      <c r="C10" s="493"/>
      <c r="D10" s="49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31" t="s">
        <v>289</v>
      </c>
      <c r="C11" s="31">
        <v>26146.9</v>
      </c>
      <c r="D11" s="40">
        <v>25911.966666666664</v>
      </c>
      <c r="E11" s="40">
        <v>25524.933333333327</v>
      </c>
      <c r="F11" s="40">
        <v>24902.966666666664</v>
      </c>
      <c r="G11" s="40">
        <v>24515.933333333327</v>
      </c>
      <c r="H11" s="40">
        <v>26533.933333333327</v>
      </c>
      <c r="I11" s="40">
        <v>26920.96666666666</v>
      </c>
      <c r="J11" s="40">
        <v>27542.933333333327</v>
      </c>
      <c r="K11" s="31">
        <v>26299</v>
      </c>
      <c r="L11" s="31">
        <v>25290</v>
      </c>
      <c r="M11" s="31">
        <v>3.3459999999999997E-2</v>
      </c>
      <c r="N11" s="1"/>
      <c r="O11" s="1"/>
    </row>
    <row r="12" spans="1:15" ht="12" customHeight="1">
      <c r="A12" s="31">
        <v>2</v>
      </c>
      <c r="B12" s="31" t="s">
        <v>290</v>
      </c>
      <c r="C12" s="31">
        <v>1850.2</v>
      </c>
      <c r="D12" s="40">
        <v>1883.3999999999999</v>
      </c>
      <c r="E12" s="40">
        <v>1796.7999999999997</v>
      </c>
      <c r="F12" s="40">
        <v>1743.3999999999999</v>
      </c>
      <c r="G12" s="40">
        <v>1656.7999999999997</v>
      </c>
      <c r="H12" s="40">
        <v>1936.7999999999997</v>
      </c>
      <c r="I12" s="40">
        <v>2023.3999999999996</v>
      </c>
      <c r="J12" s="40">
        <v>2076.7999999999997</v>
      </c>
      <c r="K12" s="31">
        <v>1970</v>
      </c>
      <c r="L12" s="31">
        <v>1830</v>
      </c>
      <c r="M12" s="31">
        <v>3.35087</v>
      </c>
      <c r="N12" s="1"/>
      <c r="O12" s="1"/>
    </row>
    <row r="13" spans="1:15" ht="12" customHeight="1">
      <c r="A13" s="31">
        <v>3</v>
      </c>
      <c r="B13" s="31" t="s">
        <v>291</v>
      </c>
      <c r="C13" s="31">
        <v>2280.4499999999998</v>
      </c>
      <c r="D13" s="40">
        <v>2306.8166666666666</v>
      </c>
      <c r="E13" s="40">
        <v>2213.6333333333332</v>
      </c>
      <c r="F13" s="40">
        <v>2146.8166666666666</v>
      </c>
      <c r="G13" s="40">
        <v>2053.6333333333332</v>
      </c>
      <c r="H13" s="40">
        <v>2373.6333333333332</v>
      </c>
      <c r="I13" s="40">
        <v>2466.8166666666666</v>
      </c>
      <c r="J13" s="40">
        <v>2533.6333333333332</v>
      </c>
      <c r="K13" s="31">
        <v>2400</v>
      </c>
      <c r="L13" s="31">
        <v>2240</v>
      </c>
      <c r="M13" s="31">
        <v>0.66132000000000002</v>
      </c>
      <c r="N13" s="1"/>
      <c r="O13" s="1"/>
    </row>
    <row r="14" spans="1:15" ht="12" customHeight="1">
      <c r="A14" s="31">
        <v>4</v>
      </c>
      <c r="B14" s="31" t="s">
        <v>43</v>
      </c>
      <c r="C14" s="31">
        <v>2208.4499999999998</v>
      </c>
      <c r="D14" s="40">
        <v>2188.8166666666666</v>
      </c>
      <c r="E14" s="40">
        <v>2161.6833333333334</v>
      </c>
      <c r="F14" s="40">
        <v>2114.916666666667</v>
      </c>
      <c r="G14" s="40">
        <v>2087.7833333333338</v>
      </c>
      <c r="H14" s="40">
        <v>2235.583333333333</v>
      </c>
      <c r="I14" s="40">
        <v>2262.7166666666662</v>
      </c>
      <c r="J14" s="40">
        <v>2309.4833333333327</v>
      </c>
      <c r="K14" s="31">
        <v>2215.9499999999998</v>
      </c>
      <c r="L14" s="31">
        <v>2142.0500000000002</v>
      </c>
      <c r="M14" s="31">
        <v>6.8325300000000002</v>
      </c>
      <c r="N14" s="1"/>
      <c r="O14" s="1"/>
    </row>
    <row r="15" spans="1:15" ht="12" customHeight="1">
      <c r="A15" s="31">
        <v>5</v>
      </c>
      <c r="B15" s="31" t="s">
        <v>292</v>
      </c>
      <c r="C15" s="31">
        <v>1911.9</v>
      </c>
      <c r="D15" s="40">
        <v>1926.3</v>
      </c>
      <c r="E15" s="40">
        <v>1887.6</v>
      </c>
      <c r="F15" s="40">
        <v>1863.3</v>
      </c>
      <c r="G15" s="40">
        <v>1824.6</v>
      </c>
      <c r="H15" s="40">
        <v>1950.6</v>
      </c>
      <c r="I15" s="40">
        <v>1989.3000000000002</v>
      </c>
      <c r="J15" s="40">
        <v>2013.6</v>
      </c>
      <c r="K15" s="31">
        <v>1965</v>
      </c>
      <c r="L15" s="31">
        <v>1902</v>
      </c>
      <c r="M15" s="31">
        <v>0.36232999999999999</v>
      </c>
      <c r="N15" s="1"/>
      <c r="O15" s="1"/>
    </row>
    <row r="16" spans="1:15" ht="12" customHeight="1">
      <c r="A16" s="31">
        <v>6</v>
      </c>
      <c r="B16" s="31" t="s">
        <v>293</v>
      </c>
      <c r="C16" s="31">
        <v>760.55</v>
      </c>
      <c r="D16" s="40">
        <v>777.59999999999991</v>
      </c>
      <c r="E16" s="40">
        <v>733.04999999999984</v>
      </c>
      <c r="F16" s="40">
        <v>705.55</v>
      </c>
      <c r="G16" s="40">
        <v>660.99999999999989</v>
      </c>
      <c r="H16" s="40">
        <v>805.0999999999998</v>
      </c>
      <c r="I16" s="40">
        <v>849.65</v>
      </c>
      <c r="J16" s="40">
        <v>877.14999999999975</v>
      </c>
      <c r="K16" s="31">
        <v>822.15</v>
      </c>
      <c r="L16" s="31">
        <v>750.1</v>
      </c>
      <c r="M16" s="31">
        <v>13.98818</v>
      </c>
      <c r="N16" s="1"/>
      <c r="O16" s="1"/>
    </row>
    <row r="17" spans="1:15" ht="12" customHeight="1">
      <c r="A17" s="31">
        <v>7</v>
      </c>
      <c r="B17" s="31" t="s">
        <v>59</v>
      </c>
      <c r="C17" s="31">
        <v>1202.45</v>
      </c>
      <c r="D17" s="40">
        <v>1203.8499999999999</v>
      </c>
      <c r="E17" s="40">
        <v>1178.6999999999998</v>
      </c>
      <c r="F17" s="40">
        <v>1154.9499999999998</v>
      </c>
      <c r="G17" s="40">
        <v>1129.7999999999997</v>
      </c>
      <c r="H17" s="40">
        <v>1227.5999999999999</v>
      </c>
      <c r="I17" s="40">
        <v>1252.75</v>
      </c>
      <c r="J17" s="40">
        <v>1276.5</v>
      </c>
      <c r="K17" s="31">
        <v>1229</v>
      </c>
      <c r="L17" s="31">
        <v>1180.0999999999999</v>
      </c>
      <c r="M17" s="31">
        <v>8.5790299999999995</v>
      </c>
      <c r="N17" s="1"/>
      <c r="O17" s="1"/>
    </row>
    <row r="18" spans="1:15" ht="12" customHeight="1">
      <c r="A18" s="31">
        <v>8</v>
      </c>
      <c r="B18" s="31" t="s">
        <v>294</v>
      </c>
      <c r="C18" s="31">
        <v>634.04999999999995</v>
      </c>
      <c r="D18" s="40">
        <v>627.68333333333328</v>
      </c>
      <c r="E18" s="40">
        <v>613.36666666666656</v>
      </c>
      <c r="F18" s="40">
        <v>592.68333333333328</v>
      </c>
      <c r="G18" s="40">
        <v>578.36666666666656</v>
      </c>
      <c r="H18" s="40">
        <v>648.36666666666656</v>
      </c>
      <c r="I18" s="40">
        <v>662.68333333333339</v>
      </c>
      <c r="J18" s="40">
        <v>683.36666666666656</v>
      </c>
      <c r="K18" s="31">
        <v>642</v>
      </c>
      <c r="L18" s="31">
        <v>607</v>
      </c>
      <c r="M18" s="31">
        <v>5.02271</v>
      </c>
      <c r="N18" s="1"/>
      <c r="O18" s="1"/>
    </row>
    <row r="19" spans="1:15" ht="12" customHeight="1">
      <c r="A19" s="31">
        <v>9</v>
      </c>
      <c r="B19" s="31" t="s">
        <v>39</v>
      </c>
      <c r="C19" s="31">
        <v>1000.65</v>
      </c>
      <c r="D19" s="40">
        <v>994.2833333333333</v>
      </c>
      <c r="E19" s="40">
        <v>969.66666666666663</v>
      </c>
      <c r="F19" s="40">
        <v>938.68333333333328</v>
      </c>
      <c r="G19" s="40">
        <v>914.06666666666661</v>
      </c>
      <c r="H19" s="40">
        <v>1025.2666666666667</v>
      </c>
      <c r="I19" s="40">
        <v>1049.8833333333334</v>
      </c>
      <c r="J19" s="40">
        <v>1080.8666666666668</v>
      </c>
      <c r="K19" s="31">
        <v>1018.9</v>
      </c>
      <c r="L19" s="31">
        <v>963.3</v>
      </c>
      <c r="M19" s="31">
        <v>7.4114399999999998</v>
      </c>
      <c r="N19" s="1"/>
      <c r="O19" s="1"/>
    </row>
    <row r="20" spans="1:15" ht="12" customHeight="1">
      <c r="A20" s="31">
        <v>10</v>
      </c>
      <c r="B20" s="31" t="s">
        <v>295</v>
      </c>
      <c r="C20" s="31">
        <v>2791.9</v>
      </c>
      <c r="D20" s="40">
        <v>2746.6166666666668</v>
      </c>
      <c r="E20" s="40">
        <v>2670.2833333333338</v>
      </c>
      <c r="F20" s="40">
        <v>2548.666666666667</v>
      </c>
      <c r="G20" s="40">
        <v>2472.3333333333339</v>
      </c>
      <c r="H20" s="40">
        <v>2868.2333333333336</v>
      </c>
      <c r="I20" s="40">
        <v>2944.5666666666666</v>
      </c>
      <c r="J20" s="40">
        <v>3066.1833333333334</v>
      </c>
      <c r="K20" s="31">
        <v>2822.95</v>
      </c>
      <c r="L20" s="31">
        <v>2625</v>
      </c>
      <c r="M20" s="31">
        <v>0.38557999999999998</v>
      </c>
      <c r="N20" s="1"/>
      <c r="O20" s="1"/>
    </row>
    <row r="21" spans="1:15" ht="12" customHeight="1">
      <c r="A21" s="31">
        <v>11</v>
      </c>
      <c r="B21" s="31" t="s">
        <v>239</v>
      </c>
      <c r="C21" s="31">
        <v>20049.8</v>
      </c>
      <c r="D21" s="40">
        <v>20064.866666666665</v>
      </c>
      <c r="E21" s="40">
        <v>19684.933333333331</v>
      </c>
      <c r="F21" s="40">
        <v>19320.066666666666</v>
      </c>
      <c r="G21" s="40">
        <v>18940.133333333331</v>
      </c>
      <c r="H21" s="40">
        <v>20429.73333333333</v>
      </c>
      <c r="I21" s="40">
        <v>20809.666666666664</v>
      </c>
      <c r="J21" s="40">
        <v>21174.533333333329</v>
      </c>
      <c r="K21" s="31">
        <v>20444.8</v>
      </c>
      <c r="L21" s="31">
        <v>19700</v>
      </c>
      <c r="M21" s="31">
        <v>0.15978000000000001</v>
      </c>
      <c r="N21" s="1"/>
      <c r="O21" s="1"/>
    </row>
    <row r="22" spans="1:15" ht="12" customHeight="1">
      <c r="A22" s="31">
        <v>12</v>
      </c>
      <c r="B22" s="31" t="s">
        <v>45</v>
      </c>
      <c r="C22" s="31">
        <v>1532.2</v>
      </c>
      <c r="D22" s="40">
        <v>1525.8833333333334</v>
      </c>
      <c r="E22" s="40">
        <v>1500.3666666666668</v>
      </c>
      <c r="F22" s="40">
        <v>1468.5333333333333</v>
      </c>
      <c r="G22" s="40">
        <v>1443.0166666666667</v>
      </c>
      <c r="H22" s="40">
        <v>1557.7166666666669</v>
      </c>
      <c r="I22" s="40">
        <v>1583.2333333333338</v>
      </c>
      <c r="J22" s="40">
        <v>1615.0666666666671</v>
      </c>
      <c r="K22" s="31">
        <v>1551.4</v>
      </c>
      <c r="L22" s="31">
        <v>1494.05</v>
      </c>
      <c r="M22" s="31">
        <v>22.7605</v>
      </c>
      <c r="N22" s="1"/>
      <c r="O22" s="1"/>
    </row>
    <row r="23" spans="1:15" ht="12.75" customHeight="1">
      <c r="A23" s="31">
        <v>13</v>
      </c>
      <c r="B23" s="31" t="s">
        <v>240</v>
      </c>
      <c r="C23" s="31">
        <v>1202.4000000000001</v>
      </c>
      <c r="D23" s="40">
        <v>1187.6499999999999</v>
      </c>
      <c r="E23" s="40">
        <v>1163.2999999999997</v>
      </c>
      <c r="F23" s="40">
        <v>1124.1999999999998</v>
      </c>
      <c r="G23" s="40">
        <v>1099.8499999999997</v>
      </c>
      <c r="H23" s="40">
        <v>1226.7499999999998</v>
      </c>
      <c r="I23" s="40">
        <v>1251.0999999999997</v>
      </c>
      <c r="J23" s="40">
        <v>1290.1999999999998</v>
      </c>
      <c r="K23" s="31">
        <v>1212</v>
      </c>
      <c r="L23" s="31">
        <v>1148.55</v>
      </c>
      <c r="M23" s="31">
        <v>2.1873800000000001</v>
      </c>
      <c r="N23" s="1"/>
      <c r="O23" s="1"/>
    </row>
    <row r="24" spans="1:15" ht="12.75" customHeight="1">
      <c r="A24" s="31">
        <v>14</v>
      </c>
      <c r="B24" s="31" t="s">
        <v>46</v>
      </c>
      <c r="C24" s="31">
        <v>752.05</v>
      </c>
      <c r="D24" s="40">
        <v>752.04999999999984</v>
      </c>
      <c r="E24" s="40">
        <v>738.54999999999973</v>
      </c>
      <c r="F24" s="40">
        <v>725.04999999999984</v>
      </c>
      <c r="G24" s="40">
        <v>711.54999999999973</v>
      </c>
      <c r="H24" s="40">
        <v>765.54999999999973</v>
      </c>
      <c r="I24" s="40">
        <v>779.05</v>
      </c>
      <c r="J24" s="40">
        <v>792.54999999999973</v>
      </c>
      <c r="K24" s="31">
        <v>765.55</v>
      </c>
      <c r="L24" s="31">
        <v>738.55</v>
      </c>
      <c r="M24" s="31">
        <v>29.731089999999998</v>
      </c>
      <c r="N24" s="1"/>
      <c r="O24" s="1"/>
    </row>
    <row r="25" spans="1:15" ht="12.75" customHeight="1">
      <c r="A25" s="31">
        <v>15</v>
      </c>
      <c r="B25" s="31" t="s">
        <v>241</v>
      </c>
      <c r="C25" s="31">
        <v>1455.15</v>
      </c>
      <c r="D25" s="40">
        <v>1440.4833333333333</v>
      </c>
      <c r="E25" s="40">
        <v>1414.6666666666667</v>
      </c>
      <c r="F25" s="40">
        <v>1374.1833333333334</v>
      </c>
      <c r="G25" s="40">
        <v>1348.3666666666668</v>
      </c>
      <c r="H25" s="40">
        <v>1480.9666666666667</v>
      </c>
      <c r="I25" s="40">
        <v>1506.7833333333333</v>
      </c>
      <c r="J25" s="40">
        <v>1547.2666666666667</v>
      </c>
      <c r="K25" s="31">
        <v>1466.3</v>
      </c>
      <c r="L25" s="31">
        <v>1400</v>
      </c>
      <c r="M25" s="31">
        <v>6.0846400000000003</v>
      </c>
      <c r="N25" s="1"/>
      <c r="O25" s="1"/>
    </row>
    <row r="26" spans="1:15" ht="12.75" customHeight="1">
      <c r="A26" s="31">
        <v>16</v>
      </c>
      <c r="B26" s="31" t="s">
        <v>242</v>
      </c>
      <c r="C26" s="31">
        <v>1869.9</v>
      </c>
      <c r="D26" s="40">
        <v>1853.3</v>
      </c>
      <c r="E26" s="40">
        <v>1816.6</v>
      </c>
      <c r="F26" s="40">
        <v>1763.3</v>
      </c>
      <c r="G26" s="40">
        <v>1726.6</v>
      </c>
      <c r="H26" s="40">
        <v>1906.6</v>
      </c>
      <c r="I26" s="40">
        <v>1943.3000000000002</v>
      </c>
      <c r="J26" s="40">
        <v>1996.6</v>
      </c>
      <c r="K26" s="31">
        <v>1890</v>
      </c>
      <c r="L26" s="31">
        <v>1800</v>
      </c>
      <c r="M26" s="31">
        <v>1.7044299999999999</v>
      </c>
      <c r="N26" s="1"/>
      <c r="O26" s="1"/>
    </row>
    <row r="27" spans="1:15" ht="12.75" customHeight="1">
      <c r="A27" s="31">
        <v>17</v>
      </c>
      <c r="B27" s="31" t="s">
        <v>243</v>
      </c>
      <c r="C27" s="31">
        <v>97.45</v>
      </c>
      <c r="D27" s="40">
        <v>98.850000000000009</v>
      </c>
      <c r="E27" s="40">
        <v>95.65000000000002</v>
      </c>
      <c r="F27" s="40">
        <v>93.850000000000009</v>
      </c>
      <c r="G27" s="40">
        <v>90.65000000000002</v>
      </c>
      <c r="H27" s="40">
        <v>100.65000000000002</v>
      </c>
      <c r="I27" s="40">
        <v>103.85000000000001</v>
      </c>
      <c r="J27" s="40">
        <v>105.65000000000002</v>
      </c>
      <c r="K27" s="31">
        <v>102.05</v>
      </c>
      <c r="L27" s="31">
        <v>97.05</v>
      </c>
      <c r="M27" s="31">
        <v>32.304349999999999</v>
      </c>
      <c r="N27" s="1"/>
      <c r="O27" s="1"/>
    </row>
    <row r="28" spans="1:15" ht="12.75" customHeight="1">
      <c r="A28" s="31">
        <v>18</v>
      </c>
      <c r="B28" s="31" t="s">
        <v>41</v>
      </c>
      <c r="C28" s="31">
        <v>248.45</v>
      </c>
      <c r="D28" s="40">
        <v>248.5</v>
      </c>
      <c r="E28" s="40">
        <v>242.1</v>
      </c>
      <c r="F28" s="40">
        <v>235.75</v>
      </c>
      <c r="G28" s="40">
        <v>229.35</v>
      </c>
      <c r="H28" s="40">
        <v>254.85</v>
      </c>
      <c r="I28" s="40">
        <v>261.25</v>
      </c>
      <c r="J28" s="40">
        <v>267.60000000000002</v>
      </c>
      <c r="K28" s="31">
        <v>254.9</v>
      </c>
      <c r="L28" s="31">
        <v>242.15</v>
      </c>
      <c r="M28" s="31">
        <v>43.007240000000003</v>
      </c>
      <c r="N28" s="1"/>
      <c r="O28" s="1"/>
    </row>
    <row r="29" spans="1:15" ht="12.75" customHeight="1">
      <c r="A29" s="31">
        <v>19</v>
      </c>
      <c r="B29" s="31" t="s">
        <v>296</v>
      </c>
      <c r="C29" s="31">
        <v>378.5</v>
      </c>
      <c r="D29" s="40">
        <v>376.26666666666665</v>
      </c>
      <c r="E29" s="40">
        <v>372.5333333333333</v>
      </c>
      <c r="F29" s="40">
        <v>366.56666666666666</v>
      </c>
      <c r="G29" s="40">
        <v>362.83333333333331</v>
      </c>
      <c r="H29" s="40">
        <v>382.23333333333329</v>
      </c>
      <c r="I29" s="40">
        <v>385.96666666666664</v>
      </c>
      <c r="J29" s="40">
        <v>391.93333333333328</v>
      </c>
      <c r="K29" s="31">
        <v>380</v>
      </c>
      <c r="L29" s="31">
        <v>370.3</v>
      </c>
      <c r="M29" s="31">
        <v>1.5350900000000001</v>
      </c>
      <c r="N29" s="1"/>
      <c r="O29" s="1"/>
    </row>
    <row r="30" spans="1:15" ht="12.75" customHeight="1">
      <c r="A30" s="31">
        <v>20</v>
      </c>
      <c r="B30" s="31" t="s">
        <v>297</v>
      </c>
      <c r="C30" s="31">
        <v>208.9</v>
      </c>
      <c r="D30" s="40">
        <v>209.9</v>
      </c>
      <c r="E30" s="40">
        <v>206.10000000000002</v>
      </c>
      <c r="F30" s="40">
        <v>203.3</v>
      </c>
      <c r="G30" s="40">
        <v>199.50000000000003</v>
      </c>
      <c r="H30" s="40">
        <v>212.70000000000002</v>
      </c>
      <c r="I30" s="40">
        <v>216.50000000000003</v>
      </c>
      <c r="J30" s="40">
        <v>219.3</v>
      </c>
      <c r="K30" s="31">
        <v>213.7</v>
      </c>
      <c r="L30" s="31">
        <v>207.1</v>
      </c>
      <c r="M30" s="31">
        <v>5.9169</v>
      </c>
      <c r="N30" s="1"/>
      <c r="O30" s="1"/>
    </row>
    <row r="31" spans="1:15" ht="12.75" customHeight="1">
      <c r="A31" s="31">
        <v>21</v>
      </c>
      <c r="B31" s="31" t="s">
        <v>298</v>
      </c>
      <c r="C31" s="31">
        <v>1042.8</v>
      </c>
      <c r="D31" s="40">
        <v>1069.2666666666667</v>
      </c>
      <c r="E31" s="40">
        <v>1003.5333333333333</v>
      </c>
      <c r="F31" s="40">
        <v>964.26666666666665</v>
      </c>
      <c r="G31" s="40">
        <v>898.5333333333333</v>
      </c>
      <c r="H31" s="40">
        <v>1108.5333333333333</v>
      </c>
      <c r="I31" s="40">
        <v>1174.2666666666664</v>
      </c>
      <c r="J31" s="40">
        <v>1213.5333333333333</v>
      </c>
      <c r="K31" s="31">
        <v>1135</v>
      </c>
      <c r="L31" s="31">
        <v>1030</v>
      </c>
      <c r="M31" s="31">
        <v>3.1676600000000001</v>
      </c>
      <c r="N31" s="1"/>
      <c r="O31" s="1"/>
    </row>
    <row r="32" spans="1:15" ht="12.75" customHeight="1">
      <c r="A32" s="31">
        <v>22</v>
      </c>
      <c r="B32" s="31" t="s">
        <v>244</v>
      </c>
      <c r="C32" s="31">
        <v>2164.75</v>
      </c>
      <c r="D32" s="40">
        <v>2159.5833333333335</v>
      </c>
      <c r="E32" s="40">
        <v>2092.166666666667</v>
      </c>
      <c r="F32" s="40">
        <v>2019.5833333333335</v>
      </c>
      <c r="G32" s="40">
        <v>1952.166666666667</v>
      </c>
      <c r="H32" s="40">
        <v>2232.166666666667</v>
      </c>
      <c r="I32" s="40">
        <v>2299.5833333333339</v>
      </c>
      <c r="J32" s="40">
        <v>2372.166666666667</v>
      </c>
      <c r="K32" s="31">
        <v>2227</v>
      </c>
      <c r="L32" s="31">
        <v>2087</v>
      </c>
      <c r="M32" s="31">
        <v>0.45678000000000002</v>
      </c>
      <c r="N32" s="1"/>
      <c r="O32" s="1"/>
    </row>
    <row r="33" spans="1:15" ht="12.75" customHeight="1">
      <c r="A33" s="31">
        <v>23</v>
      </c>
      <c r="B33" s="31" t="s">
        <v>299</v>
      </c>
      <c r="C33" s="31">
        <v>2107.6999999999998</v>
      </c>
      <c r="D33" s="40">
        <v>2124.1</v>
      </c>
      <c r="E33" s="40">
        <v>2078.6</v>
      </c>
      <c r="F33" s="40">
        <v>2049.5</v>
      </c>
      <c r="G33" s="40">
        <v>2004</v>
      </c>
      <c r="H33" s="40">
        <v>2153.1999999999998</v>
      </c>
      <c r="I33" s="40">
        <v>2198.6999999999998</v>
      </c>
      <c r="J33" s="40">
        <v>2227.7999999999997</v>
      </c>
      <c r="K33" s="31">
        <v>2169.6</v>
      </c>
      <c r="L33" s="31">
        <v>2095</v>
      </c>
      <c r="M33" s="31">
        <v>0.15976000000000001</v>
      </c>
      <c r="N33" s="1"/>
      <c r="O33" s="1"/>
    </row>
    <row r="34" spans="1:15" ht="12.75" customHeight="1">
      <c r="A34" s="31">
        <v>24</v>
      </c>
      <c r="B34" s="31" t="s">
        <v>300</v>
      </c>
      <c r="C34" s="31">
        <v>104.7</v>
      </c>
      <c r="D34" s="40">
        <v>105.45</v>
      </c>
      <c r="E34" s="40">
        <v>103.05000000000001</v>
      </c>
      <c r="F34" s="40">
        <v>101.4</v>
      </c>
      <c r="G34" s="40">
        <v>99.000000000000014</v>
      </c>
      <c r="H34" s="40">
        <v>107.10000000000001</v>
      </c>
      <c r="I34" s="40">
        <v>109.50000000000001</v>
      </c>
      <c r="J34" s="40">
        <v>111.15</v>
      </c>
      <c r="K34" s="31">
        <v>107.85</v>
      </c>
      <c r="L34" s="31">
        <v>103.8</v>
      </c>
      <c r="M34" s="31">
        <v>1.7176199999999999</v>
      </c>
      <c r="N34" s="1"/>
      <c r="O34" s="1"/>
    </row>
    <row r="35" spans="1:15" ht="12.75" customHeight="1">
      <c r="A35" s="31">
        <v>25</v>
      </c>
      <c r="B35" s="31" t="s">
        <v>52</v>
      </c>
      <c r="C35" s="31">
        <v>761.55</v>
      </c>
      <c r="D35" s="40">
        <v>761.41666666666663</v>
      </c>
      <c r="E35" s="40">
        <v>754.93333333333328</v>
      </c>
      <c r="F35" s="40">
        <v>748.31666666666661</v>
      </c>
      <c r="G35" s="40">
        <v>741.83333333333326</v>
      </c>
      <c r="H35" s="40">
        <v>768.0333333333333</v>
      </c>
      <c r="I35" s="40">
        <v>774.51666666666665</v>
      </c>
      <c r="J35" s="40">
        <v>781.13333333333333</v>
      </c>
      <c r="K35" s="31">
        <v>767.9</v>
      </c>
      <c r="L35" s="31">
        <v>754.8</v>
      </c>
      <c r="M35" s="31">
        <v>1.6619999999999999</v>
      </c>
      <c r="N35" s="1"/>
      <c r="O35" s="1"/>
    </row>
    <row r="36" spans="1:15" ht="12.75" customHeight="1">
      <c r="A36" s="31">
        <v>26</v>
      </c>
      <c r="B36" s="31" t="s">
        <v>48</v>
      </c>
      <c r="C36" s="31">
        <v>3707.75</v>
      </c>
      <c r="D36" s="40">
        <v>3699.1</v>
      </c>
      <c r="E36" s="40">
        <v>3646.5</v>
      </c>
      <c r="F36" s="40">
        <v>3585.25</v>
      </c>
      <c r="G36" s="40">
        <v>3532.65</v>
      </c>
      <c r="H36" s="40">
        <v>3760.35</v>
      </c>
      <c r="I36" s="40">
        <v>3812.9499999999994</v>
      </c>
      <c r="J36" s="40">
        <v>3874.2</v>
      </c>
      <c r="K36" s="31">
        <v>3751.7</v>
      </c>
      <c r="L36" s="31">
        <v>3637.85</v>
      </c>
      <c r="M36" s="31">
        <v>0.77341000000000004</v>
      </c>
      <c r="N36" s="1"/>
      <c r="O36" s="1"/>
    </row>
    <row r="37" spans="1:15" ht="12.75" customHeight="1">
      <c r="A37" s="31">
        <v>27</v>
      </c>
      <c r="B37" s="31" t="s">
        <v>301</v>
      </c>
      <c r="C37" s="31">
        <v>3551.4</v>
      </c>
      <c r="D37" s="40">
        <v>3560.7999999999997</v>
      </c>
      <c r="E37" s="40">
        <v>3401.6999999999994</v>
      </c>
      <c r="F37" s="40">
        <v>3251.9999999999995</v>
      </c>
      <c r="G37" s="40">
        <v>3092.8999999999992</v>
      </c>
      <c r="H37" s="40">
        <v>3710.4999999999995</v>
      </c>
      <c r="I37" s="40">
        <v>3869.6</v>
      </c>
      <c r="J37" s="40">
        <v>4019.2999999999997</v>
      </c>
      <c r="K37" s="31">
        <v>3719.9</v>
      </c>
      <c r="L37" s="31">
        <v>3411.1</v>
      </c>
      <c r="M37" s="31">
        <v>1.14334</v>
      </c>
      <c r="N37" s="1"/>
      <c r="O37" s="1"/>
    </row>
    <row r="38" spans="1:15" ht="12.75" customHeight="1">
      <c r="A38" s="31">
        <v>28</v>
      </c>
      <c r="B38" s="31" t="s">
        <v>302</v>
      </c>
      <c r="C38" s="31">
        <v>22.75</v>
      </c>
      <c r="D38" s="40">
        <v>22.900000000000002</v>
      </c>
      <c r="E38" s="40">
        <v>22.450000000000003</v>
      </c>
      <c r="F38" s="40">
        <v>22.150000000000002</v>
      </c>
      <c r="G38" s="40">
        <v>21.700000000000003</v>
      </c>
      <c r="H38" s="40">
        <v>23.200000000000003</v>
      </c>
      <c r="I38" s="40">
        <v>23.65</v>
      </c>
      <c r="J38" s="40">
        <v>23.950000000000003</v>
      </c>
      <c r="K38" s="31">
        <v>23.35</v>
      </c>
      <c r="L38" s="31">
        <v>22.6</v>
      </c>
      <c r="M38" s="31">
        <v>63.605229999999999</v>
      </c>
      <c r="N38" s="1"/>
      <c r="O38" s="1"/>
    </row>
    <row r="39" spans="1:15" ht="12.75" customHeight="1">
      <c r="A39" s="31">
        <v>29</v>
      </c>
      <c r="B39" s="31" t="s">
        <v>50</v>
      </c>
      <c r="C39" s="31">
        <v>690.7</v>
      </c>
      <c r="D39" s="40">
        <v>692.9</v>
      </c>
      <c r="E39" s="40">
        <v>682.8</v>
      </c>
      <c r="F39" s="40">
        <v>674.9</v>
      </c>
      <c r="G39" s="40">
        <v>664.8</v>
      </c>
      <c r="H39" s="40">
        <v>700.8</v>
      </c>
      <c r="I39" s="40">
        <v>710.90000000000009</v>
      </c>
      <c r="J39" s="40">
        <v>718.8</v>
      </c>
      <c r="K39" s="31">
        <v>703</v>
      </c>
      <c r="L39" s="31">
        <v>685</v>
      </c>
      <c r="M39" s="31">
        <v>10.722720000000001</v>
      </c>
      <c r="N39" s="1"/>
      <c r="O39" s="1"/>
    </row>
    <row r="40" spans="1:15" ht="12.75" customHeight="1">
      <c r="A40" s="31">
        <v>30</v>
      </c>
      <c r="B40" s="31" t="s">
        <v>303</v>
      </c>
      <c r="C40" s="31">
        <v>3222.5</v>
      </c>
      <c r="D40" s="40">
        <v>3265.6833333333329</v>
      </c>
      <c r="E40" s="40">
        <v>3132.3666666666659</v>
      </c>
      <c r="F40" s="40">
        <v>3042.2333333333331</v>
      </c>
      <c r="G40" s="40">
        <v>2908.9166666666661</v>
      </c>
      <c r="H40" s="40">
        <v>3355.8166666666657</v>
      </c>
      <c r="I40" s="40">
        <v>3489.1333333333323</v>
      </c>
      <c r="J40" s="40">
        <v>3579.2666666666655</v>
      </c>
      <c r="K40" s="31">
        <v>3399</v>
      </c>
      <c r="L40" s="31">
        <v>3175.55</v>
      </c>
      <c r="M40" s="31">
        <v>0.72641999999999995</v>
      </c>
      <c r="N40" s="1"/>
      <c r="O40" s="1"/>
    </row>
    <row r="41" spans="1:15" ht="12.75" customHeight="1">
      <c r="A41" s="31">
        <v>31</v>
      </c>
      <c r="B41" s="31" t="s">
        <v>51</v>
      </c>
      <c r="C41" s="31">
        <v>375.9</v>
      </c>
      <c r="D41" s="40">
        <v>373.2833333333333</v>
      </c>
      <c r="E41" s="40">
        <v>368.36666666666662</v>
      </c>
      <c r="F41" s="40">
        <v>360.83333333333331</v>
      </c>
      <c r="G41" s="40">
        <v>355.91666666666663</v>
      </c>
      <c r="H41" s="40">
        <v>380.81666666666661</v>
      </c>
      <c r="I41" s="40">
        <v>385.73333333333335</v>
      </c>
      <c r="J41" s="40">
        <v>393.26666666666659</v>
      </c>
      <c r="K41" s="31">
        <v>378.2</v>
      </c>
      <c r="L41" s="31">
        <v>365.75</v>
      </c>
      <c r="M41" s="31">
        <v>33.689279999999997</v>
      </c>
      <c r="N41" s="1"/>
      <c r="O41" s="1"/>
    </row>
    <row r="42" spans="1:15" ht="12.75" customHeight="1">
      <c r="A42" s="31">
        <v>32</v>
      </c>
      <c r="B42" s="31" t="s">
        <v>304</v>
      </c>
      <c r="C42" s="31">
        <v>1248.5999999999999</v>
      </c>
      <c r="D42" s="40">
        <v>1260.2</v>
      </c>
      <c r="E42" s="40">
        <v>1210.4000000000001</v>
      </c>
      <c r="F42" s="40">
        <v>1172.2</v>
      </c>
      <c r="G42" s="40">
        <v>1122.4000000000001</v>
      </c>
      <c r="H42" s="40">
        <v>1298.4000000000001</v>
      </c>
      <c r="I42" s="40">
        <v>1348.1999999999998</v>
      </c>
      <c r="J42" s="40">
        <v>1386.4</v>
      </c>
      <c r="K42" s="31">
        <v>1310</v>
      </c>
      <c r="L42" s="31">
        <v>1222</v>
      </c>
      <c r="M42" s="31">
        <v>7.4237599999999997</v>
      </c>
      <c r="N42" s="1"/>
      <c r="O42" s="1"/>
    </row>
    <row r="43" spans="1:15" ht="12.75" customHeight="1">
      <c r="A43" s="31">
        <v>33</v>
      </c>
      <c r="B43" s="31" t="s">
        <v>53</v>
      </c>
      <c r="C43" s="31">
        <v>4164</v>
      </c>
      <c r="D43" s="40">
        <v>4123.3</v>
      </c>
      <c r="E43" s="40">
        <v>3995.7000000000007</v>
      </c>
      <c r="F43" s="40">
        <v>3827.4000000000005</v>
      </c>
      <c r="G43" s="40">
        <v>3699.8000000000011</v>
      </c>
      <c r="H43" s="40">
        <v>4291.6000000000004</v>
      </c>
      <c r="I43" s="40">
        <v>4419.2000000000007</v>
      </c>
      <c r="J43" s="40">
        <v>4587.5</v>
      </c>
      <c r="K43" s="31">
        <v>4250.8999999999996</v>
      </c>
      <c r="L43" s="31">
        <v>3955</v>
      </c>
      <c r="M43" s="31">
        <v>11.510300000000001</v>
      </c>
      <c r="N43" s="1"/>
      <c r="O43" s="1"/>
    </row>
    <row r="44" spans="1:15" ht="12.75" customHeight="1">
      <c r="A44" s="31">
        <v>34</v>
      </c>
      <c r="B44" s="31" t="s">
        <v>54</v>
      </c>
      <c r="C44" s="31">
        <v>219.9</v>
      </c>
      <c r="D44" s="40">
        <v>219.65</v>
      </c>
      <c r="E44" s="40">
        <v>214.8</v>
      </c>
      <c r="F44" s="40">
        <v>209.70000000000002</v>
      </c>
      <c r="G44" s="40">
        <v>204.85000000000002</v>
      </c>
      <c r="H44" s="40">
        <v>224.75</v>
      </c>
      <c r="I44" s="40">
        <v>229.59999999999997</v>
      </c>
      <c r="J44" s="40">
        <v>234.7</v>
      </c>
      <c r="K44" s="31">
        <v>224.5</v>
      </c>
      <c r="L44" s="31">
        <v>214.55</v>
      </c>
      <c r="M44" s="31">
        <v>46.10633</v>
      </c>
      <c r="N44" s="1"/>
      <c r="O44" s="1"/>
    </row>
    <row r="45" spans="1:15" ht="12.75" customHeight="1">
      <c r="A45" s="31">
        <v>35</v>
      </c>
      <c r="B45" s="31" t="s">
        <v>305</v>
      </c>
      <c r="C45" s="31">
        <v>352.5</v>
      </c>
      <c r="D45" s="40">
        <v>352.25</v>
      </c>
      <c r="E45" s="40">
        <v>345.5</v>
      </c>
      <c r="F45" s="40">
        <v>338.5</v>
      </c>
      <c r="G45" s="40">
        <v>331.75</v>
      </c>
      <c r="H45" s="40">
        <v>359.25</v>
      </c>
      <c r="I45" s="40">
        <v>366</v>
      </c>
      <c r="J45" s="40">
        <v>373</v>
      </c>
      <c r="K45" s="31">
        <v>359</v>
      </c>
      <c r="L45" s="31">
        <v>345.25</v>
      </c>
      <c r="M45" s="31">
        <v>0.45923000000000003</v>
      </c>
      <c r="N45" s="1"/>
      <c r="O45" s="1"/>
    </row>
    <row r="46" spans="1:15" ht="12.75" customHeight="1">
      <c r="A46" s="31">
        <v>36</v>
      </c>
      <c r="B46" s="31" t="s">
        <v>55</v>
      </c>
      <c r="C46" s="31">
        <v>137.4</v>
      </c>
      <c r="D46" s="40">
        <v>137.41666666666666</v>
      </c>
      <c r="E46" s="40">
        <v>133.68333333333331</v>
      </c>
      <c r="F46" s="40">
        <v>129.96666666666664</v>
      </c>
      <c r="G46" s="40">
        <v>126.23333333333329</v>
      </c>
      <c r="H46" s="40">
        <v>141.13333333333333</v>
      </c>
      <c r="I46" s="40">
        <v>144.86666666666667</v>
      </c>
      <c r="J46" s="40">
        <v>148.58333333333334</v>
      </c>
      <c r="K46" s="31">
        <v>141.15</v>
      </c>
      <c r="L46" s="31">
        <v>133.69999999999999</v>
      </c>
      <c r="M46" s="31">
        <v>149.81834000000001</v>
      </c>
      <c r="N46" s="1"/>
      <c r="O46" s="1"/>
    </row>
    <row r="47" spans="1:15" ht="12.75" customHeight="1">
      <c r="A47" s="31">
        <v>37</v>
      </c>
      <c r="B47" s="31" t="s">
        <v>306</v>
      </c>
      <c r="C47" s="31">
        <v>105.9</v>
      </c>
      <c r="D47" s="40">
        <v>107.81666666666668</v>
      </c>
      <c r="E47" s="40">
        <v>102.93333333333335</v>
      </c>
      <c r="F47" s="40">
        <v>99.966666666666669</v>
      </c>
      <c r="G47" s="40">
        <v>95.083333333333343</v>
      </c>
      <c r="H47" s="40">
        <v>110.78333333333336</v>
      </c>
      <c r="I47" s="40">
        <v>115.66666666666669</v>
      </c>
      <c r="J47" s="40">
        <v>118.63333333333337</v>
      </c>
      <c r="K47" s="31">
        <v>112.7</v>
      </c>
      <c r="L47" s="31">
        <v>104.85</v>
      </c>
      <c r="M47" s="31">
        <v>16.394359999999999</v>
      </c>
      <c r="N47" s="1"/>
      <c r="O47" s="1"/>
    </row>
    <row r="48" spans="1:15" ht="12.75" customHeight="1">
      <c r="A48" s="31">
        <v>38</v>
      </c>
      <c r="B48" s="31" t="s">
        <v>57</v>
      </c>
      <c r="C48" s="31">
        <v>2918.05</v>
      </c>
      <c r="D48" s="40">
        <v>2908.4333333333329</v>
      </c>
      <c r="E48" s="40">
        <v>2866.8666666666659</v>
      </c>
      <c r="F48" s="40">
        <v>2815.6833333333329</v>
      </c>
      <c r="G48" s="40">
        <v>2774.1166666666659</v>
      </c>
      <c r="H48" s="40">
        <v>2959.6166666666659</v>
      </c>
      <c r="I48" s="40">
        <v>3001.1833333333325</v>
      </c>
      <c r="J48" s="40">
        <v>3052.3666666666659</v>
      </c>
      <c r="K48" s="31">
        <v>2950</v>
      </c>
      <c r="L48" s="31">
        <v>2857.25</v>
      </c>
      <c r="M48" s="31">
        <v>21.615369999999999</v>
      </c>
      <c r="N48" s="1"/>
      <c r="O48" s="1"/>
    </row>
    <row r="49" spans="1:15" ht="12.75" customHeight="1">
      <c r="A49" s="31">
        <v>39</v>
      </c>
      <c r="B49" s="31" t="s">
        <v>307</v>
      </c>
      <c r="C49" s="31">
        <v>185.15</v>
      </c>
      <c r="D49" s="40">
        <v>184.6</v>
      </c>
      <c r="E49" s="40">
        <v>178</v>
      </c>
      <c r="F49" s="40">
        <v>170.85</v>
      </c>
      <c r="G49" s="40">
        <v>164.25</v>
      </c>
      <c r="H49" s="40">
        <v>191.75</v>
      </c>
      <c r="I49" s="40">
        <v>198.34999999999997</v>
      </c>
      <c r="J49" s="40">
        <v>205.5</v>
      </c>
      <c r="K49" s="31">
        <v>191.2</v>
      </c>
      <c r="L49" s="31">
        <v>177.45</v>
      </c>
      <c r="M49" s="31">
        <v>11.89167</v>
      </c>
      <c r="N49" s="1"/>
      <c r="O49" s="1"/>
    </row>
    <row r="50" spans="1:15" ht="12.75" customHeight="1">
      <c r="A50" s="31">
        <v>40</v>
      </c>
      <c r="B50" s="31" t="s">
        <v>308</v>
      </c>
      <c r="C50" s="31">
        <v>3001.9</v>
      </c>
      <c r="D50" s="40">
        <v>3019</v>
      </c>
      <c r="E50" s="40">
        <v>2982.9</v>
      </c>
      <c r="F50" s="40">
        <v>2963.9</v>
      </c>
      <c r="G50" s="40">
        <v>2927.8</v>
      </c>
      <c r="H50" s="40">
        <v>3038</v>
      </c>
      <c r="I50" s="40">
        <v>3074.1000000000004</v>
      </c>
      <c r="J50" s="40">
        <v>3093.1</v>
      </c>
      <c r="K50" s="31">
        <v>3055.1</v>
      </c>
      <c r="L50" s="31">
        <v>3000</v>
      </c>
      <c r="M50" s="31">
        <v>0.15081</v>
      </c>
      <c r="N50" s="1"/>
      <c r="O50" s="1"/>
    </row>
    <row r="51" spans="1:15" ht="12.75" customHeight="1">
      <c r="A51" s="31">
        <v>41</v>
      </c>
      <c r="B51" s="31" t="s">
        <v>309</v>
      </c>
      <c r="C51" s="31">
        <v>2137.4499999999998</v>
      </c>
      <c r="D51" s="40">
        <v>2150.1833333333329</v>
      </c>
      <c r="E51" s="40">
        <v>2072.266666666666</v>
      </c>
      <c r="F51" s="40">
        <v>2007.083333333333</v>
      </c>
      <c r="G51" s="40">
        <v>1929.1666666666661</v>
      </c>
      <c r="H51" s="40">
        <v>2215.3666666666659</v>
      </c>
      <c r="I51" s="40">
        <v>2293.2833333333328</v>
      </c>
      <c r="J51" s="40">
        <v>2358.4666666666658</v>
      </c>
      <c r="K51" s="31">
        <v>2228.1</v>
      </c>
      <c r="L51" s="31">
        <v>2085</v>
      </c>
      <c r="M51" s="31">
        <v>3.58704</v>
      </c>
      <c r="N51" s="1"/>
      <c r="O51" s="1"/>
    </row>
    <row r="52" spans="1:15" ht="12.75" customHeight="1">
      <c r="A52" s="31">
        <v>42</v>
      </c>
      <c r="B52" s="31" t="s">
        <v>310</v>
      </c>
      <c r="C52" s="31">
        <v>9141.85</v>
      </c>
      <c r="D52" s="40">
        <v>9313.2833333333328</v>
      </c>
      <c r="E52" s="40">
        <v>8904.5666666666657</v>
      </c>
      <c r="F52" s="40">
        <v>8667.2833333333328</v>
      </c>
      <c r="G52" s="40">
        <v>8258.5666666666657</v>
      </c>
      <c r="H52" s="40">
        <v>9550.5666666666657</v>
      </c>
      <c r="I52" s="40">
        <v>9959.2833333333328</v>
      </c>
      <c r="J52" s="40">
        <v>10196.566666666666</v>
      </c>
      <c r="K52" s="31">
        <v>9722</v>
      </c>
      <c r="L52" s="31">
        <v>9076</v>
      </c>
      <c r="M52" s="31">
        <v>0.32917000000000002</v>
      </c>
      <c r="N52" s="1"/>
      <c r="O52" s="1"/>
    </row>
    <row r="53" spans="1:15" ht="12.75" customHeight="1">
      <c r="A53" s="31">
        <v>43</v>
      </c>
      <c r="B53" s="31" t="s">
        <v>60</v>
      </c>
      <c r="C53" s="31">
        <v>685.35</v>
      </c>
      <c r="D53" s="40">
        <v>686.23333333333323</v>
      </c>
      <c r="E53" s="40">
        <v>674.66666666666652</v>
      </c>
      <c r="F53" s="40">
        <v>663.98333333333323</v>
      </c>
      <c r="G53" s="40">
        <v>652.41666666666652</v>
      </c>
      <c r="H53" s="40">
        <v>696.91666666666652</v>
      </c>
      <c r="I53" s="40">
        <v>708.48333333333335</v>
      </c>
      <c r="J53" s="40">
        <v>719.16666666666652</v>
      </c>
      <c r="K53" s="31">
        <v>697.8</v>
      </c>
      <c r="L53" s="31">
        <v>675.55</v>
      </c>
      <c r="M53" s="31">
        <v>17.982340000000001</v>
      </c>
      <c r="N53" s="1"/>
      <c r="O53" s="1"/>
    </row>
    <row r="54" spans="1:15" ht="12.75" customHeight="1">
      <c r="A54" s="31">
        <v>44</v>
      </c>
      <c r="B54" s="31" t="s">
        <v>311</v>
      </c>
      <c r="C54" s="31">
        <v>543.45000000000005</v>
      </c>
      <c r="D54" s="40">
        <v>550.30000000000007</v>
      </c>
      <c r="E54" s="40">
        <v>532.60000000000014</v>
      </c>
      <c r="F54" s="40">
        <v>521.75000000000011</v>
      </c>
      <c r="G54" s="40">
        <v>504.05000000000018</v>
      </c>
      <c r="H54" s="40">
        <v>561.15000000000009</v>
      </c>
      <c r="I54" s="40">
        <v>578.85000000000014</v>
      </c>
      <c r="J54" s="40">
        <v>589.70000000000005</v>
      </c>
      <c r="K54" s="31">
        <v>568</v>
      </c>
      <c r="L54" s="31">
        <v>539.45000000000005</v>
      </c>
      <c r="M54" s="31">
        <v>1.3029999999999999</v>
      </c>
      <c r="N54" s="1"/>
      <c r="O54" s="1"/>
    </row>
    <row r="55" spans="1:15" ht="12.75" customHeight="1">
      <c r="A55" s="31">
        <v>45</v>
      </c>
      <c r="B55" s="31" t="s">
        <v>245</v>
      </c>
      <c r="C55" s="31">
        <v>4400.6000000000004</v>
      </c>
      <c r="D55" s="40">
        <v>4433.8666666666668</v>
      </c>
      <c r="E55" s="40">
        <v>4317.7333333333336</v>
      </c>
      <c r="F55" s="40">
        <v>4234.8666666666668</v>
      </c>
      <c r="G55" s="40">
        <v>4118.7333333333336</v>
      </c>
      <c r="H55" s="40">
        <v>4516.7333333333336</v>
      </c>
      <c r="I55" s="40">
        <v>4632.8666666666668</v>
      </c>
      <c r="J55" s="40">
        <v>4715.7333333333336</v>
      </c>
      <c r="K55" s="31">
        <v>4550</v>
      </c>
      <c r="L55" s="31">
        <v>4351</v>
      </c>
      <c r="M55" s="31">
        <v>5.9141599999999999</v>
      </c>
      <c r="N55" s="1"/>
      <c r="O55" s="1"/>
    </row>
    <row r="56" spans="1:15" ht="12.75" customHeight="1">
      <c r="A56" s="31">
        <v>46</v>
      </c>
      <c r="B56" s="31" t="s">
        <v>61</v>
      </c>
      <c r="C56" s="31">
        <v>845.1</v>
      </c>
      <c r="D56" s="40">
        <v>845.81666666666661</v>
      </c>
      <c r="E56" s="40">
        <v>824.73333333333323</v>
      </c>
      <c r="F56" s="40">
        <v>804.36666666666667</v>
      </c>
      <c r="G56" s="40">
        <v>783.2833333333333</v>
      </c>
      <c r="H56" s="40">
        <v>866.18333333333317</v>
      </c>
      <c r="I56" s="40">
        <v>887.26666666666665</v>
      </c>
      <c r="J56" s="40">
        <v>907.6333333333331</v>
      </c>
      <c r="K56" s="31">
        <v>866.9</v>
      </c>
      <c r="L56" s="31">
        <v>825.45</v>
      </c>
      <c r="M56" s="31">
        <v>291.93770000000001</v>
      </c>
      <c r="N56" s="1"/>
      <c r="O56" s="1"/>
    </row>
    <row r="57" spans="1:15" ht="12.75" customHeight="1">
      <c r="A57" s="31">
        <v>47</v>
      </c>
      <c r="B57" s="31" t="s">
        <v>312</v>
      </c>
      <c r="C57" s="31">
        <v>3200.95</v>
      </c>
      <c r="D57" s="40">
        <v>3241.8666666666668</v>
      </c>
      <c r="E57" s="40">
        <v>3134.0833333333335</v>
      </c>
      <c r="F57" s="40">
        <v>3067.2166666666667</v>
      </c>
      <c r="G57" s="40">
        <v>2959.4333333333334</v>
      </c>
      <c r="H57" s="40">
        <v>3308.7333333333336</v>
      </c>
      <c r="I57" s="40">
        <v>3416.5166666666664</v>
      </c>
      <c r="J57" s="40">
        <v>3483.3833333333337</v>
      </c>
      <c r="K57" s="31">
        <v>3349.65</v>
      </c>
      <c r="L57" s="31">
        <v>3175</v>
      </c>
      <c r="M57" s="31">
        <v>0.45051999999999998</v>
      </c>
      <c r="N57" s="1"/>
      <c r="O57" s="1"/>
    </row>
    <row r="58" spans="1:15" ht="12.75" customHeight="1">
      <c r="A58" s="31">
        <v>48</v>
      </c>
      <c r="B58" s="31" t="s">
        <v>313</v>
      </c>
      <c r="C58" s="31">
        <v>1539.05</v>
      </c>
      <c r="D58" s="40">
        <v>1549.3833333333332</v>
      </c>
      <c r="E58" s="40">
        <v>1514.7666666666664</v>
      </c>
      <c r="F58" s="40">
        <v>1490.4833333333331</v>
      </c>
      <c r="G58" s="40">
        <v>1455.8666666666663</v>
      </c>
      <c r="H58" s="40">
        <v>1573.6666666666665</v>
      </c>
      <c r="I58" s="40">
        <v>1608.2833333333333</v>
      </c>
      <c r="J58" s="40">
        <v>1632.5666666666666</v>
      </c>
      <c r="K58" s="31">
        <v>1584</v>
      </c>
      <c r="L58" s="31">
        <v>1525.1</v>
      </c>
      <c r="M58" s="31">
        <v>1.2202900000000001</v>
      </c>
      <c r="N58" s="1"/>
      <c r="O58" s="1"/>
    </row>
    <row r="59" spans="1:15" ht="12.75" customHeight="1">
      <c r="A59" s="31">
        <v>49</v>
      </c>
      <c r="B59" s="31" t="s">
        <v>314</v>
      </c>
      <c r="C59" s="31">
        <v>1278.45</v>
      </c>
      <c r="D59" s="40">
        <v>1291.1000000000001</v>
      </c>
      <c r="E59" s="40">
        <v>1249.0000000000002</v>
      </c>
      <c r="F59" s="40">
        <v>1219.5500000000002</v>
      </c>
      <c r="G59" s="40">
        <v>1177.4500000000003</v>
      </c>
      <c r="H59" s="40">
        <v>1320.5500000000002</v>
      </c>
      <c r="I59" s="40">
        <v>1362.65</v>
      </c>
      <c r="J59" s="40">
        <v>1392.1000000000001</v>
      </c>
      <c r="K59" s="31">
        <v>1333.2</v>
      </c>
      <c r="L59" s="31">
        <v>1261.6500000000001</v>
      </c>
      <c r="M59" s="31">
        <v>5.1696999999999997</v>
      </c>
      <c r="N59" s="1"/>
      <c r="O59" s="1"/>
    </row>
    <row r="60" spans="1:15" ht="12" customHeight="1">
      <c r="A60" s="31">
        <v>50</v>
      </c>
      <c r="B60" s="31" t="s">
        <v>62</v>
      </c>
      <c r="C60" s="31">
        <v>3763.75</v>
      </c>
      <c r="D60" s="40">
        <v>3794.5</v>
      </c>
      <c r="E60" s="40">
        <v>3704.25</v>
      </c>
      <c r="F60" s="40">
        <v>3644.75</v>
      </c>
      <c r="G60" s="40">
        <v>3554.5</v>
      </c>
      <c r="H60" s="40">
        <v>3854</v>
      </c>
      <c r="I60" s="40">
        <v>3944.25</v>
      </c>
      <c r="J60" s="40">
        <v>4003.75</v>
      </c>
      <c r="K60" s="31">
        <v>3884.75</v>
      </c>
      <c r="L60" s="31">
        <v>3735</v>
      </c>
      <c r="M60" s="31">
        <v>3.0619499999999999</v>
      </c>
      <c r="N60" s="1"/>
      <c r="O60" s="1"/>
    </row>
    <row r="61" spans="1:15" ht="12.75" customHeight="1">
      <c r="A61" s="31">
        <v>51</v>
      </c>
      <c r="B61" s="31" t="s">
        <v>315</v>
      </c>
      <c r="C61" s="31">
        <v>229.05</v>
      </c>
      <c r="D61" s="40">
        <v>230.75</v>
      </c>
      <c r="E61" s="40">
        <v>226.3</v>
      </c>
      <c r="F61" s="40">
        <v>223.55</v>
      </c>
      <c r="G61" s="40">
        <v>219.10000000000002</v>
      </c>
      <c r="H61" s="40">
        <v>233.5</v>
      </c>
      <c r="I61" s="40">
        <v>237.95</v>
      </c>
      <c r="J61" s="40">
        <v>240.7</v>
      </c>
      <c r="K61" s="31">
        <v>235.2</v>
      </c>
      <c r="L61" s="31">
        <v>228</v>
      </c>
      <c r="M61" s="31">
        <v>5.2112699999999998</v>
      </c>
      <c r="N61" s="1"/>
      <c r="O61" s="1"/>
    </row>
    <row r="62" spans="1:15" ht="12.75" customHeight="1">
      <c r="A62" s="31">
        <v>52</v>
      </c>
      <c r="B62" s="31" t="s">
        <v>316</v>
      </c>
      <c r="C62" s="31">
        <v>1155.75</v>
      </c>
      <c r="D62" s="40">
        <v>1146.5833333333333</v>
      </c>
      <c r="E62" s="40">
        <v>1120.1666666666665</v>
      </c>
      <c r="F62" s="40">
        <v>1084.5833333333333</v>
      </c>
      <c r="G62" s="40">
        <v>1058.1666666666665</v>
      </c>
      <c r="H62" s="40">
        <v>1182.1666666666665</v>
      </c>
      <c r="I62" s="40">
        <v>1208.583333333333</v>
      </c>
      <c r="J62" s="40">
        <v>1244.1666666666665</v>
      </c>
      <c r="K62" s="31">
        <v>1173</v>
      </c>
      <c r="L62" s="31">
        <v>1111</v>
      </c>
      <c r="M62" s="31">
        <v>1.3801399999999999</v>
      </c>
      <c r="N62" s="1"/>
      <c r="O62" s="1"/>
    </row>
    <row r="63" spans="1:15" ht="12.75" customHeight="1">
      <c r="A63" s="31">
        <v>53</v>
      </c>
      <c r="B63" s="31" t="s">
        <v>65</v>
      </c>
      <c r="C63" s="31">
        <v>7646.65</v>
      </c>
      <c r="D63" s="40">
        <v>7611.6333333333341</v>
      </c>
      <c r="E63" s="40">
        <v>7385.5166666666682</v>
      </c>
      <c r="F63" s="40">
        <v>7124.3833333333341</v>
      </c>
      <c r="G63" s="40">
        <v>6898.2666666666682</v>
      </c>
      <c r="H63" s="40">
        <v>7872.7666666666682</v>
      </c>
      <c r="I63" s="40">
        <v>8098.883333333335</v>
      </c>
      <c r="J63" s="40">
        <v>8360.0166666666682</v>
      </c>
      <c r="K63" s="31">
        <v>7837.75</v>
      </c>
      <c r="L63" s="31">
        <v>7350.5</v>
      </c>
      <c r="M63" s="31">
        <v>11.697290000000001</v>
      </c>
      <c r="N63" s="1"/>
      <c r="O63" s="1"/>
    </row>
    <row r="64" spans="1:15" ht="12.75" customHeight="1">
      <c r="A64" s="31">
        <v>54</v>
      </c>
      <c r="B64" s="31" t="s">
        <v>64</v>
      </c>
      <c r="C64" s="31">
        <v>18087.150000000001</v>
      </c>
      <c r="D64" s="40">
        <v>18344.716666666667</v>
      </c>
      <c r="E64" s="40">
        <v>17742.433333333334</v>
      </c>
      <c r="F64" s="40">
        <v>17397.716666666667</v>
      </c>
      <c r="G64" s="40">
        <v>16795.433333333334</v>
      </c>
      <c r="H64" s="40">
        <v>18689.433333333334</v>
      </c>
      <c r="I64" s="40">
        <v>19291.716666666667</v>
      </c>
      <c r="J64" s="40">
        <v>19636.433333333334</v>
      </c>
      <c r="K64" s="31">
        <v>18947</v>
      </c>
      <c r="L64" s="31">
        <v>18000</v>
      </c>
      <c r="M64" s="31">
        <v>3.0180400000000001</v>
      </c>
      <c r="N64" s="1"/>
      <c r="O64" s="1"/>
    </row>
    <row r="65" spans="1:15" ht="12.75" customHeight="1">
      <c r="A65" s="31">
        <v>55</v>
      </c>
      <c r="B65" s="31" t="s">
        <v>246</v>
      </c>
      <c r="C65" s="31">
        <v>4735.45</v>
      </c>
      <c r="D65" s="40">
        <v>4724.95</v>
      </c>
      <c r="E65" s="40">
        <v>4665.0999999999995</v>
      </c>
      <c r="F65" s="40">
        <v>4594.75</v>
      </c>
      <c r="G65" s="40">
        <v>4534.8999999999996</v>
      </c>
      <c r="H65" s="40">
        <v>4795.2999999999993</v>
      </c>
      <c r="I65" s="40">
        <v>4855.1499999999996</v>
      </c>
      <c r="J65" s="40">
        <v>4925.4999999999991</v>
      </c>
      <c r="K65" s="31">
        <v>4784.8</v>
      </c>
      <c r="L65" s="31">
        <v>4654.6000000000004</v>
      </c>
      <c r="M65" s="31">
        <v>0.39883999999999997</v>
      </c>
      <c r="N65" s="1"/>
      <c r="O65" s="1"/>
    </row>
    <row r="66" spans="1:15" ht="12.75" customHeight="1">
      <c r="A66" s="31">
        <v>56</v>
      </c>
      <c r="B66" s="31" t="s">
        <v>317</v>
      </c>
      <c r="C66" s="31">
        <v>3824.5</v>
      </c>
      <c r="D66" s="40">
        <v>3756.9</v>
      </c>
      <c r="E66" s="40">
        <v>3578.6000000000004</v>
      </c>
      <c r="F66" s="40">
        <v>3332.7000000000003</v>
      </c>
      <c r="G66" s="40">
        <v>3154.4000000000005</v>
      </c>
      <c r="H66" s="40">
        <v>4002.8</v>
      </c>
      <c r="I66" s="40">
        <v>4181.1000000000004</v>
      </c>
      <c r="J66" s="40">
        <v>4427</v>
      </c>
      <c r="K66" s="31">
        <v>3935.2</v>
      </c>
      <c r="L66" s="31">
        <v>3511</v>
      </c>
      <c r="M66" s="31">
        <v>2.4519600000000001</v>
      </c>
      <c r="N66" s="1"/>
      <c r="O66" s="1"/>
    </row>
    <row r="67" spans="1:15" ht="12.75" customHeight="1">
      <c r="A67" s="31">
        <v>57</v>
      </c>
      <c r="B67" s="31" t="s">
        <v>66</v>
      </c>
      <c r="C67" s="31">
        <v>2414.35</v>
      </c>
      <c r="D67" s="40">
        <v>2435.7333333333331</v>
      </c>
      <c r="E67" s="40">
        <v>2381.5666666666662</v>
      </c>
      <c r="F67" s="40">
        <v>2348.7833333333328</v>
      </c>
      <c r="G67" s="40">
        <v>2294.6166666666659</v>
      </c>
      <c r="H67" s="40">
        <v>2468.5166666666664</v>
      </c>
      <c r="I67" s="40">
        <v>2522.6833333333334</v>
      </c>
      <c r="J67" s="40">
        <v>2555.4666666666667</v>
      </c>
      <c r="K67" s="31">
        <v>2489.9</v>
      </c>
      <c r="L67" s="31">
        <v>2402.9499999999998</v>
      </c>
      <c r="M67" s="31">
        <v>4.1140699999999999</v>
      </c>
      <c r="N67" s="1"/>
      <c r="O67" s="1"/>
    </row>
    <row r="68" spans="1:15" ht="12.75" customHeight="1">
      <c r="A68" s="31">
        <v>58</v>
      </c>
      <c r="B68" s="31" t="s">
        <v>318</v>
      </c>
      <c r="C68" s="31">
        <v>128.85</v>
      </c>
      <c r="D68" s="40">
        <v>129.23333333333332</v>
      </c>
      <c r="E68" s="40">
        <v>126.61666666666665</v>
      </c>
      <c r="F68" s="40">
        <v>124.38333333333333</v>
      </c>
      <c r="G68" s="40">
        <v>121.76666666666665</v>
      </c>
      <c r="H68" s="40">
        <v>131.46666666666664</v>
      </c>
      <c r="I68" s="40">
        <v>134.08333333333331</v>
      </c>
      <c r="J68" s="40">
        <v>136.31666666666663</v>
      </c>
      <c r="K68" s="31">
        <v>131.85</v>
      </c>
      <c r="L68" s="31">
        <v>127</v>
      </c>
      <c r="M68" s="31">
        <v>2.3410600000000001</v>
      </c>
      <c r="N68" s="1"/>
      <c r="O68" s="1"/>
    </row>
    <row r="69" spans="1:15" ht="12.75" customHeight="1">
      <c r="A69" s="31">
        <v>59</v>
      </c>
      <c r="B69" s="31" t="s">
        <v>319</v>
      </c>
      <c r="C69" s="31">
        <v>300.8</v>
      </c>
      <c r="D69" s="40">
        <v>304.8</v>
      </c>
      <c r="E69" s="40">
        <v>293.60000000000002</v>
      </c>
      <c r="F69" s="40">
        <v>286.40000000000003</v>
      </c>
      <c r="G69" s="40">
        <v>275.20000000000005</v>
      </c>
      <c r="H69" s="40">
        <v>312</v>
      </c>
      <c r="I69" s="40">
        <v>323.19999999999993</v>
      </c>
      <c r="J69" s="40">
        <v>330.4</v>
      </c>
      <c r="K69" s="31">
        <v>316</v>
      </c>
      <c r="L69" s="31">
        <v>297.60000000000002</v>
      </c>
      <c r="M69" s="31">
        <v>21.162289999999999</v>
      </c>
      <c r="N69" s="1"/>
      <c r="O69" s="1"/>
    </row>
    <row r="70" spans="1:15" ht="12.75" customHeight="1">
      <c r="A70" s="31">
        <v>60</v>
      </c>
      <c r="B70" s="31" t="s">
        <v>67</v>
      </c>
      <c r="C70" s="31">
        <v>310.8</v>
      </c>
      <c r="D70" s="40">
        <v>315.43333333333334</v>
      </c>
      <c r="E70" s="40">
        <v>303.36666666666667</v>
      </c>
      <c r="F70" s="40">
        <v>295.93333333333334</v>
      </c>
      <c r="G70" s="40">
        <v>283.86666666666667</v>
      </c>
      <c r="H70" s="40">
        <v>322.86666666666667</v>
      </c>
      <c r="I70" s="40">
        <v>334.93333333333339</v>
      </c>
      <c r="J70" s="40">
        <v>342.36666666666667</v>
      </c>
      <c r="K70" s="31">
        <v>327.5</v>
      </c>
      <c r="L70" s="31">
        <v>308</v>
      </c>
      <c r="M70" s="31">
        <v>94.70478</v>
      </c>
      <c r="N70" s="1"/>
      <c r="O70" s="1"/>
    </row>
    <row r="71" spans="1:15" ht="12.75" customHeight="1">
      <c r="A71" s="31">
        <v>61</v>
      </c>
      <c r="B71" s="31" t="s">
        <v>68</v>
      </c>
      <c r="C71" s="31">
        <v>96.5</v>
      </c>
      <c r="D71" s="40">
        <v>96.933333333333323</v>
      </c>
      <c r="E71" s="40">
        <v>93.666666666666643</v>
      </c>
      <c r="F71" s="40">
        <v>90.833333333333314</v>
      </c>
      <c r="G71" s="40">
        <v>87.566666666666634</v>
      </c>
      <c r="H71" s="40">
        <v>99.766666666666652</v>
      </c>
      <c r="I71" s="40">
        <v>103.03333333333333</v>
      </c>
      <c r="J71" s="40">
        <v>105.86666666666666</v>
      </c>
      <c r="K71" s="31">
        <v>100.2</v>
      </c>
      <c r="L71" s="31">
        <v>94.1</v>
      </c>
      <c r="M71" s="31">
        <v>1427.0037199999999</v>
      </c>
      <c r="N71" s="1"/>
      <c r="O71" s="1"/>
    </row>
    <row r="72" spans="1:15" ht="12.75" customHeight="1">
      <c r="A72" s="31">
        <v>62</v>
      </c>
      <c r="B72" s="31" t="s">
        <v>247</v>
      </c>
      <c r="C72" s="31">
        <v>61.1</v>
      </c>
      <c r="D72" s="40">
        <v>61.133333333333333</v>
      </c>
      <c r="E72" s="40">
        <v>59.566666666666663</v>
      </c>
      <c r="F72" s="40">
        <v>58.033333333333331</v>
      </c>
      <c r="G72" s="40">
        <v>56.466666666666661</v>
      </c>
      <c r="H72" s="40">
        <v>62.666666666666664</v>
      </c>
      <c r="I72" s="40">
        <v>64.233333333333348</v>
      </c>
      <c r="J72" s="40">
        <v>65.766666666666666</v>
      </c>
      <c r="K72" s="31">
        <v>62.7</v>
      </c>
      <c r="L72" s="31">
        <v>59.6</v>
      </c>
      <c r="M72" s="31">
        <v>149.1284</v>
      </c>
      <c r="N72" s="1"/>
      <c r="O72" s="1"/>
    </row>
    <row r="73" spans="1:15" ht="12.75" customHeight="1">
      <c r="A73" s="31">
        <v>63</v>
      </c>
      <c r="B73" s="31" t="s">
        <v>320</v>
      </c>
      <c r="C73" s="31">
        <v>21.35</v>
      </c>
      <c r="D73" s="40">
        <v>21.45</v>
      </c>
      <c r="E73" s="40">
        <v>20.799999999999997</v>
      </c>
      <c r="F73" s="40">
        <v>20.249999999999996</v>
      </c>
      <c r="G73" s="40">
        <v>19.599999999999994</v>
      </c>
      <c r="H73" s="40">
        <v>22</v>
      </c>
      <c r="I73" s="40">
        <v>22.65</v>
      </c>
      <c r="J73" s="40">
        <v>23.200000000000003</v>
      </c>
      <c r="K73" s="31">
        <v>22.1</v>
      </c>
      <c r="L73" s="31">
        <v>20.9</v>
      </c>
      <c r="M73" s="31">
        <v>96.26061</v>
      </c>
      <c r="N73" s="1"/>
      <c r="O73" s="1"/>
    </row>
    <row r="74" spans="1:15" ht="12.75" customHeight="1">
      <c r="A74" s="31">
        <v>64</v>
      </c>
      <c r="B74" s="31" t="s">
        <v>69</v>
      </c>
      <c r="C74" s="31">
        <v>1956.9</v>
      </c>
      <c r="D74" s="40">
        <v>1978.2166666666669</v>
      </c>
      <c r="E74" s="40">
        <v>1924.7333333333338</v>
      </c>
      <c r="F74" s="40">
        <v>1892.5666666666668</v>
      </c>
      <c r="G74" s="40">
        <v>1839.0833333333337</v>
      </c>
      <c r="H74" s="40">
        <v>2010.3833333333339</v>
      </c>
      <c r="I74" s="40">
        <v>2063.8666666666668</v>
      </c>
      <c r="J74" s="40">
        <v>2096.0333333333338</v>
      </c>
      <c r="K74" s="31">
        <v>2031.7</v>
      </c>
      <c r="L74" s="31">
        <v>1946.05</v>
      </c>
      <c r="M74" s="31">
        <v>3.61774</v>
      </c>
      <c r="N74" s="1"/>
      <c r="O74" s="1"/>
    </row>
    <row r="75" spans="1:15" ht="12.75" customHeight="1">
      <c r="A75" s="31">
        <v>65</v>
      </c>
      <c r="B75" s="31" t="s">
        <v>321</v>
      </c>
      <c r="C75" s="31">
        <v>4975.6000000000004</v>
      </c>
      <c r="D75" s="40">
        <v>5045.6333333333332</v>
      </c>
      <c r="E75" s="40">
        <v>4891.0666666666666</v>
      </c>
      <c r="F75" s="40">
        <v>4806.5333333333338</v>
      </c>
      <c r="G75" s="40">
        <v>4651.9666666666672</v>
      </c>
      <c r="H75" s="40">
        <v>5130.1666666666661</v>
      </c>
      <c r="I75" s="40">
        <v>5284.7333333333318</v>
      </c>
      <c r="J75" s="40">
        <v>5369.2666666666655</v>
      </c>
      <c r="K75" s="31">
        <v>5200.2</v>
      </c>
      <c r="L75" s="31">
        <v>4961.1000000000004</v>
      </c>
      <c r="M75" s="31">
        <v>0.2903</v>
      </c>
      <c r="N75" s="1"/>
      <c r="O75" s="1"/>
    </row>
    <row r="76" spans="1:15" ht="12.75" customHeight="1">
      <c r="A76" s="31">
        <v>66</v>
      </c>
      <c r="B76" s="31" t="s">
        <v>72</v>
      </c>
      <c r="C76" s="31">
        <v>717.75</v>
      </c>
      <c r="D76" s="40">
        <v>724.58333333333337</v>
      </c>
      <c r="E76" s="40">
        <v>709.16666666666674</v>
      </c>
      <c r="F76" s="40">
        <v>700.58333333333337</v>
      </c>
      <c r="G76" s="40">
        <v>685.16666666666674</v>
      </c>
      <c r="H76" s="40">
        <v>733.16666666666674</v>
      </c>
      <c r="I76" s="40">
        <v>748.58333333333348</v>
      </c>
      <c r="J76" s="40">
        <v>757.16666666666674</v>
      </c>
      <c r="K76" s="31">
        <v>740</v>
      </c>
      <c r="L76" s="31">
        <v>716</v>
      </c>
      <c r="M76" s="31">
        <v>8.3736800000000002</v>
      </c>
      <c r="N76" s="1"/>
      <c r="O76" s="1"/>
    </row>
    <row r="77" spans="1:15" ht="12.75" customHeight="1">
      <c r="A77" s="31">
        <v>67</v>
      </c>
      <c r="B77" s="31" t="s">
        <v>322</v>
      </c>
      <c r="C77" s="31">
        <v>429.05</v>
      </c>
      <c r="D77" s="40">
        <v>425.68333333333334</v>
      </c>
      <c r="E77" s="40">
        <v>416.36666666666667</v>
      </c>
      <c r="F77" s="40">
        <v>403.68333333333334</v>
      </c>
      <c r="G77" s="40">
        <v>394.36666666666667</v>
      </c>
      <c r="H77" s="40">
        <v>438.36666666666667</v>
      </c>
      <c r="I77" s="40">
        <v>447.68333333333339</v>
      </c>
      <c r="J77" s="40">
        <v>460.36666666666667</v>
      </c>
      <c r="K77" s="31">
        <v>435</v>
      </c>
      <c r="L77" s="31">
        <v>413</v>
      </c>
      <c r="M77" s="31">
        <v>3.5469499999999998</v>
      </c>
      <c r="N77" s="1"/>
      <c r="O77" s="1"/>
    </row>
    <row r="78" spans="1:15" ht="12.75" customHeight="1">
      <c r="A78" s="31">
        <v>68</v>
      </c>
      <c r="B78" s="31" t="s">
        <v>71</v>
      </c>
      <c r="C78" s="31">
        <v>201.3</v>
      </c>
      <c r="D78" s="40">
        <v>199.18333333333331</v>
      </c>
      <c r="E78" s="40">
        <v>195.86666666666662</v>
      </c>
      <c r="F78" s="40">
        <v>190.43333333333331</v>
      </c>
      <c r="G78" s="40">
        <v>187.11666666666662</v>
      </c>
      <c r="H78" s="40">
        <v>204.61666666666662</v>
      </c>
      <c r="I78" s="40">
        <v>207.93333333333328</v>
      </c>
      <c r="J78" s="40">
        <v>213.36666666666662</v>
      </c>
      <c r="K78" s="31">
        <v>202.5</v>
      </c>
      <c r="L78" s="31">
        <v>193.75</v>
      </c>
      <c r="M78" s="31">
        <v>44.0259</v>
      </c>
      <c r="N78" s="1"/>
      <c r="O78" s="1"/>
    </row>
    <row r="79" spans="1:15" ht="12.75" customHeight="1">
      <c r="A79" s="31">
        <v>69</v>
      </c>
      <c r="B79" s="31" t="s">
        <v>73</v>
      </c>
      <c r="C79" s="31">
        <v>760.65</v>
      </c>
      <c r="D79" s="40">
        <v>770</v>
      </c>
      <c r="E79" s="40">
        <v>746.65</v>
      </c>
      <c r="F79" s="40">
        <v>732.65</v>
      </c>
      <c r="G79" s="40">
        <v>709.3</v>
      </c>
      <c r="H79" s="40">
        <v>784</v>
      </c>
      <c r="I79" s="40">
        <v>807.34999999999991</v>
      </c>
      <c r="J79" s="40">
        <v>821.35</v>
      </c>
      <c r="K79" s="31">
        <v>793.35</v>
      </c>
      <c r="L79" s="31">
        <v>756</v>
      </c>
      <c r="M79" s="31">
        <v>11.138400000000001</v>
      </c>
      <c r="N79" s="1"/>
      <c r="O79" s="1"/>
    </row>
    <row r="80" spans="1:15" ht="12.75" customHeight="1">
      <c r="A80" s="31">
        <v>70</v>
      </c>
      <c r="B80" s="31" t="s">
        <v>76</v>
      </c>
      <c r="C80" s="31">
        <v>68.7</v>
      </c>
      <c r="D80" s="40">
        <v>68.850000000000009</v>
      </c>
      <c r="E80" s="40">
        <v>67.40000000000002</v>
      </c>
      <c r="F80" s="40">
        <v>66.100000000000009</v>
      </c>
      <c r="G80" s="40">
        <v>64.65000000000002</v>
      </c>
      <c r="H80" s="40">
        <v>70.15000000000002</v>
      </c>
      <c r="I80" s="40">
        <v>71.600000000000009</v>
      </c>
      <c r="J80" s="40">
        <v>72.90000000000002</v>
      </c>
      <c r="K80" s="31">
        <v>70.3</v>
      </c>
      <c r="L80" s="31">
        <v>67.55</v>
      </c>
      <c r="M80" s="31">
        <v>461.06790999999998</v>
      </c>
      <c r="N80" s="1"/>
      <c r="O80" s="1"/>
    </row>
    <row r="81" spans="1:15" ht="12.75" customHeight="1">
      <c r="A81" s="31">
        <v>71</v>
      </c>
      <c r="B81" s="31" t="s">
        <v>80</v>
      </c>
      <c r="C81" s="31">
        <v>431.7</v>
      </c>
      <c r="D81" s="40">
        <v>436.64999999999992</v>
      </c>
      <c r="E81" s="40">
        <v>424.89999999999986</v>
      </c>
      <c r="F81" s="40">
        <v>418.09999999999997</v>
      </c>
      <c r="G81" s="40">
        <v>406.34999999999991</v>
      </c>
      <c r="H81" s="40">
        <v>443.44999999999982</v>
      </c>
      <c r="I81" s="40">
        <v>455.19999999999993</v>
      </c>
      <c r="J81" s="40">
        <v>461.99999999999977</v>
      </c>
      <c r="K81" s="31">
        <v>448.4</v>
      </c>
      <c r="L81" s="31">
        <v>429.85</v>
      </c>
      <c r="M81" s="31">
        <v>72.751769999999993</v>
      </c>
      <c r="N81" s="1"/>
      <c r="O81" s="1"/>
    </row>
    <row r="82" spans="1:15" ht="12.75" customHeight="1">
      <c r="A82" s="31">
        <v>72</v>
      </c>
      <c r="B82" s="31" t="s">
        <v>323</v>
      </c>
      <c r="C82" s="31">
        <v>10217</v>
      </c>
      <c r="D82" s="40">
        <v>10371.483333333334</v>
      </c>
      <c r="E82" s="40">
        <v>9897.5666666666675</v>
      </c>
      <c r="F82" s="40">
        <v>9578.1333333333332</v>
      </c>
      <c r="G82" s="40">
        <v>9104.2166666666672</v>
      </c>
      <c r="H82" s="40">
        <v>10690.916666666668</v>
      </c>
      <c r="I82" s="40">
        <v>11164.833333333332</v>
      </c>
      <c r="J82" s="40">
        <v>11484.266666666668</v>
      </c>
      <c r="K82" s="31">
        <v>10845.4</v>
      </c>
      <c r="L82" s="31">
        <v>10052.049999999999</v>
      </c>
      <c r="M82" s="31">
        <v>7.1319999999999995E-2</v>
      </c>
      <c r="N82" s="1"/>
      <c r="O82" s="1"/>
    </row>
    <row r="83" spans="1:15" ht="12.75" customHeight="1">
      <c r="A83" s="31">
        <v>73</v>
      </c>
      <c r="B83" s="31" t="s">
        <v>75</v>
      </c>
      <c r="C83" s="31">
        <v>691.1</v>
      </c>
      <c r="D83" s="40">
        <v>690.0333333333333</v>
      </c>
      <c r="E83" s="40">
        <v>676.06666666666661</v>
      </c>
      <c r="F83" s="40">
        <v>661.0333333333333</v>
      </c>
      <c r="G83" s="40">
        <v>647.06666666666661</v>
      </c>
      <c r="H83" s="40">
        <v>705.06666666666661</v>
      </c>
      <c r="I83" s="40">
        <v>719.0333333333333</v>
      </c>
      <c r="J83" s="40">
        <v>734.06666666666661</v>
      </c>
      <c r="K83" s="31">
        <v>704</v>
      </c>
      <c r="L83" s="31">
        <v>675</v>
      </c>
      <c r="M83" s="31">
        <v>95.404409999999999</v>
      </c>
      <c r="N83" s="1"/>
      <c r="O83" s="1"/>
    </row>
    <row r="84" spans="1:15" ht="12.75" customHeight="1">
      <c r="A84" s="31">
        <v>74</v>
      </c>
      <c r="B84" s="31" t="s">
        <v>77</v>
      </c>
      <c r="C84" s="31">
        <v>321.3</v>
      </c>
      <c r="D84" s="40">
        <v>321</v>
      </c>
      <c r="E84" s="40">
        <v>315.10000000000002</v>
      </c>
      <c r="F84" s="40">
        <v>308.90000000000003</v>
      </c>
      <c r="G84" s="40">
        <v>303.00000000000006</v>
      </c>
      <c r="H84" s="40">
        <v>327.2</v>
      </c>
      <c r="I84" s="40">
        <v>333.09999999999997</v>
      </c>
      <c r="J84" s="40">
        <v>339.29999999999995</v>
      </c>
      <c r="K84" s="31">
        <v>326.89999999999998</v>
      </c>
      <c r="L84" s="31">
        <v>314.8</v>
      </c>
      <c r="M84" s="31">
        <v>34.807540000000003</v>
      </c>
      <c r="N84" s="1"/>
      <c r="O84" s="1"/>
    </row>
    <row r="85" spans="1:15" ht="12.75" customHeight="1">
      <c r="A85" s="31">
        <v>75</v>
      </c>
      <c r="B85" s="31" t="s">
        <v>324</v>
      </c>
      <c r="C85" s="31">
        <v>1327.85</v>
      </c>
      <c r="D85" s="40">
        <v>1345.0666666666666</v>
      </c>
      <c r="E85" s="40">
        <v>1295.7833333333333</v>
      </c>
      <c r="F85" s="40">
        <v>1263.7166666666667</v>
      </c>
      <c r="G85" s="40">
        <v>1214.4333333333334</v>
      </c>
      <c r="H85" s="40">
        <v>1377.1333333333332</v>
      </c>
      <c r="I85" s="40">
        <v>1426.4166666666665</v>
      </c>
      <c r="J85" s="40">
        <v>1458.4833333333331</v>
      </c>
      <c r="K85" s="31">
        <v>1394.35</v>
      </c>
      <c r="L85" s="31">
        <v>1313</v>
      </c>
      <c r="M85" s="31">
        <v>1.0921799999999999</v>
      </c>
      <c r="N85" s="1"/>
      <c r="O85" s="1"/>
    </row>
    <row r="86" spans="1:15" ht="12.75" customHeight="1">
      <c r="A86" s="31">
        <v>76</v>
      </c>
      <c r="B86" s="31" t="s">
        <v>325</v>
      </c>
      <c r="C86" s="31">
        <v>397.2</v>
      </c>
      <c r="D86" s="40">
        <v>402.8</v>
      </c>
      <c r="E86" s="40">
        <v>387.6</v>
      </c>
      <c r="F86" s="40">
        <v>378</v>
      </c>
      <c r="G86" s="40">
        <v>362.8</v>
      </c>
      <c r="H86" s="40">
        <v>412.40000000000003</v>
      </c>
      <c r="I86" s="40">
        <v>427.59999999999997</v>
      </c>
      <c r="J86" s="40">
        <v>437.20000000000005</v>
      </c>
      <c r="K86" s="31">
        <v>418</v>
      </c>
      <c r="L86" s="31">
        <v>393.2</v>
      </c>
      <c r="M86" s="31">
        <v>16.406099999999999</v>
      </c>
      <c r="N86" s="1"/>
      <c r="O86" s="1"/>
    </row>
    <row r="87" spans="1:15" ht="12.75" customHeight="1">
      <c r="A87" s="31">
        <v>77</v>
      </c>
      <c r="B87" s="31" t="s">
        <v>326</v>
      </c>
      <c r="C87" s="31">
        <v>104.15</v>
      </c>
      <c r="D87" s="40">
        <v>104.78333333333335</v>
      </c>
      <c r="E87" s="40">
        <v>102.61666666666669</v>
      </c>
      <c r="F87" s="40">
        <v>101.08333333333334</v>
      </c>
      <c r="G87" s="40">
        <v>98.916666666666686</v>
      </c>
      <c r="H87" s="40">
        <v>106.31666666666669</v>
      </c>
      <c r="I87" s="40">
        <v>108.48333333333335</v>
      </c>
      <c r="J87" s="40">
        <v>110.01666666666669</v>
      </c>
      <c r="K87" s="31">
        <v>106.95</v>
      </c>
      <c r="L87" s="31">
        <v>103.25</v>
      </c>
      <c r="M87" s="31">
        <v>1.59406</v>
      </c>
      <c r="N87" s="1"/>
      <c r="O87" s="1"/>
    </row>
    <row r="88" spans="1:15" ht="12.75" customHeight="1">
      <c r="A88" s="31">
        <v>78</v>
      </c>
      <c r="B88" s="31" t="s">
        <v>327</v>
      </c>
      <c r="C88" s="31">
        <v>6122.45</v>
      </c>
      <c r="D88" s="40">
        <v>6133.3499999999995</v>
      </c>
      <c r="E88" s="40">
        <v>6010.0999999999985</v>
      </c>
      <c r="F88" s="40">
        <v>5897.7499999999991</v>
      </c>
      <c r="G88" s="40">
        <v>5774.4999999999982</v>
      </c>
      <c r="H88" s="40">
        <v>6245.6999999999989</v>
      </c>
      <c r="I88" s="40">
        <v>6368.9500000000007</v>
      </c>
      <c r="J88" s="40">
        <v>6481.2999999999993</v>
      </c>
      <c r="K88" s="31">
        <v>6256.6</v>
      </c>
      <c r="L88" s="31">
        <v>6021</v>
      </c>
      <c r="M88" s="31">
        <v>0.15068000000000001</v>
      </c>
      <c r="N88" s="1"/>
      <c r="O88" s="1"/>
    </row>
    <row r="89" spans="1:15" ht="12.75" customHeight="1">
      <c r="A89" s="31">
        <v>79</v>
      </c>
      <c r="B89" s="31" t="s">
        <v>328</v>
      </c>
      <c r="C89" s="31">
        <v>922.6</v>
      </c>
      <c r="D89" s="40">
        <v>912.68333333333339</v>
      </c>
      <c r="E89" s="40">
        <v>900.36666666666679</v>
      </c>
      <c r="F89" s="40">
        <v>878.13333333333344</v>
      </c>
      <c r="G89" s="40">
        <v>865.81666666666683</v>
      </c>
      <c r="H89" s="40">
        <v>934.91666666666674</v>
      </c>
      <c r="I89" s="40">
        <v>947.23333333333335</v>
      </c>
      <c r="J89" s="40">
        <v>969.4666666666667</v>
      </c>
      <c r="K89" s="31">
        <v>925</v>
      </c>
      <c r="L89" s="31">
        <v>890.45</v>
      </c>
      <c r="M89" s="31">
        <v>2.7534999999999998</v>
      </c>
      <c r="N89" s="1"/>
      <c r="O89" s="1"/>
    </row>
    <row r="90" spans="1:15" ht="12.75" customHeight="1">
      <c r="A90" s="31">
        <v>80</v>
      </c>
      <c r="B90" s="31" t="s">
        <v>248</v>
      </c>
      <c r="C90" s="31">
        <v>1087.3499999999999</v>
      </c>
      <c r="D90" s="40">
        <v>1093.1166666666666</v>
      </c>
      <c r="E90" s="40">
        <v>1077.833333333333</v>
      </c>
      <c r="F90" s="40">
        <v>1068.3166666666664</v>
      </c>
      <c r="G90" s="40">
        <v>1053.0333333333328</v>
      </c>
      <c r="H90" s="40">
        <v>1102.6333333333332</v>
      </c>
      <c r="I90" s="40">
        <v>1117.9166666666665</v>
      </c>
      <c r="J90" s="40">
        <v>1127.4333333333334</v>
      </c>
      <c r="K90" s="31">
        <v>1108.4000000000001</v>
      </c>
      <c r="L90" s="31">
        <v>1083.5999999999999</v>
      </c>
      <c r="M90" s="31">
        <v>0.37834000000000001</v>
      </c>
      <c r="N90" s="1"/>
      <c r="O90" s="1"/>
    </row>
    <row r="91" spans="1:15" ht="12.75" customHeight="1">
      <c r="A91" s="31">
        <v>81</v>
      </c>
      <c r="B91" s="31" t="s">
        <v>78</v>
      </c>
      <c r="C91" s="31">
        <v>16609.45</v>
      </c>
      <c r="D91" s="40">
        <v>16703.149999999998</v>
      </c>
      <c r="E91" s="40">
        <v>16406.299999999996</v>
      </c>
      <c r="F91" s="40">
        <v>16203.149999999998</v>
      </c>
      <c r="G91" s="40">
        <v>15906.299999999996</v>
      </c>
      <c r="H91" s="40">
        <v>16906.299999999996</v>
      </c>
      <c r="I91" s="40">
        <v>17203.149999999994</v>
      </c>
      <c r="J91" s="40">
        <v>17406.299999999996</v>
      </c>
      <c r="K91" s="31">
        <v>17000</v>
      </c>
      <c r="L91" s="31">
        <v>16500</v>
      </c>
      <c r="M91" s="31">
        <v>0.27959000000000001</v>
      </c>
      <c r="N91" s="1"/>
      <c r="O91" s="1"/>
    </row>
    <row r="92" spans="1:15" ht="12.75" customHeight="1">
      <c r="A92" s="31">
        <v>82</v>
      </c>
      <c r="B92" s="31" t="s">
        <v>329</v>
      </c>
      <c r="C92" s="31">
        <v>432.85</v>
      </c>
      <c r="D92" s="40">
        <v>441.15000000000003</v>
      </c>
      <c r="E92" s="40">
        <v>415.40000000000009</v>
      </c>
      <c r="F92" s="40">
        <v>397.95000000000005</v>
      </c>
      <c r="G92" s="40">
        <v>372.2000000000001</v>
      </c>
      <c r="H92" s="40">
        <v>458.60000000000008</v>
      </c>
      <c r="I92" s="40">
        <v>484.34999999999997</v>
      </c>
      <c r="J92" s="40">
        <v>501.80000000000007</v>
      </c>
      <c r="K92" s="31">
        <v>466.9</v>
      </c>
      <c r="L92" s="31">
        <v>423.7</v>
      </c>
      <c r="M92" s="31">
        <v>6.7034099999999999</v>
      </c>
      <c r="N92" s="1"/>
      <c r="O92" s="1"/>
    </row>
    <row r="93" spans="1:15" ht="12.75" customHeight="1">
      <c r="A93" s="31">
        <v>83</v>
      </c>
      <c r="B93" s="31" t="s">
        <v>81</v>
      </c>
      <c r="C93" s="31">
        <v>3631.05</v>
      </c>
      <c r="D93" s="40">
        <v>3648.4333333333329</v>
      </c>
      <c r="E93" s="40">
        <v>3600.3166666666657</v>
      </c>
      <c r="F93" s="40">
        <v>3569.5833333333326</v>
      </c>
      <c r="G93" s="40">
        <v>3521.4666666666653</v>
      </c>
      <c r="H93" s="40">
        <v>3679.1666666666661</v>
      </c>
      <c r="I93" s="40">
        <v>3727.2833333333338</v>
      </c>
      <c r="J93" s="40">
        <v>3758.0166666666664</v>
      </c>
      <c r="K93" s="31">
        <v>3696.55</v>
      </c>
      <c r="L93" s="31">
        <v>3617.7</v>
      </c>
      <c r="M93" s="31">
        <v>2.89025</v>
      </c>
      <c r="N93" s="1"/>
      <c r="O93" s="1"/>
    </row>
    <row r="94" spans="1:15" ht="12.75" customHeight="1">
      <c r="A94" s="31">
        <v>84</v>
      </c>
      <c r="B94" s="31" t="s">
        <v>330</v>
      </c>
      <c r="C94" s="31">
        <v>158</v>
      </c>
      <c r="D94" s="40">
        <v>159.28333333333333</v>
      </c>
      <c r="E94" s="40">
        <v>154.86666666666667</v>
      </c>
      <c r="F94" s="40">
        <v>151.73333333333335</v>
      </c>
      <c r="G94" s="40">
        <v>147.31666666666669</v>
      </c>
      <c r="H94" s="40">
        <v>162.41666666666666</v>
      </c>
      <c r="I94" s="40">
        <v>166.83333333333334</v>
      </c>
      <c r="J94" s="40">
        <v>169.96666666666664</v>
      </c>
      <c r="K94" s="31">
        <v>163.69999999999999</v>
      </c>
      <c r="L94" s="31">
        <v>156.15</v>
      </c>
      <c r="M94" s="31">
        <v>12.377090000000001</v>
      </c>
      <c r="N94" s="1"/>
      <c r="O94" s="1"/>
    </row>
    <row r="95" spans="1:15" ht="12.75" customHeight="1">
      <c r="A95" s="31">
        <v>85</v>
      </c>
      <c r="B95" s="31" t="s">
        <v>331</v>
      </c>
      <c r="C95" s="31">
        <v>357.25</v>
      </c>
      <c r="D95" s="40">
        <v>358.9666666666667</v>
      </c>
      <c r="E95" s="40">
        <v>349.08333333333337</v>
      </c>
      <c r="F95" s="40">
        <v>340.91666666666669</v>
      </c>
      <c r="G95" s="40">
        <v>331.03333333333336</v>
      </c>
      <c r="H95" s="40">
        <v>367.13333333333338</v>
      </c>
      <c r="I95" s="40">
        <v>377.01666666666671</v>
      </c>
      <c r="J95" s="40">
        <v>385.18333333333339</v>
      </c>
      <c r="K95" s="31">
        <v>368.85</v>
      </c>
      <c r="L95" s="31">
        <v>350.8</v>
      </c>
      <c r="M95" s="31">
        <v>2.3769399999999998</v>
      </c>
      <c r="N95" s="1"/>
      <c r="O95" s="1"/>
    </row>
    <row r="96" spans="1:15" ht="12.75" customHeight="1">
      <c r="A96" s="31">
        <v>86</v>
      </c>
      <c r="B96" s="31" t="s">
        <v>249</v>
      </c>
      <c r="C96" s="31">
        <v>90.9</v>
      </c>
      <c r="D96" s="40">
        <v>91.316666666666677</v>
      </c>
      <c r="E96" s="40">
        <v>88.933333333333351</v>
      </c>
      <c r="F96" s="40">
        <v>86.966666666666669</v>
      </c>
      <c r="G96" s="40">
        <v>84.583333333333343</v>
      </c>
      <c r="H96" s="40">
        <v>93.28333333333336</v>
      </c>
      <c r="I96" s="40">
        <v>95.666666666666686</v>
      </c>
      <c r="J96" s="40">
        <v>97.633333333333368</v>
      </c>
      <c r="K96" s="31">
        <v>93.7</v>
      </c>
      <c r="L96" s="31">
        <v>89.35</v>
      </c>
      <c r="M96" s="31">
        <v>32.902419999999999</v>
      </c>
      <c r="N96" s="1"/>
      <c r="O96" s="1"/>
    </row>
    <row r="97" spans="1:15" ht="12.75" customHeight="1">
      <c r="A97" s="31">
        <v>87</v>
      </c>
      <c r="B97" s="31" t="s">
        <v>332</v>
      </c>
      <c r="C97" s="31">
        <v>2887.4</v>
      </c>
      <c r="D97" s="40">
        <v>2864.9500000000003</v>
      </c>
      <c r="E97" s="40">
        <v>2782.4500000000007</v>
      </c>
      <c r="F97" s="40">
        <v>2677.5000000000005</v>
      </c>
      <c r="G97" s="40">
        <v>2595.0000000000009</v>
      </c>
      <c r="H97" s="40">
        <v>2969.9000000000005</v>
      </c>
      <c r="I97" s="40">
        <v>3052.3999999999996</v>
      </c>
      <c r="J97" s="40">
        <v>3157.3500000000004</v>
      </c>
      <c r="K97" s="31">
        <v>2947.45</v>
      </c>
      <c r="L97" s="31">
        <v>2760</v>
      </c>
      <c r="M97" s="31">
        <v>0.33517000000000002</v>
      </c>
      <c r="N97" s="1"/>
      <c r="O97" s="1"/>
    </row>
    <row r="98" spans="1:15" ht="12.75" customHeight="1">
      <c r="A98" s="31">
        <v>88</v>
      </c>
      <c r="B98" s="31" t="s">
        <v>333</v>
      </c>
      <c r="C98" s="31">
        <v>306.2</v>
      </c>
      <c r="D98" s="40">
        <v>314.73333333333329</v>
      </c>
      <c r="E98" s="40">
        <v>292.56666666666661</v>
      </c>
      <c r="F98" s="40">
        <v>278.93333333333334</v>
      </c>
      <c r="G98" s="40">
        <v>256.76666666666665</v>
      </c>
      <c r="H98" s="40">
        <v>328.36666666666656</v>
      </c>
      <c r="I98" s="40">
        <v>350.53333333333319</v>
      </c>
      <c r="J98" s="40">
        <v>364.16666666666652</v>
      </c>
      <c r="K98" s="31">
        <v>336.9</v>
      </c>
      <c r="L98" s="31">
        <v>301.10000000000002</v>
      </c>
      <c r="M98" s="31">
        <v>47.346820000000001</v>
      </c>
      <c r="N98" s="1"/>
      <c r="O98" s="1"/>
    </row>
    <row r="99" spans="1:15" ht="12.75" customHeight="1">
      <c r="A99" s="31">
        <v>89</v>
      </c>
      <c r="B99" s="31" t="s">
        <v>82</v>
      </c>
      <c r="C99" s="31">
        <v>498.9</v>
      </c>
      <c r="D99" s="40">
        <v>497.93333333333334</v>
      </c>
      <c r="E99" s="40">
        <v>490.9666666666667</v>
      </c>
      <c r="F99" s="40">
        <v>483.03333333333336</v>
      </c>
      <c r="G99" s="40">
        <v>476.06666666666672</v>
      </c>
      <c r="H99" s="40">
        <v>505.86666666666667</v>
      </c>
      <c r="I99" s="40">
        <v>512.83333333333326</v>
      </c>
      <c r="J99" s="40">
        <v>520.76666666666665</v>
      </c>
      <c r="K99" s="31">
        <v>504.9</v>
      </c>
      <c r="L99" s="31">
        <v>490</v>
      </c>
      <c r="M99" s="31">
        <v>15.789199999999999</v>
      </c>
      <c r="N99" s="1"/>
      <c r="O99" s="1"/>
    </row>
    <row r="100" spans="1:15" ht="12.75" customHeight="1">
      <c r="A100" s="31">
        <v>90</v>
      </c>
      <c r="B100" s="31" t="s">
        <v>334</v>
      </c>
      <c r="C100" s="31">
        <v>652.6</v>
      </c>
      <c r="D100" s="40">
        <v>653.45000000000005</v>
      </c>
      <c r="E100" s="40">
        <v>638.85000000000014</v>
      </c>
      <c r="F100" s="40">
        <v>625.10000000000014</v>
      </c>
      <c r="G100" s="40">
        <v>610.50000000000023</v>
      </c>
      <c r="H100" s="40">
        <v>667.2</v>
      </c>
      <c r="I100" s="40">
        <v>681.8</v>
      </c>
      <c r="J100" s="40">
        <v>695.55</v>
      </c>
      <c r="K100" s="31">
        <v>668.05</v>
      </c>
      <c r="L100" s="31">
        <v>639.70000000000005</v>
      </c>
      <c r="M100" s="31">
        <v>14.171939999999999</v>
      </c>
      <c r="N100" s="1"/>
      <c r="O100" s="1"/>
    </row>
    <row r="101" spans="1:15" ht="12.75" customHeight="1">
      <c r="A101" s="31">
        <v>91</v>
      </c>
      <c r="B101" s="31" t="s">
        <v>83</v>
      </c>
      <c r="C101" s="31">
        <v>201.95</v>
      </c>
      <c r="D101" s="40">
        <v>202.51666666666665</v>
      </c>
      <c r="E101" s="40">
        <v>198.2833333333333</v>
      </c>
      <c r="F101" s="40">
        <v>194.61666666666665</v>
      </c>
      <c r="G101" s="40">
        <v>190.3833333333333</v>
      </c>
      <c r="H101" s="40">
        <v>206.18333333333331</v>
      </c>
      <c r="I101" s="40">
        <v>210.41666666666666</v>
      </c>
      <c r="J101" s="40">
        <v>214.08333333333331</v>
      </c>
      <c r="K101" s="31">
        <v>206.75</v>
      </c>
      <c r="L101" s="31">
        <v>198.85</v>
      </c>
      <c r="M101" s="31">
        <v>300.65875</v>
      </c>
      <c r="N101" s="1"/>
      <c r="O101" s="1"/>
    </row>
    <row r="102" spans="1:15" ht="12.75" customHeight="1">
      <c r="A102" s="31">
        <v>92</v>
      </c>
      <c r="B102" s="31" t="s">
        <v>335</v>
      </c>
      <c r="C102" s="31">
        <v>850.75</v>
      </c>
      <c r="D102" s="40">
        <v>849</v>
      </c>
      <c r="E102" s="40">
        <v>798.1</v>
      </c>
      <c r="F102" s="40">
        <v>745.45</v>
      </c>
      <c r="G102" s="40">
        <v>694.55000000000007</v>
      </c>
      <c r="H102" s="40">
        <v>901.65</v>
      </c>
      <c r="I102" s="40">
        <v>952.55000000000007</v>
      </c>
      <c r="J102" s="40">
        <v>1005.1999999999999</v>
      </c>
      <c r="K102" s="31">
        <v>899.9</v>
      </c>
      <c r="L102" s="31">
        <v>796.35</v>
      </c>
      <c r="M102" s="31">
        <v>3.2698100000000001</v>
      </c>
      <c r="N102" s="1"/>
      <c r="O102" s="1"/>
    </row>
    <row r="103" spans="1:15" ht="12.75" customHeight="1">
      <c r="A103" s="31">
        <v>93</v>
      </c>
      <c r="B103" s="31" t="s">
        <v>336</v>
      </c>
      <c r="C103" s="31">
        <v>515.04999999999995</v>
      </c>
      <c r="D103" s="40">
        <v>513.43333333333328</v>
      </c>
      <c r="E103" s="40">
        <v>503.71666666666658</v>
      </c>
      <c r="F103" s="40">
        <v>492.38333333333333</v>
      </c>
      <c r="G103" s="40">
        <v>482.66666666666663</v>
      </c>
      <c r="H103" s="40">
        <v>524.76666666666654</v>
      </c>
      <c r="I103" s="40">
        <v>534.48333333333323</v>
      </c>
      <c r="J103" s="40">
        <v>545.81666666666649</v>
      </c>
      <c r="K103" s="31">
        <v>523.15</v>
      </c>
      <c r="L103" s="31">
        <v>502.1</v>
      </c>
      <c r="M103" s="31">
        <v>1.21855</v>
      </c>
      <c r="N103" s="1"/>
      <c r="O103" s="1"/>
    </row>
    <row r="104" spans="1:15" ht="12.75" customHeight="1">
      <c r="A104" s="31">
        <v>94</v>
      </c>
      <c r="B104" s="31" t="s">
        <v>337</v>
      </c>
      <c r="C104" s="31">
        <v>845.95</v>
      </c>
      <c r="D104" s="40">
        <v>851.98333333333323</v>
      </c>
      <c r="E104" s="40">
        <v>818.96666666666647</v>
      </c>
      <c r="F104" s="40">
        <v>791.98333333333323</v>
      </c>
      <c r="G104" s="40">
        <v>758.96666666666647</v>
      </c>
      <c r="H104" s="40">
        <v>878.96666666666647</v>
      </c>
      <c r="I104" s="40">
        <v>911.98333333333312</v>
      </c>
      <c r="J104" s="40">
        <v>938.96666666666647</v>
      </c>
      <c r="K104" s="31">
        <v>885</v>
      </c>
      <c r="L104" s="31">
        <v>825</v>
      </c>
      <c r="M104" s="31">
        <v>1.0980300000000001</v>
      </c>
      <c r="N104" s="1"/>
      <c r="O104" s="1"/>
    </row>
    <row r="105" spans="1:15" ht="12.75" customHeight="1">
      <c r="A105" s="31">
        <v>95</v>
      </c>
      <c r="B105" s="31" t="s">
        <v>250</v>
      </c>
      <c r="C105" s="31">
        <v>138.15</v>
      </c>
      <c r="D105" s="40">
        <v>138.35</v>
      </c>
      <c r="E105" s="40">
        <v>136.1</v>
      </c>
      <c r="F105" s="40">
        <v>134.05000000000001</v>
      </c>
      <c r="G105" s="40">
        <v>131.80000000000001</v>
      </c>
      <c r="H105" s="40">
        <v>140.39999999999998</v>
      </c>
      <c r="I105" s="40">
        <v>142.64999999999998</v>
      </c>
      <c r="J105" s="40">
        <v>144.69999999999996</v>
      </c>
      <c r="K105" s="31">
        <v>140.6</v>
      </c>
      <c r="L105" s="31">
        <v>136.30000000000001</v>
      </c>
      <c r="M105" s="31">
        <v>5.71014</v>
      </c>
      <c r="N105" s="1"/>
      <c r="O105" s="1"/>
    </row>
    <row r="106" spans="1:15" ht="12.75" customHeight="1">
      <c r="A106" s="31">
        <v>96</v>
      </c>
      <c r="B106" s="31" t="s">
        <v>338</v>
      </c>
      <c r="C106" s="31">
        <v>1293.75</v>
      </c>
      <c r="D106" s="40">
        <v>1304.3833333333334</v>
      </c>
      <c r="E106" s="40">
        <v>1274.3666666666668</v>
      </c>
      <c r="F106" s="40">
        <v>1254.9833333333333</v>
      </c>
      <c r="G106" s="40">
        <v>1224.9666666666667</v>
      </c>
      <c r="H106" s="40">
        <v>1323.7666666666669</v>
      </c>
      <c r="I106" s="40">
        <v>1353.7833333333338</v>
      </c>
      <c r="J106" s="40">
        <v>1373.166666666667</v>
      </c>
      <c r="K106" s="31">
        <v>1334.4</v>
      </c>
      <c r="L106" s="31">
        <v>1285</v>
      </c>
      <c r="M106" s="31">
        <v>1.01868</v>
      </c>
      <c r="N106" s="1"/>
      <c r="O106" s="1"/>
    </row>
    <row r="107" spans="1:15" ht="12.75" customHeight="1">
      <c r="A107" s="31">
        <v>97</v>
      </c>
      <c r="B107" s="31" t="s">
        <v>339</v>
      </c>
      <c r="C107" s="31">
        <v>22.5</v>
      </c>
      <c r="D107" s="40">
        <v>22.683333333333334</v>
      </c>
      <c r="E107" s="40">
        <v>22.066666666666666</v>
      </c>
      <c r="F107" s="40">
        <v>21.633333333333333</v>
      </c>
      <c r="G107" s="40">
        <v>21.016666666666666</v>
      </c>
      <c r="H107" s="40">
        <v>23.116666666666667</v>
      </c>
      <c r="I107" s="40">
        <v>23.733333333333334</v>
      </c>
      <c r="J107" s="40">
        <v>24.166666666666668</v>
      </c>
      <c r="K107" s="31">
        <v>23.3</v>
      </c>
      <c r="L107" s="31">
        <v>22.25</v>
      </c>
      <c r="M107" s="31">
        <v>75.456969999999998</v>
      </c>
      <c r="N107" s="1"/>
      <c r="O107" s="1"/>
    </row>
    <row r="108" spans="1:15" ht="12.75" customHeight="1">
      <c r="A108" s="31">
        <v>98</v>
      </c>
      <c r="B108" s="31" t="s">
        <v>340</v>
      </c>
      <c r="C108" s="31">
        <v>1328.8</v>
      </c>
      <c r="D108" s="40">
        <v>1332.9333333333334</v>
      </c>
      <c r="E108" s="40">
        <v>1275.8666666666668</v>
      </c>
      <c r="F108" s="40">
        <v>1222.9333333333334</v>
      </c>
      <c r="G108" s="40">
        <v>1165.8666666666668</v>
      </c>
      <c r="H108" s="40">
        <v>1385.8666666666668</v>
      </c>
      <c r="I108" s="40">
        <v>1442.9333333333334</v>
      </c>
      <c r="J108" s="40">
        <v>1495.8666666666668</v>
      </c>
      <c r="K108" s="31">
        <v>1390</v>
      </c>
      <c r="L108" s="31">
        <v>1280</v>
      </c>
      <c r="M108" s="31">
        <v>3.0293100000000002</v>
      </c>
      <c r="N108" s="1"/>
      <c r="O108" s="1"/>
    </row>
    <row r="109" spans="1:15" ht="12.75" customHeight="1">
      <c r="A109" s="31">
        <v>99</v>
      </c>
      <c r="B109" s="31" t="s">
        <v>341</v>
      </c>
      <c r="C109" s="31">
        <v>543.95000000000005</v>
      </c>
      <c r="D109" s="40">
        <v>542.5333333333333</v>
      </c>
      <c r="E109" s="40">
        <v>526.16666666666663</v>
      </c>
      <c r="F109" s="40">
        <v>508.38333333333333</v>
      </c>
      <c r="G109" s="40">
        <v>492.01666666666665</v>
      </c>
      <c r="H109" s="40">
        <v>560.31666666666661</v>
      </c>
      <c r="I109" s="40">
        <v>576.68333333333339</v>
      </c>
      <c r="J109" s="40">
        <v>594.46666666666658</v>
      </c>
      <c r="K109" s="31">
        <v>558.9</v>
      </c>
      <c r="L109" s="31">
        <v>524.75</v>
      </c>
      <c r="M109" s="31">
        <v>1.9918100000000001</v>
      </c>
      <c r="N109" s="1"/>
      <c r="O109" s="1"/>
    </row>
    <row r="110" spans="1:15" ht="12.75" customHeight="1">
      <c r="A110" s="31">
        <v>100</v>
      </c>
      <c r="B110" s="31" t="s">
        <v>342</v>
      </c>
      <c r="C110" s="31">
        <v>788.6</v>
      </c>
      <c r="D110" s="40">
        <v>810.30000000000007</v>
      </c>
      <c r="E110" s="40">
        <v>763.30000000000018</v>
      </c>
      <c r="F110" s="40">
        <v>738.00000000000011</v>
      </c>
      <c r="G110" s="40">
        <v>691.00000000000023</v>
      </c>
      <c r="H110" s="40">
        <v>835.60000000000014</v>
      </c>
      <c r="I110" s="40">
        <v>882.59999999999991</v>
      </c>
      <c r="J110" s="40">
        <v>907.90000000000009</v>
      </c>
      <c r="K110" s="31">
        <v>857.3</v>
      </c>
      <c r="L110" s="31">
        <v>785</v>
      </c>
      <c r="M110" s="31">
        <v>4.6518899999999999</v>
      </c>
      <c r="N110" s="1"/>
      <c r="O110" s="1"/>
    </row>
    <row r="111" spans="1:15" ht="12.75" customHeight="1">
      <c r="A111" s="31">
        <v>101</v>
      </c>
      <c r="B111" s="31" t="s">
        <v>343</v>
      </c>
      <c r="C111" s="31">
        <v>5237.8500000000004</v>
      </c>
      <c r="D111" s="40">
        <v>5230.6500000000005</v>
      </c>
      <c r="E111" s="40">
        <v>5037.2000000000007</v>
      </c>
      <c r="F111" s="40">
        <v>4836.55</v>
      </c>
      <c r="G111" s="40">
        <v>4643.1000000000004</v>
      </c>
      <c r="H111" s="40">
        <v>5431.3000000000011</v>
      </c>
      <c r="I111" s="40">
        <v>5624.75</v>
      </c>
      <c r="J111" s="40">
        <v>5825.4000000000015</v>
      </c>
      <c r="K111" s="31">
        <v>5424.1</v>
      </c>
      <c r="L111" s="31">
        <v>5030</v>
      </c>
      <c r="M111" s="31">
        <v>0.20351</v>
      </c>
      <c r="N111" s="1"/>
      <c r="O111" s="1"/>
    </row>
    <row r="112" spans="1:15" ht="12.75" customHeight="1">
      <c r="A112" s="31">
        <v>102</v>
      </c>
      <c r="B112" s="31" t="s">
        <v>344</v>
      </c>
      <c r="C112" s="31">
        <v>236.45</v>
      </c>
      <c r="D112" s="40">
        <v>235.94999999999996</v>
      </c>
      <c r="E112" s="40">
        <v>230.04999999999993</v>
      </c>
      <c r="F112" s="40">
        <v>223.64999999999998</v>
      </c>
      <c r="G112" s="40">
        <v>217.74999999999994</v>
      </c>
      <c r="H112" s="40">
        <v>242.34999999999991</v>
      </c>
      <c r="I112" s="40">
        <v>248.24999999999994</v>
      </c>
      <c r="J112" s="40">
        <v>254.64999999999989</v>
      </c>
      <c r="K112" s="31">
        <v>241.85</v>
      </c>
      <c r="L112" s="31">
        <v>229.55</v>
      </c>
      <c r="M112" s="31">
        <v>2.3475100000000002</v>
      </c>
      <c r="N112" s="1"/>
      <c r="O112" s="1"/>
    </row>
    <row r="113" spans="1:15" ht="12.75" customHeight="1">
      <c r="A113" s="31">
        <v>103</v>
      </c>
      <c r="B113" s="31" t="s">
        <v>345</v>
      </c>
      <c r="C113" s="31">
        <v>322.85000000000002</v>
      </c>
      <c r="D113" s="40">
        <v>323.63333333333338</v>
      </c>
      <c r="E113" s="40">
        <v>314.41666666666674</v>
      </c>
      <c r="F113" s="40">
        <v>305.98333333333335</v>
      </c>
      <c r="G113" s="40">
        <v>296.76666666666671</v>
      </c>
      <c r="H113" s="40">
        <v>332.06666666666678</v>
      </c>
      <c r="I113" s="40">
        <v>341.28333333333336</v>
      </c>
      <c r="J113" s="40">
        <v>349.71666666666681</v>
      </c>
      <c r="K113" s="31">
        <v>332.85</v>
      </c>
      <c r="L113" s="31">
        <v>315.2</v>
      </c>
      <c r="M113" s="31">
        <v>11.18093</v>
      </c>
      <c r="N113" s="1"/>
      <c r="O113" s="1"/>
    </row>
    <row r="114" spans="1:15" ht="12.75" customHeight="1">
      <c r="A114" s="31">
        <v>104</v>
      </c>
      <c r="B114" s="31" t="s">
        <v>346</v>
      </c>
      <c r="C114" s="31">
        <v>695.05</v>
      </c>
      <c r="D114" s="40">
        <v>688.4</v>
      </c>
      <c r="E114" s="40">
        <v>676.8</v>
      </c>
      <c r="F114" s="40">
        <v>658.55</v>
      </c>
      <c r="G114" s="40">
        <v>646.94999999999993</v>
      </c>
      <c r="H114" s="40">
        <v>706.65</v>
      </c>
      <c r="I114" s="40">
        <v>718.25000000000011</v>
      </c>
      <c r="J114" s="40">
        <v>736.5</v>
      </c>
      <c r="K114" s="31">
        <v>700</v>
      </c>
      <c r="L114" s="31">
        <v>670.15</v>
      </c>
      <c r="M114" s="31">
        <v>0.37024000000000001</v>
      </c>
      <c r="N114" s="1"/>
      <c r="O114" s="1"/>
    </row>
    <row r="115" spans="1:15" ht="12.75" customHeight="1">
      <c r="A115" s="31">
        <v>105</v>
      </c>
      <c r="B115" s="31" t="s">
        <v>84</v>
      </c>
      <c r="C115" s="31">
        <v>577.29999999999995</v>
      </c>
      <c r="D115" s="40">
        <v>580.25</v>
      </c>
      <c r="E115" s="40">
        <v>558.29999999999995</v>
      </c>
      <c r="F115" s="40">
        <v>539.29999999999995</v>
      </c>
      <c r="G115" s="40">
        <v>517.34999999999991</v>
      </c>
      <c r="H115" s="40">
        <v>599.25</v>
      </c>
      <c r="I115" s="40">
        <v>621.20000000000005</v>
      </c>
      <c r="J115" s="40">
        <v>640.20000000000005</v>
      </c>
      <c r="K115" s="31">
        <v>602.20000000000005</v>
      </c>
      <c r="L115" s="31">
        <v>561.25</v>
      </c>
      <c r="M115" s="31">
        <v>20.833300000000001</v>
      </c>
      <c r="N115" s="1"/>
      <c r="O115" s="1"/>
    </row>
    <row r="116" spans="1:15" ht="12.75" customHeight="1">
      <c r="A116" s="31">
        <v>106</v>
      </c>
      <c r="B116" s="31" t="s">
        <v>85</v>
      </c>
      <c r="C116" s="31">
        <v>901.85</v>
      </c>
      <c r="D116" s="40">
        <v>901.61666666666667</v>
      </c>
      <c r="E116" s="40">
        <v>890.23333333333335</v>
      </c>
      <c r="F116" s="40">
        <v>878.61666666666667</v>
      </c>
      <c r="G116" s="40">
        <v>867.23333333333335</v>
      </c>
      <c r="H116" s="40">
        <v>913.23333333333335</v>
      </c>
      <c r="I116" s="40">
        <v>924.61666666666679</v>
      </c>
      <c r="J116" s="40">
        <v>936.23333333333335</v>
      </c>
      <c r="K116" s="31">
        <v>913</v>
      </c>
      <c r="L116" s="31">
        <v>890</v>
      </c>
      <c r="M116" s="31">
        <v>19.010390000000001</v>
      </c>
      <c r="N116" s="1"/>
      <c r="O116" s="1"/>
    </row>
    <row r="117" spans="1:15" ht="12.75" customHeight="1">
      <c r="A117" s="31">
        <v>107</v>
      </c>
      <c r="B117" s="31" t="s">
        <v>92</v>
      </c>
      <c r="C117" s="31">
        <v>176.25</v>
      </c>
      <c r="D117" s="40">
        <v>173.63333333333333</v>
      </c>
      <c r="E117" s="40">
        <v>167.56666666666666</v>
      </c>
      <c r="F117" s="40">
        <v>158.88333333333333</v>
      </c>
      <c r="G117" s="40">
        <v>152.81666666666666</v>
      </c>
      <c r="H117" s="40">
        <v>182.31666666666666</v>
      </c>
      <c r="I117" s="40">
        <v>188.38333333333333</v>
      </c>
      <c r="J117" s="40">
        <v>197.06666666666666</v>
      </c>
      <c r="K117" s="31">
        <v>179.7</v>
      </c>
      <c r="L117" s="31">
        <v>164.95</v>
      </c>
      <c r="M117" s="31">
        <v>88.631320000000002</v>
      </c>
      <c r="N117" s="1"/>
      <c r="O117" s="1"/>
    </row>
    <row r="118" spans="1:15" ht="12.75" customHeight="1">
      <c r="A118" s="31">
        <v>108</v>
      </c>
      <c r="B118" s="31" t="s">
        <v>86</v>
      </c>
      <c r="C118" s="31">
        <v>174.1</v>
      </c>
      <c r="D118" s="40">
        <v>174.78333333333333</v>
      </c>
      <c r="E118" s="40">
        <v>172.31666666666666</v>
      </c>
      <c r="F118" s="40">
        <v>170.53333333333333</v>
      </c>
      <c r="G118" s="40">
        <v>168.06666666666666</v>
      </c>
      <c r="H118" s="40">
        <v>176.56666666666666</v>
      </c>
      <c r="I118" s="40">
        <v>179.0333333333333</v>
      </c>
      <c r="J118" s="40">
        <v>180.81666666666666</v>
      </c>
      <c r="K118" s="31">
        <v>177.25</v>
      </c>
      <c r="L118" s="31">
        <v>173</v>
      </c>
      <c r="M118" s="31">
        <v>117.44665999999999</v>
      </c>
      <c r="N118" s="1"/>
      <c r="O118" s="1"/>
    </row>
    <row r="119" spans="1:15" ht="12.75" customHeight="1">
      <c r="A119" s="31">
        <v>109</v>
      </c>
      <c r="B119" s="31" t="s">
        <v>347</v>
      </c>
      <c r="C119" s="31">
        <v>350.65</v>
      </c>
      <c r="D119" s="40">
        <v>352.38333333333327</v>
      </c>
      <c r="E119" s="40">
        <v>346.81666666666655</v>
      </c>
      <c r="F119" s="40">
        <v>342.98333333333329</v>
      </c>
      <c r="G119" s="40">
        <v>337.41666666666657</v>
      </c>
      <c r="H119" s="40">
        <v>356.21666666666653</v>
      </c>
      <c r="I119" s="40">
        <v>361.78333333333325</v>
      </c>
      <c r="J119" s="40">
        <v>365.6166666666665</v>
      </c>
      <c r="K119" s="31">
        <v>357.95</v>
      </c>
      <c r="L119" s="31">
        <v>348.55</v>
      </c>
      <c r="M119" s="31">
        <v>2.5276100000000001</v>
      </c>
      <c r="N119" s="1"/>
      <c r="O119" s="1"/>
    </row>
    <row r="120" spans="1:15" ht="12.75" customHeight="1">
      <c r="A120" s="31">
        <v>110</v>
      </c>
      <c r="B120" s="31" t="s">
        <v>88</v>
      </c>
      <c r="C120" s="31">
        <v>5069.3</v>
      </c>
      <c r="D120" s="40">
        <v>5046.9666666666662</v>
      </c>
      <c r="E120" s="40">
        <v>4748.9333333333325</v>
      </c>
      <c r="F120" s="40">
        <v>4428.5666666666666</v>
      </c>
      <c r="G120" s="40">
        <v>4130.5333333333328</v>
      </c>
      <c r="H120" s="40">
        <v>5367.3333333333321</v>
      </c>
      <c r="I120" s="40">
        <v>5665.3666666666668</v>
      </c>
      <c r="J120" s="40">
        <v>5985.7333333333318</v>
      </c>
      <c r="K120" s="31">
        <v>5345</v>
      </c>
      <c r="L120" s="31">
        <v>4726.6000000000004</v>
      </c>
      <c r="M120" s="31">
        <v>11.52746</v>
      </c>
      <c r="N120" s="1"/>
      <c r="O120" s="1"/>
    </row>
    <row r="121" spans="1:15" ht="12.75" customHeight="1">
      <c r="A121" s="31">
        <v>111</v>
      </c>
      <c r="B121" s="31" t="s">
        <v>89</v>
      </c>
      <c r="C121" s="31">
        <v>1532.35</v>
      </c>
      <c r="D121" s="40">
        <v>1543.7833333333335</v>
      </c>
      <c r="E121" s="40">
        <v>1513.5666666666671</v>
      </c>
      <c r="F121" s="40">
        <v>1494.7833333333335</v>
      </c>
      <c r="G121" s="40">
        <v>1464.5666666666671</v>
      </c>
      <c r="H121" s="40">
        <v>1562.5666666666671</v>
      </c>
      <c r="I121" s="40">
        <v>1592.7833333333338</v>
      </c>
      <c r="J121" s="40">
        <v>1611.5666666666671</v>
      </c>
      <c r="K121" s="31">
        <v>1574</v>
      </c>
      <c r="L121" s="31">
        <v>1525</v>
      </c>
      <c r="M121" s="31">
        <v>9.0249500000000005</v>
      </c>
      <c r="N121" s="1"/>
      <c r="O121" s="1"/>
    </row>
    <row r="122" spans="1:15" ht="12.75" customHeight="1">
      <c r="A122" s="31">
        <v>112</v>
      </c>
      <c r="B122" s="31" t="s">
        <v>348</v>
      </c>
      <c r="C122" s="31">
        <v>2932.3</v>
      </c>
      <c r="D122" s="40">
        <v>2973.3166666666671</v>
      </c>
      <c r="E122" s="40">
        <v>2858.983333333334</v>
      </c>
      <c r="F122" s="40">
        <v>2785.666666666667</v>
      </c>
      <c r="G122" s="40">
        <v>2671.3333333333339</v>
      </c>
      <c r="H122" s="40">
        <v>3046.6333333333341</v>
      </c>
      <c r="I122" s="40">
        <v>3160.9666666666672</v>
      </c>
      <c r="J122" s="40">
        <v>3234.2833333333342</v>
      </c>
      <c r="K122" s="31">
        <v>3087.65</v>
      </c>
      <c r="L122" s="31">
        <v>2900</v>
      </c>
      <c r="M122" s="31">
        <v>3.14724</v>
      </c>
      <c r="N122" s="1"/>
      <c r="O122" s="1"/>
    </row>
    <row r="123" spans="1:15" ht="12.75" customHeight="1">
      <c r="A123" s="31">
        <v>113</v>
      </c>
      <c r="B123" s="31" t="s">
        <v>90</v>
      </c>
      <c r="C123" s="31">
        <v>667.5</v>
      </c>
      <c r="D123" s="40">
        <v>672.9</v>
      </c>
      <c r="E123" s="40">
        <v>658.15</v>
      </c>
      <c r="F123" s="40">
        <v>648.79999999999995</v>
      </c>
      <c r="G123" s="40">
        <v>634.04999999999995</v>
      </c>
      <c r="H123" s="40">
        <v>682.25</v>
      </c>
      <c r="I123" s="40">
        <v>697</v>
      </c>
      <c r="J123" s="40">
        <v>706.35</v>
      </c>
      <c r="K123" s="31">
        <v>687.65</v>
      </c>
      <c r="L123" s="31">
        <v>663.55</v>
      </c>
      <c r="M123" s="31">
        <v>21.173559999999998</v>
      </c>
      <c r="N123" s="1"/>
      <c r="O123" s="1"/>
    </row>
    <row r="124" spans="1:15" ht="12.75" customHeight="1">
      <c r="A124" s="31">
        <v>114</v>
      </c>
      <c r="B124" s="31" t="s">
        <v>91</v>
      </c>
      <c r="C124" s="31">
        <v>814.15</v>
      </c>
      <c r="D124" s="40">
        <v>810.88333333333333</v>
      </c>
      <c r="E124" s="40">
        <v>795.26666666666665</v>
      </c>
      <c r="F124" s="40">
        <v>776.38333333333333</v>
      </c>
      <c r="G124" s="40">
        <v>760.76666666666665</v>
      </c>
      <c r="H124" s="40">
        <v>829.76666666666665</v>
      </c>
      <c r="I124" s="40">
        <v>845.38333333333321</v>
      </c>
      <c r="J124" s="40">
        <v>864.26666666666665</v>
      </c>
      <c r="K124" s="31">
        <v>826.5</v>
      </c>
      <c r="L124" s="31">
        <v>792</v>
      </c>
      <c r="M124" s="31">
        <v>4.0060500000000001</v>
      </c>
      <c r="N124" s="1"/>
      <c r="O124" s="1"/>
    </row>
    <row r="125" spans="1:15" ht="12.75" customHeight="1">
      <c r="A125" s="31">
        <v>115</v>
      </c>
      <c r="B125" s="31" t="s">
        <v>349</v>
      </c>
      <c r="C125" s="31">
        <v>629.25</v>
      </c>
      <c r="D125" s="40">
        <v>637.15</v>
      </c>
      <c r="E125" s="40">
        <v>617.29999999999995</v>
      </c>
      <c r="F125" s="40">
        <v>605.35</v>
      </c>
      <c r="G125" s="40">
        <v>585.5</v>
      </c>
      <c r="H125" s="40">
        <v>649.09999999999991</v>
      </c>
      <c r="I125" s="40">
        <v>668.95</v>
      </c>
      <c r="J125" s="40">
        <v>680.89999999999986</v>
      </c>
      <c r="K125" s="31">
        <v>657</v>
      </c>
      <c r="L125" s="31">
        <v>625.20000000000005</v>
      </c>
      <c r="M125" s="31">
        <v>0.67508000000000001</v>
      </c>
      <c r="N125" s="1"/>
      <c r="O125" s="1"/>
    </row>
    <row r="126" spans="1:15" ht="12.75" customHeight="1">
      <c r="A126" s="31">
        <v>116</v>
      </c>
      <c r="B126" s="31" t="s">
        <v>251</v>
      </c>
      <c r="C126" s="31">
        <v>450.7</v>
      </c>
      <c r="D126" s="40">
        <v>456.3</v>
      </c>
      <c r="E126" s="40">
        <v>429.5</v>
      </c>
      <c r="F126" s="40">
        <v>408.3</v>
      </c>
      <c r="G126" s="40">
        <v>381.5</v>
      </c>
      <c r="H126" s="40">
        <v>477.5</v>
      </c>
      <c r="I126" s="40">
        <v>504.30000000000007</v>
      </c>
      <c r="J126" s="40">
        <v>525.5</v>
      </c>
      <c r="K126" s="31">
        <v>483.1</v>
      </c>
      <c r="L126" s="31">
        <v>435.1</v>
      </c>
      <c r="M126" s="31">
        <v>39.618630000000003</v>
      </c>
      <c r="N126" s="1"/>
      <c r="O126" s="1"/>
    </row>
    <row r="127" spans="1:15" ht="12.75" customHeight="1">
      <c r="A127" s="31">
        <v>117</v>
      </c>
      <c r="B127" s="31" t="s">
        <v>93</v>
      </c>
      <c r="C127" s="31">
        <v>868.55</v>
      </c>
      <c r="D127" s="40">
        <v>870.51666666666677</v>
      </c>
      <c r="E127" s="40">
        <v>847.53333333333353</v>
      </c>
      <c r="F127" s="40">
        <v>826.51666666666677</v>
      </c>
      <c r="G127" s="40">
        <v>803.53333333333353</v>
      </c>
      <c r="H127" s="40">
        <v>891.53333333333353</v>
      </c>
      <c r="I127" s="40">
        <v>914.51666666666688</v>
      </c>
      <c r="J127" s="40">
        <v>935.53333333333353</v>
      </c>
      <c r="K127" s="31">
        <v>893.5</v>
      </c>
      <c r="L127" s="31">
        <v>849.5</v>
      </c>
      <c r="M127" s="31">
        <v>10.48967</v>
      </c>
      <c r="N127" s="1"/>
      <c r="O127" s="1"/>
    </row>
    <row r="128" spans="1:15" ht="12.75" customHeight="1">
      <c r="A128" s="31">
        <v>118</v>
      </c>
      <c r="B128" s="31" t="s">
        <v>350</v>
      </c>
      <c r="C128" s="31">
        <v>1082.2</v>
      </c>
      <c r="D128" s="40">
        <v>1100</v>
      </c>
      <c r="E128" s="40">
        <v>1057.75</v>
      </c>
      <c r="F128" s="40">
        <v>1033.3</v>
      </c>
      <c r="G128" s="40">
        <v>991.05</v>
      </c>
      <c r="H128" s="40">
        <v>1124.45</v>
      </c>
      <c r="I128" s="40">
        <v>1166.7</v>
      </c>
      <c r="J128" s="40">
        <v>1191.1500000000001</v>
      </c>
      <c r="K128" s="31">
        <v>1142.25</v>
      </c>
      <c r="L128" s="31">
        <v>1075.55</v>
      </c>
      <c r="M128" s="31">
        <v>3.32707</v>
      </c>
      <c r="N128" s="1"/>
      <c r="O128" s="1"/>
    </row>
    <row r="129" spans="1:15" ht="12.75" customHeight="1">
      <c r="A129" s="31">
        <v>119</v>
      </c>
      <c r="B129" s="31" t="s">
        <v>351</v>
      </c>
      <c r="C129" s="31">
        <v>95.15</v>
      </c>
      <c r="D129" s="40">
        <v>94.716666666666683</v>
      </c>
      <c r="E129" s="40">
        <v>92.733333333333363</v>
      </c>
      <c r="F129" s="40">
        <v>90.316666666666677</v>
      </c>
      <c r="G129" s="40">
        <v>88.333333333333357</v>
      </c>
      <c r="H129" s="40">
        <v>97.133333333333368</v>
      </c>
      <c r="I129" s="40">
        <v>99.116666666666688</v>
      </c>
      <c r="J129" s="40">
        <v>101.53333333333337</v>
      </c>
      <c r="K129" s="31">
        <v>96.7</v>
      </c>
      <c r="L129" s="31">
        <v>92.3</v>
      </c>
      <c r="M129" s="31">
        <v>10.79439</v>
      </c>
      <c r="N129" s="1"/>
      <c r="O129" s="1"/>
    </row>
    <row r="130" spans="1:15" ht="12.75" customHeight="1">
      <c r="A130" s="31">
        <v>120</v>
      </c>
      <c r="B130" s="31" t="s">
        <v>352</v>
      </c>
      <c r="C130" s="31">
        <v>957.25</v>
      </c>
      <c r="D130" s="40">
        <v>948.65</v>
      </c>
      <c r="E130" s="40">
        <v>920.09999999999991</v>
      </c>
      <c r="F130" s="40">
        <v>882.94999999999993</v>
      </c>
      <c r="G130" s="40">
        <v>854.39999999999986</v>
      </c>
      <c r="H130" s="40">
        <v>985.8</v>
      </c>
      <c r="I130" s="40">
        <v>1014.3499999999999</v>
      </c>
      <c r="J130" s="40">
        <v>1051.5</v>
      </c>
      <c r="K130" s="31">
        <v>977.2</v>
      </c>
      <c r="L130" s="31">
        <v>911.5</v>
      </c>
      <c r="M130" s="31">
        <v>1.2879799999999999</v>
      </c>
      <c r="N130" s="1"/>
      <c r="O130" s="1"/>
    </row>
    <row r="131" spans="1:15" ht="12.75" customHeight="1">
      <c r="A131" s="31">
        <v>121</v>
      </c>
      <c r="B131" s="31" t="s">
        <v>98</v>
      </c>
      <c r="C131" s="31">
        <v>401.15</v>
      </c>
      <c r="D131" s="40">
        <v>402.51666666666665</v>
      </c>
      <c r="E131" s="40">
        <v>390.13333333333333</v>
      </c>
      <c r="F131" s="40">
        <v>379.11666666666667</v>
      </c>
      <c r="G131" s="40">
        <v>366.73333333333335</v>
      </c>
      <c r="H131" s="40">
        <v>413.5333333333333</v>
      </c>
      <c r="I131" s="40">
        <v>425.91666666666663</v>
      </c>
      <c r="J131" s="40">
        <v>436.93333333333328</v>
      </c>
      <c r="K131" s="31">
        <v>414.9</v>
      </c>
      <c r="L131" s="31">
        <v>391.5</v>
      </c>
      <c r="M131" s="31">
        <v>71.58126</v>
      </c>
      <c r="N131" s="1"/>
      <c r="O131" s="1"/>
    </row>
    <row r="132" spans="1:15" ht="12.75" customHeight="1">
      <c r="A132" s="31">
        <v>122</v>
      </c>
      <c r="B132" s="31" t="s">
        <v>94</v>
      </c>
      <c r="C132" s="31">
        <v>581.29999999999995</v>
      </c>
      <c r="D132" s="40">
        <v>583.69999999999993</v>
      </c>
      <c r="E132" s="40">
        <v>574.14999999999986</v>
      </c>
      <c r="F132" s="40">
        <v>566.99999999999989</v>
      </c>
      <c r="G132" s="40">
        <v>557.44999999999982</v>
      </c>
      <c r="H132" s="40">
        <v>590.84999999999991</v>
      </c>
      <c r="I132" s="40">
        <v>600.39999999999986</v>
      </c>
      <c r="J132" s="40">
        <v>607.54999999999995</v>
      </c>
      <c r="K132" s="31">
        <v>593.25</v>
      </c>
      <c r="L132" s="31">
        <v>576.54999999999995</v>
      </c>
      <c r="M132" s="31">
        <v>14.62238</v>
      </c>
      <c r="N132" s="1"/>
      <c r="O132" s="1"/>
    </row>
    <row r="133" spans="1:15" ht="12.75" customHeight="1">
      <c r="A133" s="31">
        <v>123</v>
      </c>
      <c r="B133" s="31" t="s">
        <v>252</v>
      </c>
      <c r="C133" s="31">
        <v>1885.95</v>
      </c>
      <c r="D133" s="40">
        <v>1890.5333333333335</v>
      </c>
      <c r="E133" s="40">
        <v>1837.416666666667</v>
      </c>
      <c r="F133" s="40">
        <v>1788.8833333333334</v>
      </c>
      <c r="G133" s="40">
        <v>1735.7666666666669</v>
      </c>
      <c r="H133" s="40">
        <v>1939.0666666666671</v>
      </c>
      <c r="I133" s="40">
        <v>1992.1833333333334</v>
      </c>
      <c r="J133" s="40">
        <v>2040.7166666666672</v>
      </c>
      <c r="K133" s="31">
        <v>1943.65</v>
      </c>
      <c r="L133" s="31">
        <v>1842</v>
      </c>
      <c r="M133" s="31">
        <v>1.9675800000000001</v>
      </c>
      <c r="N133" s="1"/>
      <c r="O133" s="1"/>
    </row>
    <row r="134" spans="1:15" ht="12.75" customHeight="1">
      <c r="A134" s="31">
        <v>124</v>
      </c>
      <c r="B134" s="31" t="s">
        <v>95</v>
      </c>
      <c r="C134" s="31">
        <v>2349.9499999999998</v>
      </c>
      <c r="D134" s="40">
        <v>2353.0666666666666</v>
      </c>
      <c r="E134" s="40">
        <v>2256.8833333333332</v>
      </c>
      <c r="F134" s="40">
        <v>2163.8166666666666</v>
      </c>
      <c r="G134" s="40">
        <v>2067.6333333333332</v>
      </c>
      <c r="H134" s="40">
        <v>2446.1333333333332</v>
      </c>
      <c r="I134" s="40">
        <v>2542.3166666666666</v>
      </c>
      <c r="J134" s="40">
        <v>2635.3833333333332</v>
      </c>
      <c r="K134" s="31">
        <v>2449.25</v>
      </c>
      <c r="L134" s="31">
        <v>2260</v>
      </c>
      <c r="M134" s="31">
        <v>16.70054</v>
      </c>
      <c r="N134" s="1"/>
      <c r="O134" s="1"/>
    </row>
    <row r="135" spans="1:15" ht="12.75" customHeight="1">
      <c r="A135" s="31">
        <v>125</v>
      </c>
      <c r="B135" s="31" t="s">
        <v>353</v>
      </c>
      <c r="C135" s="31">
        <v>254.5</v>
      </c>
      <c r="D135" s="40">
        <v>258.11666666666667</v>
      </c>
      <c r="E135" s="40">
        <v>245.78333333333336</v>
      </c>
      <c r="F135" s="40">
        <v>237.06666666666669</v>
      </c>
      <c r="G135" s="40">
        <v>224.73333333333338</v>
      </c>
      <c r="H135" s="40">
        <v>266.83333333333337</v>
      </c>
      <c r="I135" s="40">
        <v>279.16666666666663</v>
      </c>
      <c r="J135" s="40">
        <v>287.88333333333333</v>
      </c>
      <c r="K135" s="31">
        <v>270.45</v>
      </c>
      <c r="L135" s="31">
        <v>249.4</v>
      </c>
      <c r="M135" s="31">
        <v>59.900709999999997</v>
      </c>
      <c r="N135" s="1"/>
      <c r="O135" s="1"/>
    </row>
    <row r="136" spans="1:15" ht="12.75" customHeight="1">
      <c r="A136" s="31">
        <v>126</v>
      </c>
      <c r="B136" s="31" t="s">
        <v>253</v>
      </c>
      <c r="C136" s="31">
        <v>197.25</v>
      </c>
      <c r="D136" s="40">
        <v>200.81666666666669</v>
      </c>
      <c r="E136" s="40">
        <v>192.23333333333338</v>
      </c>
      <c r="F136" s="40">
        <v>187.2166666666667</v>
      </c>
      <c r="G136" s="40">
        <v>178.63333333333338</v>
      </c>
      <c r="H136" s="40">
        <v>205.83333333333337</v>
      </c>
      <c r="I136" s="40">
        <v>214.41666666666669</v>
      </c>
      <c r="J136" s="40">
        <v>219.43333333333337</v>
      </c>
      <c r="K136" s="31">
        <v>209.4</v>
      </c>
      <c r="L136" s="31">
        <v>195.8</v>
      </c>
      <c r="M136" s="31">
        <v>18.15202</v>
      </c>
      <c r="N136" s="1"/>
      <c r="O136" s="1"/>
    </row>
    <row r="137" spans="1:15" ht="12.75" customHeight="1">
      <c r="A137" s="31">
        <v>127</v>
      </c>
      <c r="B137" s="31" t="s">
        <v>354</v>
      </c>
      <c r="C137" s="31">
        <v>743.15</v>
      </c>
      <c r="D137" s="40">
        <v>754.76666666666677</v>
      </c>
      <c r="E137" s="40">
        <v>728.38333333333355</v>
      </c>
      <c r="F137" s="40">
        <v>713.61666666666679</v>
      </c>
      <c r="G137" s="40">
        <v>687.23333333333358</v>
      </c>
      <c r="H137" s="40">
        <v>769.53333333333353</v>
      </c>
      <c r="I137" s="40">
        <v>795.91666666666674</v>
      </c>
      <c r="J137" s="40">
        <v>810.68333333333351</v>
      </c>
      <c r="K137" s="31">
        <v>781.15</v>
      </c>
      <c r="L137" s="31">
        <v>740</v>
      </c>
      <c r="M137" s="31">
        <v>0.74646999999999997</v>
      </c>
      <c r="N137" s="1"/>
      <c r="O137" s="1"/>
    </row>
    <row r="138" spans="1:15" ht="12.75" customHeight="1">
      <c r="A138" s="31">
        <v>128</v>
      </c>
      <c r="B138" s="31" t="s">
        <v>355</v>
      </c>
      <c r="C138" s="31">
        <v>636.1</v>
      </c>
      <c r="D138" s="40">
        <v>639</v>
      </c>
      <c r="E138" s="40">
        <v>618.1</v>
      </c>
      <c r="F138" s="40">
        <v>600.1</v>
      </c>
      <c r="G138" s="40">
        <v>579.20000000000005</v>
      </c>
      <c r="H138" s="40">
        <v>657</v>
      </c>
      <c r="I138" s="40">
        <v>677.90000000000009</v>
      </c>
      <c r="J138" s="40">
        <v>695.9</v>
      </c>
      <c r="K138" s="31">
        <v>659.9</v>
      </c>
      <c r="L138" s="31">
        <v>621</v>
      </c>
      <c r="M138" s="31">
        <v>4.0311700000000004</v>
      </c>
      <c r="N138" s="1"/>
      <c r="O138" s="1"/>
    </row>
    <row r="139" spans="1:15" ht="12.75" customHeight="1">
      <c r="A139" s="31">
        <v>129</v>
      </c>
      <c r="B139" s="31" t="s">
        <v>356</v>
      </c>
      <c r="C139" s="31">
        <v>17.899999999999999</v>
      </c>
      <c r="D139" s="40">
        <v>18.349999999999998</v>
      </c>
      <c r="E139" s="40">
        <v>17.449999999999996</v>
      </c>
      <c r="F139" s="40">
        <v>16.999999999999996</v>
      </c>
      <c r="G139" s="40">
        <v>16.099999999999994</v>
      </c>
      <c r="H139" s="40">
        <v>18.799999999999997</v>
      </c>
      <c r="I139" s="40">
        <v>19.699999999999996</v>
      </c>
      <c r="J139" s="40">
        <v>20.149999999999999</v>
      </c>
      <c r="K139" s="31">
        <v>19.25</v>
      </c>
      <c r="L139" s="31">
        <v>17.899999999999999</v>
      </c>
      <c r="M139" s="31">
        <v>26.678809999999999</v>
      </c>
      <c r="N139" s="1"/>
      <c r="O139" s="1"/>
    </row>
    <row r="140" spans="1:15" ht="12.75" customHeight="1">
      <c r="A140" s="31">
        <v>130</v>
      </c>
      <c r="B140" s="31" t="s">
        <v>357</v>
      </c>
      <c r="C140" s="31">
        <v>207.4</v>
      </c>
      <c r="D140" s="40">
        <v>210.53333333333333</v>
      </c>
      <c r="E140" s="40">
        <v>203.41666666666666</v>
      </c>
      <c r="F140" s="40">
        <v>199.43333333333334</v>
      </c>
      <c r="G140" s="40">
        <v>192.31666666666666</v>
      </c>
      <c r="H140" s="40">
        <v>214.51666666666665</v>
      </c>
      <c r="I140" s="40">
        <v>221.63333333333333</v>
      </c>
      <c r="J140" s="40">
        <v>225.61666666666665</v>
      </c>
      <c r="K140" s="31">
        <v>217.65</v>
      </c>
      <c r="L140" s="31">
        <v>206.55</v>
      </c>
      <c r="M140" s="31">
        <v>3.1365799999999999</v>
      </c>
      <c r="N140" s="1"/>
      <c r="O140" s="1"/>
    </row>
    <row r="141" spans="1:15" ht="12.75" customHeight="1">
      <c r="A141" s="31">
        <v>131</v>
      </c>
      <c r="B141" s="31" t="s">
        <v>96</v>
      </c>
      <c r="C141" s="31">
        <v>4995.95</v>
      </c>
      <c r="D141" s="40">
        <v>4980.2666666666673</v>
      </c>
      <c r="E141" s="40">
        <v>4890.5333333333347</v>
      </c>
      <c r="F141" s="40">
        <v>4785.1166666666677</v>
      </c>
      <c r="G141" s="40">
        <v>4695.383333333335</v>
      </c>
      <c r="H141" s="40">
        <v>5085.6833333333343</v>
      </c>
      <c r="I141" s="40">
        <v>5175.4166666666661</v>
      </c>
      <c r="J141" s="40">
        <v>5280.8333333333339</v>
      </c>
      <c r="K141" s="31">
        <v>5070</v>
      </c>
      <c r="L141" s="31">
        <v>4874.8500000000004</v>
      </c>
      <c r="M141" s="31">
        <v>5.8882300000000001</v>
      </c>
      <c r="N141" s="1"/>
      <c r="O141" s="1"/>
    </row>
    <row r="142" spans="1:15" ht="12.75" customHeight="1">
      <c r="A142" s="31">
        <v>132</v>
      </c>
      <c r="B142" s="31" t="s">
        <v>254</v>
      </c>
      <c r="C142" s="31">
        <v>4831.2</v>
      </c>
      <c r="D142" s="40">
        <v>4929.4333333333334</v>
      </c>
      <c r="E142" s="40">
        <v>4702.7666666666664</v>
      </c>
      <c r="F142" s="40">
        <v>4574.333333333333</v>
      </c>
      <c r="G142" s="40">
        <v>4347.6666666666661</v>
      </c>
      <c r="H142" s="40">
        <v>5057.8666666666668</v>
      </c>
      <c r="I142" s="40">
        <v>5284.5333333333328</v>
      </c>
      <c r="J142" s="40">
        <v>5412.9666666666672</v>
      </c>
      <c r="K142" s="31">
        <v>5156.1000000000004</v>
      </c>
      <c r="L142" s="31">
        <v>4801</v>
      </c>
      <c r="M142" s="31">
        <v>5.4213800000000001</v>
      </c>
      <c r="N142" s="1"/>
      <c r="O142" s="1"/>
    </row>
    <row r="143" spans="1:15" ht="12.75" customHeight="1">
      <c r="A143" s="31">
        <v>133</v>
      </c>
      <c r="B143" s="31" t="s">
        <v>144</v>
      </c>
      <c r="C143" s="31">
        <v>3493.55</v>
      </c>
      <c r="D143" s="40">
        <v>3431.4</v>
      </c>
      <c r="E143" s="40">
        <v>3347.25</v>
      </c>
      <c r="F143" s="40">
        <v>3200.95</v>
      </c>
      <c r="G143" s="40">
        <v>3116.7999999999997</v>
      </c>
      <c r="H143" s="40">
        <v>3577.7000000000003</v>
      </c>
      <c r="I143" s="40">
        <v>3661.8500000000008</v>
      </c>
      <c r="J143" s="40">
        <v>3808.1500000000005</v>
      </c>
      <c r="K143" s="31">
        <v>3515.55</v>
      </c>
      <c r="L143" s="31">
        <v>3285.1</v>
      </c>
      <c r="M143" s="31">
        <v>3.1090800000000001</v>
      </c>
      <c r="N143" s="1"/>
      <c r="O143" s="1"/>
    </row>
    <row r="144" spans="1:15" ht="12.75" customHeight="1">
      <c r="A144" s="31">
        <v>134</v>
      </c>
      <c r="B144" s="31" t="s">
        <v>99</v>
      </c>
      <c r="C144" s="31">
        <v>4676.1499999999996</v>
      </c>
      <c r="D144" s="40">
        <v>4637.3833333333332</v>
      </c>
      <c r="E144" s="40">
        <v>4575.7666666666664</v>
      </c>
      <c r="F144" s="40">
        <v>4475.3833333333332</v>
      </c>
      <c r="G144" s="40">
        <v>4413.7666666666664</v>
      </c>
      <c r="H144" s="40">
        <v>4737.7666666666664</v>
      </c>
      <c r="I144" s="40">
        <v>4799.3833333333332</v>
      </c>
      <c r="J144" s="40">
        <v>4899.7666666666664</v>
      </c>
      <c r="K144" s="31">
        <v>4699</v>
      </c>
      <c r="L144" s="31">
        <v>4537</v>
      </c>
      <c r="M144" s="31">
        <v>2.7616700000000001</v>
      </c>
      <c r="N144" s="1"/>
      <c r="O144" s="1"/>
    </row>
    <row r="145" spans="1:15" ht="12.75" customHeight="1">
      <c r="A145" s="31">
        <v>135</v>
      </c>
      <c r="B145" s="31" t="s">
        <v>358</v>
      </c>
      <c r="C145" s="31">
        <v>455.65</v>
      </c>
      <c r="D145" s="40">
        <v>456.90000000000003</v>
      </c>
      <c r="E145" s="40">
        <v>443.75000000000006</v>
      </c>
      <c r="F145" s="40">
        <v>431.85</v>
      </c>
      <c r="G145" s="40">
        <v>418.70000000000005</v>
      </c>
      <c r="H145" s="40">
        <v>468.80000000000007</v>
      </c>
      <c r="I145" s="40">
        <v>481.95000000000005</v>
      </c>
      <c r="J145" s="40">
        <v>493.85000000000008</v>
      </c>
      <c r="K145" s="31">
        <v>470.05</v>
      </c>
      <c r="L145" s="31">
        <v>445</v>
      </c>
      <c r="M145" s="31">
        <v>2.0425900000000001</v>
      </c>
      <c r="N145" s="1"/>
      <c r="O145" s="1"/>
    </row>
    <row r="146" spans="1:15" ht="12.75" customHeight="1">
      <c r="A146" s="31">
        <v>136</v>
      </c>
      <c r="B146" s="31" t="s">
        <v>359</v>
      </c>
      <c r="C146" s="31">
        <v>140.15</v>
      </c>
      <c r="D146" s="40">
        <v>137.53333333333333</v>
      </c>
      <c r="E146" s="40">
        <v>134.11666666666667</v>
      </c>
      <c r="F146" s="40">
        <v>128.08333333333334</v>
      </c>
      <c r="G146" s="40">
        <v>124.66666666666669</v>
      </c>
      <c r="H146" s="40">
        <v>143.56666666666666</v>
      </c>
      <c r="I146" s="40">
        <v>146.98333333333335</v>
      </c>
      <c r="J146" s="40">
        <v>153.01666666666665</v>
      </c>
      <c r="K146" s="31">
        <v>140.94999999999999</v>
      </c>
      <c r="L146" s="31">
        <v>131.5</v>
      </c>
      <c r="M146" s="31">
        <v>13.55218</v>
      </c>
      <c r="N146" s="1"/>
      <c r="O146" s="1"/>
    </row>
    <row r="147" spans="1:15" ht="12.75" customHeight="1">
      <c r="A147" s="31">
        <v>137</v>
      </c>
      <c r="B147" s="31" t="s">
        <v>360</v>
      </c>
      <c r="C147" s="31">
        <v>219.9</v>
      </c>
      <c r="D147" s="40">
        <v>217.86666666666667</v>
      </c>
      <c r="E147" s="40">
        <v>213.78333333333336</v>
      </c>
      <c r="F147" s="40">
        <v>207.66666666666669</v>
      </c>
      <c r="G147" s="40">
        <v>203.58333333333337</v>
      </c>
      <c r="H147" s="40">
        <v>223.98333333333335</v>
      </c>
      <c r="I147" s="40">
        <v>228.06666666666666</v>
      </c>
      <c r="J147" s="40">
        <v>234.18333333333334</v>
      </c>
      <c r="K147" s="31">
        <v>221.95</v>
      </c>
      <c r="L147" s="31">
        <v>211.75</v>
      </c>
      <c r="M147" s="31">
        <v>1.99468</v>
      </c>
      <c r="N147" s="1"/>
      <c r="O147" s="1"/>
    </row>
    <row r="148" spans="1:15" ht="12.75" customHeight="1">
      <c r="A148" s="31">
        <v>138</v>
      </c>
      <c r="B148" s="31" t="s">
        <v>361</v>
      </c>
      <c r="C148" s="31">
        <v>75.650000000000006</v>
      </c>
      <c r="D148" s="40">
        <v>76.25</v>
      </c>
      <c r="E148" s="40">
        <v>73.900000000000006</v>
      </c>
      <c r="F148" s="40">
        <v>72.150000000000006</v>
      </c>
      <c r="G148" s="40">
        <v>69.800000000000011</v>
      </c>
      <c r="H148" s="40">
        <v>78</v>
      </c>
      <c r="I148" s="40">
        <v>80.349999999999994</v>
      </c>
      <c r="J148" s="40">
        <v>82.1</v>
      </c>
      <c r="K148" s="31">
        <v>78.599999999999994</v>
      </c>
      <c r="L148" s="31">
        <v>74.5</v>
      </c>
      <c r="M148" s="31">
        <v>17.106780000000001</v>
      </c>
      <c r="N148" s="1"/>
      <c r="O148" s="1"/>
    </row>
    <row r="149" spans="1:15" ht="12.75" customHeight="1">
      <c r="A149" s="31">
        <v>139</v>
      </c>
      <c r="B149" s="31" t="s">
        <v>100</v>
      </c>
      <c r="C149" s="31">
        <v>2561.75</v>
      </c>
      <c r="D149" s="40">
        <v>2572.6333333333332</v>
      </c>
      <c r="E149" s="40">
        <v>2521.1166666666663</v>
      </c>
      <c r="F149" s="40">
        <v>2480.4833333333331</v>
      </c>
      <c r="G149" s="40">
        <v>2428.9666666666662</v>
      </c>
      <c r="H149" s="40">
        <v>2613.2666666666664</v>
      </c>
      <c r="I149" s="40">
        <v>2664.7833333333328</v>
      </c>
      <c r="J149" s="40">
        <v>2705.4166666666665</v>
      </c>
      <c r="K149" s="31">
        <v>2624.15</v>
      </c>
      <c r="L149" s="31">
        <v>2532</v>
      </c>
      <c r="M149" s="31">
        <v>4.5769599999999997</v>
      </c>
      <c r="N149" s="1"/>
      <c r="O149" s="1"/>
    </row>
    <row r="150" spans="1:15" ht="12.75" customHeight="1">
      <c r="A150" s="31">
        <v>140</v>
      </c>
      <c r="B150" s="31" t="s">
        <v>362</v>
      </c>
      <c r="C150" s="31">
        <v>196.15</v>
      </c>
      <c r="D150" s="40">
        <v>197.71666666666667</v>
      </c>
      <c r="E150" s="40">
        <v>193.53333333333333</v>
      </c>
      <c r="F150" s="40">
        <v>190.91666666666666</v>
      </c>
      <c r="G150" s="40">
        <v>186.73333333333332</v>
      </c>
      <c r="H150" s="40">
        <v>200.33333333333334</v>
      </c>
      <c r="I150" s="40">
        <v>204.51666666666668</v>
      </c>
      <c r="J150" s="40">
        <v>207.13333333333335</v>
      </c>
      <c r="K150" s="31">
        <v>201.9</v>
      </c>
      <c r="L150" s="31">
        <v>195.1</v>
      </c>
      <c r="M150" s="31">
        <v>0.58887999999999996</v>
      </c>
      <c r="N150" s="1"/>
      <c r="O150" s="1"/>
    </row>
    <row r="151" spans="1:15" ht="12.75" customHeight="1">
      <c r="A151" s="31">
        <v>141</v>
      </c>
      <c r="B151" s="31" t="s">
        <v>255</v>
      </c>
      <c r="C151" s="31">
        <v>522.95000000000005</v>
      </c>
      <c r="D151" s="40">
        <v>527.38333333333333</v>
      </c>
      <c r="E151" s="40">
        <v>512.91666666666663</v>
      </c>
      <c r="F151" s="40">
        <v>502.88333333333333</v>
      </c>
      <c r="G151" s="40">
        <v>488.41666666666663</v>
      </c>
      <c r="H151" s="40">
        <v>537.41666666666663</v>
      </c>
      <c r="I151" s="40">
        <v>551.88333333333333</v>
      </c>
      <c r="J151" s="40">
        <v>561.91666666666663</v>
      </c>
      <c r="K151" s="31">
        <v>541.85</v>
      </c>
      <c r="L151" s="31">
        <v>517.35</v>
      </c>
      <c r="M151" s="31">
        <v>2.8420899999999998</v>
      </c>
      <c r="N151" s="1"/>
      <c r="O151" s="1"/>
    </row>
    <row r="152" spans="1:15" ht="12.75" customHeight="1">
      <c r="A152" s="31">
        <v>142</v>
      </c>
      <c r="B152" s="31" t="s">
        <v>256</v>
      </c>
      <c r="C152" s="31">
        <v>1743.6</v>
      </c>
      <c r="D152" s="40">
        <v>1730.3666666666666</v>
      </c>
      <c r="E152" s="40">
        <v>1693.9333333333332</v>
      </c>
      <c r="F152" s="40">
        <v>1644.2666666666667</v>
      </c>
      <c r="G152" s="40">
        <v>1607.8333333333333</v>
      </c>
      <c r="H152" s="40">
        <v>1780.0333333333331</v>
      </c>
      <c r="I152" s="40">
        <v>1816.4666666666665</v>
      </c>
      <c r="J152" s="40">
        <v>1866.133333333333</v>
      </c>
      <c r="K152" s="31">
        <v>1766.8</v>
      </c>
      <c r="L152" s="31">
        <v>1680.7</v>
      </c>
      <c r="M152" s="31">
        <v>0.56960999999999995</v>
      </c>
      <c r="N152" s="1"/>
      <c r="O152" s="1"/>
    </row>
    <row r="153" spans="1:15" ht="12.75" customHeight="1">
      <c r="A153" s="31">
        <v>143</v>
      </c>
      <c r="B153" s="31" t="s">
        <v>363</v>
      </c>
      <c r="C153" s="31">
        <v>73.75</v>
      </c>
      <c r="D153" s="40">
        <v>73.8</v>
      </c>
      <c r="E153" s="40">
        <v>72.649999999999991</v>
      </c>
      <c r="F153" s="40">
        <v>71.55</v>
      </c>
      <c r="G153" s="40">
        <v>70.399999999999991</v>
      </c>
      <c r="H153" s="40">
        <v>74.899999999999991</v>
      </c>
      <c r="I153" s="40">
        <v>76.05</v>
      </c>
      <c r="J153" s="40">
        <v>77.149999999999991</v>
      </c>
      <c r="K153" s="31">
        <v>74.95</v>
      </c>
      <c r="L153" s="31">
        <v>72.7</v>
      </c>
      <c r="M153" s="31">
        <v>12.05898</v>
      </c>
      <c r="N153" s="1"/>
      <c r="O153" s="1"/>
    </row>
    <row r="154" spans="1:15" ht="12.75" customHeight="1">
      <c r="A154" s="31">
        <v>144</v>
      </c>
      <c r="B154" s="31" t="s">
        <v>364</v>
      </c>
      <c r="C154" s="31">
        <v>132.5</v>
      </c>
      <c r="D154" s="40">
        <v>130.98333333333332</v>
      </c>
      <c r="E154" s="40">
        <v>128.01666666666665</v>
      </c>
      <c r="F154" s="40">
        <v>123.53333333333333</v>
      </c>
      <c r="G154" s="40">
        <v>120.56666666666666</v>
      </c>
      <c r="H154" s="40">
        <v>135.46666666666664</v>
      </c>
      <c r="I154" s="40">
        <v>138.43333333333328</v>
      </c>
      <c r="J154" s="40">
        <v>142.91666666666663</v>
      </c>
      <c r="K154" s="31">
        <v>133.94999999999999</v>
      </c>
      <c r="L154" s="31">
        <v>126.5</v>
      </c>
      <c r="M154" s="31">
        <v>6.1237199999999996</v>
      </c>
      <c r="N154" s="1"/>
      <c r="O154" s="1"/>
    </row>
    <row r="155" spans="1:15" ht="12.75" customHeight="1">
      <c r="A155" s="31">
        <v>145</v>
      </c>
      <c r="B155" s="31" t="s">
        <v>365</v>
      </c>
      <c r="C155" s="31">
        <v>810.4</v>
      </c>
      <c r="D155" s="40">
        <v>805.91666666666663</v>
      </c>
      <c r="E155" s="40">
        <v>796.83333333333326</v>
      </c>
      <c r="F155" s="40">
        <v>783.26666666666665</v>
      </c>
      <c r="G155" s="40">
        <v>774.18333333333328</v>
      </c>
      <c r="H155" s="40">
        <v>819.48333333333323</v>
      </c>
      <c r="I155" s="40">
        <v>828.56666666666649</v>
      </c>
      <c r="J155" s="40">
        <v>842.13333333333321</v>
      </c>
      <c r="K155" s="31">
        <v>815</v>
      </c>
      <c r="L155" s="31">
        <v>792.35</v>
      </c>
      <c r="M155" s="31">
        <v>0.88736000000000004</v>
      </c>
      <c r="N155" s="1"/>
      <c r="O155" s="1"/>
    </row>
    <row r="156" spans="1:15" ht="12.75" customHeight="1">
      <c r="A156" s="31">
        <v>146</v>
      </c>
      <c r="B156" s="31" t="s">
        <v>101</v>
      </c>
      <c r="C156" s="31">
        <v>1495.1</v>
      </c>
      <c r="D156" s="40">
        <v>1479.0333333333335</v>
      </c>
      <c r="E156" s="40">
        <v>1450.0666666666671</v>
      </c>
      <c r="F156" s="40">
        <v>1405.0333333333335</v>
      </c>
      <c r="G156" s="40">
        <v>1376.0666666666671</v>
      </c>
      <c r="H156" s="40">
        <v>1524.0666666666671</v>
      </c>
      <c r="I156" s="40">
        <v>1553.0333333333338</v>
      </c>
      <c r="J156" s="40">
        <v>1598.0666666666671</v>
      </c>
      <c r="K156" s="31">
        <v>1508</v>
      </c>
      <c r="L156" s="31">
        <v>1434</v>
      </c>
      <c r="M156" s="31">
        <v>9.0015000000000001</v>
      </c>
      <c r="N156" s="1"/>
      <c r="O156" s="1"/>
    </row>
    <row r="157" spans="1:15" ht="12.75" customHeight="1">
      <c r="A157" s="31">
        <v>147</v>
      </c>
      <c r="B157" s="31" t="s">
        <v>102</v>
      </c>
      <c r="C157" s="31">
        <v>175.6</v>
      </c>
      <c r="D157" s="40">
        <v>176.35</v>
      </c>
      <c r="E157" s="40">
        <v>173.29999999999998</v>
      </c>
      <c r="F157" s="40">
        <v>171</v>
      </c>
      <c r="G157" s="40">
        <v>167.95</v>
      </c>
      <c r="H157" s="40">
        <v>178.64999999999998</v>
      </c>
      <c r="I157" s="40">
        <v>181.7</v>
      </c>
      <c r="J157" s="40">
        <v>183.99999999999997</v>
      </c>
      <c r="K157" s="31">
        <v>179.4</v>
      </c>
      <c r="L157" s="31">
        <v>174.05</v>
      </c>
      <c r="M157" s="31">
        <v>26.54458</v>
      </c>
      <c r="N157" s="1"/>
      <c r="O157" s="1"/>
    </row>
    <row r="158" spans="1:15" ht="12.75" customHeight="1">
      <c r="A158" s="31">
        <v>148</v>
      </c>
      <c r="B158" s="31" t="s">
        <v>366</v>
      </c>
      <c r="C158" s="31">
        <v>326.5</v>
      </c>
      <c r="D158" s="40">
        <v>328.59999999999997</v>
      </c>
      <c r="E158" s="40">
        <v>318.19999999999993</v>
      </c>
      <c r="F158" s="40">
        <v>309.89999999999998</v>
      </c>
      <c r="G158" s="40">
        <v>299.49999999999994</v>
      </c>
      <c r="H158" s="40">
        <v>336.89999999999992</v>
      </c>
      <c r="I158" s="40">
        <v>347.2999999999999</v>
      </c>
      <c r="J158" s="40">
        <v>355.59999999999991</v>
      </c>
      <c r="K158" s="31">
        <v>339</v>
      </c>
      <c r="L158" s="31">
        <v>320.3</v>
      </c>
      <c r="M158" s="31">
        <v>1.5636099999999999</v>
      </c>
      <c r="N158" s="1"/>
      <c r="O158" s="1"/>
    </row>
    <row r="159" spans="1:15" ht="12.75" customHeight="1">
      <c r="A159" s="31">
        <v>149</v>
      </c>
      <c r="B159" s="31" t="s">
        <v>103</v>
      </c>
      <c r="C159" s="31">
        <v>102.5</v>
      </c>
      <c r="D159" s="40">
        <v>103.48333333333333</v>
      </c>
      <c r="E159" s="40">
        <v>99.316666666666663</v>
      </c>
      <c r="F159" s="40">
        <v>96.133333333333326</v>
      </c>
      <c r="G159" s="40">
        <v>91.966666666666654</v>
      </c>
      <c r="H159" s="40">
        <v>106.66666666666667</v>
      </c>
      <c r="I159" s="40">
        <v>110.83333333333333</v>
      </c>
      <c r="J159" s="40">
        <v>114.01666666666668</v>
      </c>
      <c r="K159" s="31">
        <v>107.65</v>
      </c>
      <c r="L159" s="31">
        <v>100.3</v>
      </c>
      <c r="M159" s="31">
        <v>789.95676000000003</v>
      </c>
      <c r="N159" s="1"/>
      <c r="O159" s="1"/>
    </row>
    <row r="160" spans="1:15" ht="12.75" customHeight="1">
      <c r="A160" s="31">
        <v>150</v>
      </c>
      <c r="B160" s="31" t="s">
        <v>367</v>
      </c>
      <c r="C160" s="31">
        <v>3398.3</v>
      </c>
      <c r="D160" s="40">
        <v>3327.4833333333336</v>
      </c>
      <c r="E160" s="40">
        <v>3226.3666666666672</v>
      </c>
      <c r="F160" s="40">
        <v>3054.4333333333338</v>
      </c>
      <c r="G160" s="40">
        <v>2953.3166666666675</v>
      </c>
      <c r="H160" s="40">
        <v>3499.416666666667</v>
      </c>
      <c r="I160" s="40">
        <v>3600.5333333333338</v>
      </c>
      <c r="J160" s="40">
        <v>3772.4666666666667</v>
      </c>
      <c r="K160" s="31">
        <v>3428.6</v>
      </c>
      <c r="L160" s="31">
        <v>3155.55</v>
      </c>
      <c r="M160" s="31">
        <v>0.37669000000000002</v>
      </c>
      <c r="N160" s="1"/>
      <c r="O160" s="1"/>
    </row>
    <row r="161" spans="1:15" ht="12.75" customHeight="1">
      <c r="A161" s="31">
        <v>151</v>
      </c>
      <c r="B161" s="31" t="s">
        <v>368</v>
      </c>
      <c r="C161" s="31">
        <v>451.7</v>
      </c>
      <c r="D161" s="40">
        <v>453.41666666666669</v>
      </c>
      <c r="E161" s="40">
        <v>441.03333333333336</v>
      </c>
      <c r="F161" s="40">
        <v>430.36666666666667</v>
      </c>
      <c r="G161" s="40">
        <v>417.98333333333335</v>
      </c>
      <c r="H161" s="40">
        <v>464.08333333333337</v>
      </c>
      <c r="I161" s="40">
        <v>476.4666666666667</v>
      </c>
      <c r="J161" s="40">
        <v>487.13333333333338</v>
      </c>
      <c r="K161" s="31">
        <v>465.8</v>
      </c>
      <c r="L161" s="31">
        <v>442.75</v>
      </c>
      <c r="M161" s="31">
        <v>1.4460900000000001</v>
      </c>
      <c r="N161" s="1"/>
      <c r="O161" s="1"/>
    </row>
    <row r="162" spans="1:15" ht="12.75" customHeight="1">
      <c r="A162" s="31">
        <v>152</v>
      </c>
      <c r="B162" s="31" t="s">
        <v>369</v>
      </c>
      <c r="C162" s="31">
        <v>225.95</v>
      </c>
      <c r="D162" s="40">
        <v>231.81666666666669</v>
      </c>
      <c r="E162" s="40">
        <v>219.13333333333338</v>
      </c>
      <c r="F162" s="40">
        <v>212.31666666666669</v>
      </c>
      <c r="G162" s="40">
        <v>199.63333333333338</v>
      </c>
      <c r="H162" s="40">
        <v>238.63333333333338</v>
      </c>
      <c r="I162" s="40">
        <v>251.31666666666672</v>
      </c>
      <c r="J162" s="40">
        <v>258.13333333333338</v>
      </c>
      <c r="K162" s="31">
        <v>244.5</v>
      </c>
      <c r="L162" s="31">
        <v>225</v>
      </c>
      <c r="M162" s="31">
        <v>17.021360000000001</v>
      </c>
      <c r="N162" s="1"/>
      <c r="O162" s="1"/>
    </row>
    <row r="163" spans="1:15" ht="12.75" customHeight="1">
      <c r="A163" s="31">
        <v>153</v>
      </c>
      <c r="B163" s="31" t="s">
        <v>370</v>
      </c>
      <c r="C163" s="31">
        <v>199.55</v>
      </c>
      <c r="D163" s="40">
        <v>199.43333333333337</v>
      </c>
      <c r="E163" s="40">
        <v>195.21666666666673</v>
      </c>
      <c r="F163" s="40">
        <v>190.88333333333335</v>
      </c>
      <c r="G163" s="40">
        <v>186.66666666666671</v>
      </c>
      <c r="H163" s="40">
        <v>203.76666666666674</v>
      </c>
      <c r="I163" s="40">
        <v>207.98333333333338</v>
      </c>
      <c r="J163" s="40">
        <v>212.31666666666675</v>
      </c>
      <c r="K163" s="31">
        <v>203.65</v>
      </c>
      <c r="L163" s="31">
        <v>195.1</v>
      </c>
      <c r="M163" s="31">
        <v>31.547129999999999</v>
      </c>
      <c r="N163" s="1"/>
      <c r="O163" s="1"/>
    </row>
    <row r="164" spans="1:15" ht="12.75" customHeight="1">
      <c r="A164" s="31">
        <v>154</v>
      </c>
      <c r="B164" s="31" t="s">
        <v>257</v>
      </c>
      <c r="C164" s="31">
        <v>248.9</v>
      </c>
      <c r="D164" s="40">
        <v>250.88333333333335</v>
      </c>
      <c r="E164" s="40">
        <v>245.9666666666667</v>
      </c>
      <c r="F164" s="40">
        <v>243.03333333333333</v>
      </c>
      <c r="G164" s="40">
        <v>238.11666666666667</v>
      </c>
      <c r="H164" s="40">
        <v>253.81666666666672</v>
      </c>
      <c r="I164" s="40">
        <v>258.73333333333341</v>
      </c>
      <c r="J164" s="40">
        <v>261.66666666666674</v>
      </c>
      <c r="K164" s="31">
        <v>255.8</v>
      </c>
      <c r="L164" s="31">
        <v>247.95</v>
      </c>
      <c r="M164" s="31">
        <v>14.09445</v>
      </c>
      <c r="N164" s="1"/>
      <c r="O164" s="1"/>
    </row>
    <row r="165" spans="1:15" ht="12.75" customHeight="1">
      <c r="A165" s="31">
        <v>155</v>
      </c>
      <c r="B165" s="31" t="s">
        <v>371</v>
      </c>
      <c r="C165" s="31">
        <v>7</v>
      </c>
      <c r="D165" s="40">
        <v>7.0333333333333341</v>
      </c>
      <c r="E165" s="40">
        <v>6.866666666666668</v>
      </c>
      <c r="F165" s="40">
        <v>6.7333333333333343</v>
      </c>
      <c r="G165" s="40">
        <v>6.5666666666666682</v>
      </c>
      <c r="H165" s="40">
        <v>7.1666666666666679</v>
      </c>
      <c r="I165" s="40">
        <v>7.3333333333333339</v>
      </c>
      <c r="J165" s="40">
        <v>7.4666666666666677</v>
      </c>
      <c r="K165" s="31">
        <v>7.2</v>
      </c>
      <c r="L165" s="31">
        <v>6.9</v>
      </c>
      <c r="M165" s="31">
        <v>55.743459999999999</v>
      </c>
      <c r="N165" s="1"/>
      <c r="O165" s="1"/>
    </row>
    <row r="166" spans="1:15" ht="12.75" customHeight="1">
      <c r="A166" s="31">
        <v>156</v>
      </c>
      <c r="B166" s="31" t="s">
        <v>372</v>
      </c>
      <c r="C166" s="31">
        <v>48.5</v>
      </c>
      <c r="D166" s="40">
        <v>48.85</v>
      </c>
      <c r="E166" s="40">
        <v>47.35</v>
      </c>
      <c r="F166" s="40">
        <v>46.2</v>
      </c>
      <c r="G166" s="40">
        <v>44.7</v>
      </c>
      <c r="H166" s="40">
        <v>50</v>
      </c>
      <c r="I166" s="40">
        <v>51.5</v>
      </c>
      <c r="J166" s="40">
        <v>52.65</v>
      </c>
      <c r="K166" s="31">
        <v>50.35</v>
      </c>
      <c r="L166" s="31">
        <v>47.7</v>
      </c>
      <c r="M166" s="31">
        <v>20.291609999999999</v>
      </c>
      <c r="N166" s="1"/>
      <c r="O166" s="1"/>
    </row>
    <row r="167" spans="1:15" ht="12.75" customHeight="1">
      <c r="A167" s="31">
        <v>157</v>
      </c>
      <c r="B167" s="31" t="s">
        <v>104</v>
      </c>
      <c r="C167" s="31">
        <v>148.25</v>
      </c>
      <c r="D167" s="40">
        <v>148.73333333333335</v>
      </c>
      <c r="E167" s="40">
        <v>145.6166666666667</v>
      </c>
      <c r="F167" s="40">
        <v>142.98333333333335</v>
      </c>
      <c r="G167" s="40">
        <v>139.8666666666667</v>
      </c>
      <c r="H167" s="40">
        <v>151.3666666666667</v>
      </c>
      <c r="I167" s="40">
        <v>154.48333333333338</v>
      </c>
      <c r="J167" s="40">
        <v>157.1166666666667</v>
      </c>
      <c r="K167" s="31">
        <v>151.85</v>
      </c>
      <c r="L167" s="31">
        <v>146.1</v>
      </c>
      <c r="M167" s="31">
        <v>69.425139999999999</v>
      </c>
      <c r="N167" s="1"/>
      <c r="O167" s="1"/>
    </row>
    <row r="168" spans="1:15" ht="12.75" customHeight="1">
      <c r="A168" s="31">
        <v>158</v>
      </c>
      <c r="B168" s="31" t="s">
        <v>373</v>
      </c>
      <c r="C168" s="31">
        <v>303.05</v>
      </c>
      <c r="D168" s="40">
        <v>305.01666666666671</v>
      </c>
      <c r="E168" s="40">
        <v>299.13333333333344</v>
      </c>
      <c r="F168" s="40">
        <v>295.21666666666675</v>
      </c>
      <c r="G168" s="40">
        <v>289.33333333333348</v>
      </c>
      <c r="H168" s="40">
        <v>308.93333333333339</v>
      </c>
      <c r="I168" s="40">
        <v>314.81666666666672</v>
      </c>
      <c r="J168" s="40">
        <v>318.73333333333335</v>
      </c>
      <c r="K168" s="31">
        <v>310.89999999999998</v>
      </c>
      <c r="L168" s="31">
        <v>301.10000000000002</v>
      </c>
      <c r="M168" s="31">
        <v>0.37494</v>
      </c>
      <c r="N168" s="1"/>
      <c r="O168" s="1"/>
    </row>
    <row r="169" spans="1:15" ht="12.75" customHeight="1">
      <c r="A169" s="31">
        <v>159</v>
      </c>
      <c r="B169" s="31" t="s">
        <v>374</v>
      </c>
      <c r="C169" s="31">
        <v>4776.1499999999996</v>
      </c>
      <c r="D169" s="40">
        <v>4806.3833333333332</v>
      </c>
      <c r="E169" s="40">
        <v>4634.2666666666664</v>
      </c>
      <c r="F169" s="40">
        <v>4492.3833333333332</v>
      </c>
      <c r="G169" s="40">
        <v>4320.2666666666664</v>
      </c>
      <c r="H169" s="40">
        <v>4948.2666666666664</v>
      </c>
      <c r="I169" s="40">
        <v>5120.3833333333332</v>
      </c>
      <c r="J169" s="40">
        <v>5262.2666666666664</v>
      </c>
      <c r="K169" s="31">
        <v>4978.5</v>
      </c>
      <c r="L169" s="31">
        <v>4664.5</v>
      </c>
      <c r="M169" s="31">
        <v>0.56237999999999999</v>
      </c>
      <c r="N169" s="1"/>
      <c r="O169" s="1"/>
    </row>
    <row r="170" spans="1:15" ht="12.75" customHeight="1">
      <c r="A170" s="31">
        <v>160</v>
      </c>
      <c r="B170" s="31" t="s">
        <v>107</v>
      </c>
      <c r="C170" s="31">
        <v>40.799999999999997</v>
      </c>
      <c r="D170" s="40">
        <v>40.233333333333334</v>
      </c>
      <c r="E170" s="40">
        <v>39.366666666666667</v>
      </c>
      <c r="F170" s="40">
        <v>37.93333333333333</v>
      </c>
      <c r="G170" s="40">
        <v>37.066666666666663</v>
      </c>
      <c r="H170" s="40">
        <v>41.666666666666671</v>
      </c>
      <c r="I170" s="40">
        <v>42.533333333333346</v>
      </c>
      <c r="J170" s="40">
        <v>43.966666666666676</v>
      </c>
      <c r="K170" s="31">
        <v>41.1</v>
      </c>
      <c r="L170" s="31">
        <v>38.799999999999997</v>
      </c>
      <c r="M170" s="31">
        <v>192.21455</v>
      </c>
      <c r="N170" s="1"/>
      <c r="O170" s="1"/>
    </row>
    <row r="171" spans="1:15" ht="12.75" customHeight="1">
      <c r="A171" s="31">
        <v>161</v>
      </c>
      <c r="B171" s="31" t="s">
        <v>375</v>
      </c>
      <c r="C171" s="31">
        <v>3180.5</v>
      </c>
      <c r="D171" s="40">
        <v>3212.2666666666664</v>
      </c>
      <c r="E171" s="40">
        <v>3131.6333333333328</v>
      </c>
      <c r="F171" s="40">
        <v>3082.7666666666664</v>
      </c>
      <c r="G171" s="40">
        <v>3002.1333333333328</v>
      </c>
      <c r="H171" s="40">
        <v>3261.1333333333328</v>
      </c>
      <c r="I171" s="40">
        <v>3341.766666666666</v>
      </c>
      <c r="J171" s="40">
        <v>3390.6333333333328</v>
      </c>
      <c r="K171" s="31">
        <v>3292.9</v>
      </c>
      <c r="L171" s="31">
        <v>3163.4</v>
      </c>
      <c r="M171" s="31">
        <v>0.18415000000000001</v>
      </c>
      <c r="N171" s="1"/>
      <c r="O171" s="1"/>
    </row>
    <row r="172" spans="1:15" ht="12.75" customHeight="1">
      <c r="A172" s="31">
        <v>162</v>
      </c>
      <c r="B172" s="31" t="s">
        <v>376</v>
      </c>
      <c r="C172" s="31">
        <v>221.85</v>
      </c>
      <c r="D172" s="40">
        <v>221.4666666666667</v>
      </c>
      <c r="E172" s="40">
        <v>213.93333333333339</v>
      </c>
      <c r="F172" s="40">
        <v>206.01666666666671</v>
      </c>
      <c r="G172" s="40">
        <v>198.48333333333341</v>
      </c>
      <c r="H172" s="40">
        <v>229.38333333333338</v>
      </c>
      <c r="I172" s="40">
        <v>236.91666666666669</v>
      </c>
      <c r="J172" s="40">
        <v>244.83333333333337</v>
      </c>
      <c r="K172" s="31">
        <v>229</v>
      </c>
      <c r="L172" s="31">
        <v>213.55</v>
      </c>
      <c r="M172" s="31">
        <v>4.4061000000000003</v>
      </c>
      <c r="N172" s="1"/>
      <c r="O172" s="1"/>
    </row>
    <row r="173" spans="1:15" ht="12.75" customHeight="1">
      <c r="A173" s="31">
        <v>163</v>
      </c>
      <c r="B173" s="31" t="s">
        <v>377</v>
      </c>
      <c r="C173" s="31">
        <v>3314.95</v>
      </c>
      <c r="D173" s="40">
        <v>3379.2333333333336</v>
      </c>
      <c r="E173" s="40">
        <v>3235.7166666666672</v>
      </c>
      <c r="F173" s="40">
        <v>3156.4833333333336</v>
      </c>
      <c r="G173" s="40">
        <v>3012.9666666666672</v>
      </c>
      <c r="H173" s="40">
        <v>3458.4666666666672</v>
      </c>
      <c r="I173" s="40">
        <v>3601.9833333333336</v>
      </c>
      <c r="J173" s="40">
        <v>3681.2166666666672</v>
      </c>
      <c r="K173" s="31">
        <v>3522.75</v>
      </c>
      <c r="L173" s="31">
        <v>3300</v>
      </c>
      <c r="M173" s="31">
        <v>0.19756000000000001</v>
      </c>
      <c r="N173" s="1"/>
      <c r="O173" s="1"/>
    </row>
    <row r="174" spans="1:15" ht="12.75" customHeight="1">
      <c r="A174" s="31">
        <v>164</v>
      </c>
      <c r="B174" s="31" t="s">
        <v>378</v>
      </c>
      <c r="C174" s="31">
        <v>136</v>
      </c>
      <c r="D174" s="40">
        <v>137.13333333333333</v>
      </c>
      <c r="E174" s="40">
        <v>134.36666666666665</v>
      </c>
      <c r="F174" s="40">
        <v>132.73333333333332</v>
      </c>
      <c r="G174" s="40">
        <v>129.96666666666664</v>
      </c>
      <c r="H174" s="40">
        <v>138.76666666666665</v>
      </c>
      <c r="I174" s="40">
        <v>141.5333333333333</v>
      </c>
      <c r="J174" s="40">
        <v>143.16666666666666</v>
      </c>
      <c r="K174" s="31">
        <v>139.9</v>
      </c>
      <c r="L174" s="31">
        <v>135.5</v>
      </c>
      <c r="M174" s="31">
        <v>9.90259</v>
      </c>
      <c r="N174" s="1"/>
      <c r="O174" s="1"/>
    </row>
    <row r="175" spans="1:15" ht="12.75" customHeight="1">
      <c r="A175" s="31">
        <v>165</v>
      </c>
      <c r="B175" s="31" t="s">
        <v>379</v>
      </c>
      <c r="C175" s="31">
        <v>5680.25</v>
      </c>
      <c r="D175" s="40">
        <v>5673.55</v>
      </c>
      <c r="E175" s="40">
        <v>5637.1500000000005</v>
      </c>
      <c r="F175" s="40">
        <v>5594.05</v>
      </c>
      <c r="G175" s="40">
        <v>5557.6500000000005</v>
      </c>
      <c r="H175" s="40">
        <v>5716.6500000000005</v>
      </c>
      <c r="I175" s="40">
        <v>5753.05</v>
      </c>
      <c r="J175" s="40">
        <v>5796.1500000000005</v>
      </c>
      <c r="K175" s="31">
        <v>5709.95</v>
      </c>
      <c r="L175" s="31">
        <v>5630.45</v>
      </c>
      <c r="M175" s="31">
        <v>3.3959999999999997E-2</v>
      </c>
      <c r="N175" s="1"/>
      <c r="O175" s="1"/>
    </row>
    <row r="176" spans="1:15" ht="12.75" customHeight="1">
      <c r="A176" s="31">
        <v>166</v>
      </c>
      <c r="B176" s="31" t="s">
        <v>258</v>
      </c>
      <c r="C176" s="31">
        <v>3726.4</v>
      </c>
      <c r="D176" s="40">
        <v>3596.85</v>
      </c>
      <c r="E176" s="40">
        <v>3441.7</v>
      </c>
      <c r="F176" s="40">
        <v>3157</v>
      </c>
      <c r="G176" s="40">
        <v>3001.85</v>
      </c>
      <c r="H176" s="40">
        <v>3881.5499999999997</v>
      </c>
      <c r="I176" s="40">
        <v>4036.7000000000003</v>
      </c>
      <c r="J176" s="40">
        <v>4321.3999999999996</v>
      </c>
      <c r="K176" s="31">
        <v>3752</v>
      </c>
      <c r="L176" s="31">
        <v>3312.15</v>
      </c>
      <c r="M176" s="31">
        <v>9.9753799999999995</v>
      </c>
      <c r="N176" s="1"/>
      <c r="O176" s="1"/>
    </row>
    <row r="177" spans="1:15" ht="12.75" customHeight="1">
      <c r="A177" s="31">
        <v>167</v>
      </c>
      <c r="B177" s="31" t="s">
        <v>380</v>
      </c>
      <c r="C177" s="31">
        <v>1454.5</v>
      </c>
      <c r="D177" s="40">
        <v>1459.3999999999999</v>
      </c>
      <c r="E177" s="40">
        <v>1445.0999999999997</v>
      </c>
      <c r="F177" s="40">
        <v>1435.6999999999998</v>
      </c>
      <c r="G177" s="40">
        <v>1421.3999999999996</v>
      </c>
      <c r="H177" s="40">
        <v>1468.7999999999997</v>
      </c>
      <c r="I177" s="40">
        <v>1483.1</v>
      </c>
      <c r="J177" s="40">
        <v>1492.4999999999998</v>
      </c>
      <c r="K177" s="31">
        <v>1473.7</v>
      </c>
      <c r="L177" s="31">
        <v>1450</v>
      </c>
      <c r="M177" s="31">
        <v>0.20502000000000001</v>
      </c>
      <c r="N177" s="1"/>
      <c r="O177" s="1"/>
    </row>
    <row r="178" spans="1:15" ht="12.75" customHeight="1">
      <c r="A178" s="31">
        <v>168</v>
      </c>
      <c r="B178" s="31" t="s">
        <v>105</v>
      </c>
      <c r="C178" s="31">
        <v>485.95</v>
      </c>
      <c r="D178" s="40">
        <v>486.76666666666671</v>
      </c>
      <c r="E178" s="40">
        <v>476.28333333333342</v>
      </c>
      <c r="F178" s="40">
        <v>466.61666666666673</v>
      </c>
      <c r="G178" s="40">
        <v>456.13333333333344</v>
      </c>
      <c r="H178" s="40">
        <v>496.43333333333339</v>
      </c>
      <c r="I178" s="40">
        <v>506.91666666666663</v>
      </c>
      <c r="J178" s="40">
        <v>516.58333333333337</v>
      </c>
      <c r="K178" s="31">
        <v>497.25</v>
      </c>
      <c r="L178" s="31">
        <v>477.1</v>
      </c>
      <c r="M178" s="31">
        <v>14.21509</v>
      </c>
      <c r="N178" s="1"/>
      <c r="O178" s="1"/>
    </row>
    <row r="179" spans="1:15" ht="12.75" customHeight="1">
      <c r="A179" s="31">
        <v>169</v>
      </c>
      <c r="B179" s="31" t="s">
        <v>381</v>
      </c>
      <c r="C179" s="31">
        <v>1319.45</v>
      </c>
      <c r="D179" s="40">
        <v>1304.4333333333332</v>
      </c>
      <c r="E179" s="40">
        <v>1273.8666666666663</v>
      </c>
      <c r="F179" s="40">
        <v>1228.2833333333331</v>
      </c>
      <c r="G179" s="40">
        <v>1197.7166666666662</v>
      </c>
      <c r="H179" s="40">
        <v>1350.0166666666664</v>
      </c>
      <c r="I179" s="40">
        <v>1380.5833333333335</v>
      </c>
      <c r="J179" s="40">
        <v>1426.1666666666665</v>
      </c>
      <c r="K179" s="31">
        <v>1335</v>
      </c>
      <c r="L179" s="31">
        <v>1258.8499999999999</v>
      </c>
      <c r="M179" s="31">
        <v>1.1485000000000001</v>
      </c>
      <c r="N179" s="1"/>
      <c r="O179" s="1"/>
    </row>
    <row r="180" spans="1:15" ht="12.75" customHeight="1">
      <c r="A180" s="31">
        <v>170</v>
      </c>
      <c r="B180" s="31" t="s">
        <v>259</v>
      </c>
      <c r="C180" s="31">
        <v>585.25</v>
      </c>
      <c r="D180" s="40">
        <v>597.56666666666672</v>
      </c>
      <c r="E180" s="40">
        <v>572.18333333333339</v>
      </c>
      <c r="F180" s="40">
        <v>559.11666666666667</v>
      </c>
      <c r="G180" s="40">
        <v>533.73333333333335</v>
      </c>
      <c r="H180" s="40">
        <v>610.63333333333344</v>
      </c>
      <c r="I180" s="40">
        <v>636.01666666666688</v>
      </c>
      <c r="J180" s="40">
        <v>649.08333333333348</v>
      </c>
      <c r="K180" s="31">
        <v>622.95000000000005</v>
      </c>
      <c r="L180" s="31">
        <v>584.5</v>
      </c>
      <c r="M180" s="31">
        <v>1.74271</v>
      </c>
      <c r="N180" s="1"/>
      <c r="O180" s="1"/>
    </row>
    <row r="181" spans="1:15" ht="12.75" customHeight="1">
      <c r="A181" s="31">
        <v>171</v>
      </c>
      <c r="B181" s="31" t="s">
        <v>108</v>
      </c>
      <c r="C181" s="31">
        <v>942.45</v>
      </c>
      <c r="D181" s="40">
        <v>945.56666666666661</v>
      </c>
      <c r="E181" s="40">
        <v>926.88333333333321</v>
      </c>
      <c r="F181" s="40">
        <v>911.31666666666661</v>
      </c>
      <c r="G181" s="40">
        <v>892.63333333333321</v>
      </c>
      <c r="H181" s="40">
        <v>961.13333333333321</v>
      </c>
      <c r="I181" s="40">
        <v>979.81666666666661</v>
      </c>
      <c r="J181" s="40">
        <v>995.38333333333321</v>
      </c>
      <c r="K181" s="31">
        <v>964.25</v>
      </c>
      <c r="L181" s="31">
        <v>930</v>
      </c>
      <c r="M181" s="31">
        <v>6.8375700000000004</v>
      </c>
      <c r="N181" s="1"/>
      <c r="O181" s="1"/>
    </row>
    <row r="182" spans="1:15" ht="12.75" customHeight="1">
      <c r="A182" s="31">
        <v>172</v>
      </c>
      <c r="B182" s="31" t="s">
        <v>260</v>
      </c>
      <c r="C182" s="31">
        <v>576.5</v>
      </c>
      <c r="D182" s="40">
        <v>572.83333333333337</v>
      </c>
      <c r="E182" s="40">
        <v>561.66666666666674</v>
      </c>
      <c r="F182" s="40">
        <v>546.83333333333337</v>
      </c>
      <c r="G182" s="40">
        <v>535.66666666666674</v>
      </c>
      <c r="H182" s="40">
        <v>587.66666666666674</v>
      </c>
      <c r="I182" s="40">
        <v>598.83333333333348</v>
      </c>
      <c r="J182" s="40">
        <v>613.66666666666674</v>
      </c>
      <c r="K182" s="31">
        <v>584</v>
      </c>
      <c r="L182" s="31">
        <v>558</v>
      </c>
      <c r="M182" s="31">
        <v>1.40412</v>
      </c>
      <c r="N182" s="1"/>
      <c r="O182" s="1"/>
    </row>
    <row r="183" spans="1:15" ht="12.75" customHeight="1">
      <c r="A183" s="31">
        <v>173</v>
      </c>
      <c r="B183" s="31" t="s">
        <v>109</v>
      </c>
      <c r="C183" s="31">
        <v>2279.4</v>
      </c>
      <c r="D183" s="40">
        <v>2285.6166666666663</v>
      </c>
      <c r="E183" s="40">
        <v>2200.2333333333327</v>
      </c>
      <c r="F183" s="40">
        <v>2121.0666666666662</v>
      </c>
      <c r="G183" s="40">
        <v>2035.6833333333325</v>
      </c>
      <c r="H183" s="40">
        <v>2364.7833333333328</v>
      </c>
      <c r="I183" s="40">
        <v>2450.166666666667</v>
      </c>
      <c r="J183" s="40">
        <v>2529.333333333333</v>
      </c>
      <c r="K183" s="31">
        <v>2371</v>
      </c>
      <c r="L183" s="31">
        <v>2206.4499999999998</v>
      </c>
      <c r="M183" s="31">
        <v>10.776899999999999</v>
      </c>
      <c r="N183" s="1"/>
      <c r="O183" s="1"/>
    </row>
    <row r="184" spans="1:15" ht="12.75" customHeight="1">
      <c r="A184" s="31">
        <v>174</v>
      </c>
      <c r="B184" s="31" t="s">
        <v>110</v>
      </c>
      <c r="C184" s="31">
        <v>315</v>
      </c>
      <c r="D184" s="40">
        <v>316.15000000000003</v>
      </c>
      <c r="E184" s="40">
        <v>311.20000000000005</v>
      </c>
      <c r="F184" s="40">
        <v>307.40000000000003</v>
      </c>
      <c r="G184" s="40">
        <v>302.45000000000005</v>
      </c>
      <c r="H184" s="40">
        <v>319.95000000000005</v>
      </c>
      <c r="I184" s="40">
        <v>324.89999999999998</v>
      </c>
      <c r="J184" s="40">
        <v>328.70000000000005</v>
      </c>
      <c r="K184" s="31">
        <v>321.10000000000002</v>
      </c>
      <c r="L184" s="31">
        <v>312.35000000000002</v>
      </c>
      <c r="M184" s="31">
        <v>8.5161300000000004</v>
      </c>
      <c r="N184" s="1"/>
      <c r="O184" s="1"/>
    </row>
    <row r="185" spans="1:15" ht="12.75" customHeight="1">
      <c r="A185" s="31">
        <v>175</v>
      </c>
      <c r="B185" s="31" t="s">
        <v>382</v>
      </c>
      <c r="C185" s="31">
        <v>514.04999999999995</v>
      </c>
      <c r="D185" s="40">
        <v>528.51666666666665</v>
      </c>
      <c r="E185" s="40">
        <v>497.5333333333333</v>
      </c>
      <c r="F185" s="40">
        <v>481.01666666666665</v>
      </c>
      <c r="G185" s="40">
        <v>450.0333333333333</v>
      </c>
      <c r="H185" s="40">
        <v>545.0333333333333</v>
      </c>
      <c r="I185" s="40">
        <v>576.01666666666665</v>
      </c>
      <c r="J185" s="40">
        <v>592.5333333333333</v>
      </c>
      <c r="K185" s="31">
        <v>559.5</v>
      </c>
      <c r="L185" s="31">
        <v>512</v>
      </c>
      <c r="M185" s="31">
        <v>8.1006099999999996</v>
      </c>
      <c r="N185" s="1"/>
      <c r="O185" s="1"/>
    </row>
    <row r="186" spans="1:15" ht="12.75" customHeight="1">
      <c r="A186" s="31">
        <v>176</v>
      </c>
      <c r="B186" s="31" t="s">
        <v>111</v>
      </c>
      <c r="C186" s="31">
        <v>1710.65</v>
      </c>
      <c r="D186" s="40">
        <v>1699.8333333333333</v>
      </c>
      <c r="E186" s="40">
        <v>1679.9666666666665</v>
      </c>
      <c r="F186" s="40">
        <v>1649.2833333333333</v>
      </c>
      <c r="G186" s="40">
        <v>1629.4166666666665</v>
      </c>
      <c r="H186" s="40">
        <v>1730.5166666666664</v>
      </c>
      <c r="I186" s="40">
        <v>1750.3833333333332</v>
      </c>
      <c r="J186" s="40">
        <v>1781.0666666666664</v>
      </c>
      <c r="K186" s="31">
        <v>1719.7</v>
      </c>
      <c r="L186" s="31">
        <v>1669.15</v>
      </c>
      <c r="M186" s="31">
        <v>5.73813</v>
      </c>
      <c r="N186" s="1"/>
      <c r="O186" s="1"/>
    </row>
    <row r="187" spans="1:15" ht="12.75" customHeight="1">
      <c r="A187" s="31">
        <v>177</v>
      </c>
      <c r="B187" s="31" t="s">
        <v>383</v>
      </c>
      <c r="C187" s="31">
        <v>314.60000000000002</v>
      </c>
      <c r="D187" s="40">
        <v>316.25</v>
      </c>
      <c r="E187" s="40">
        <v>310.75</v>
      </c>
      <c r="F187" s="40">
        <v>306.89999999999998</v>
      </c>
      <c r="G187" s="40">
        <v>301.39999999999998</v>
      </c>
      <c r="H187" s="40">
        <v>320.10000000000002</v>
      </c>
      <c r="I187" s="40">
        <v>325.60000000000002</v>
      </c>
      <c r="J187" s="40">
        <v>329.45000000000005</v>
      </c>
      <c r="K187" s="31">
        <v>321.75</v>
      </c>
      <c r="L187" s="31">
        <v>312.39999999999998</v>
      </c>
      <c r="M187" s="31">
        <v>1.9064700000000001</v>
      </c>
      <c r="N187" s="1"/>
      <c r="O187" s="1"/>
    </row>
    <row r="188" spans="1:15" ht="12.75" customHeight="1">
      <c r="A188" s="31">
        <v>178</v>
      </c>
      <c r="B188" s="31" t="s">
        <v>384</v>
      </c>
      <c r="C188" s="31">
        <v>133.4</v>
      </c>
      <c r="D188" s="40">
        <v>133.20000000000002</v>
      </c>
      <c r="E188" s="40">
        <v>130.95000000000005</v>
      </c>
      <c r="F188" s="40">
        <v>128.50000000000003</v>
      </c>
      <c r="G188" s="40">
        <v>126.25000000000006</v>
      </c>
      <c r="H188" s="40">
        <v>135.65000000000003</v>
      </c>
      <c r="I188" s="40">
        <v>137.89999999999998</v>
      </c>
      <c r="J188" s="40">
        <v>140.35000000000002</v>
      </c>
      <c r="K188" s="31">
        <v>135.44999999999999</v>
      </c>
      <c r="L188" s="31">
        <v>130.75</v>
      </c>
      <c r="M188" s="31">
        <v>11.21049</v>
      </c>
      <c r="N188" s="1"/>
      <c r="O188" s="1"/>
    </row>
    <row r="189" spans="1:15" ht="12.75" customHeight="1">
      <c r="A189" s="31">
        <v>179</v>
      </c>
      <c r="B189" s="31" t="s">
        <v>385</v>
      </c>
      <c r="C189" s="31">
        <v>1523.6</v>
      </c>
      <c r="D189" s="40">
        <v>1486.6499999999999</v>
      </c>
      <c r="E189" s="40">
        <v>1424.2999999999997</v>
      </c>
      <c r="F189" s="40">
        <v>1324.9999999999998</v>
      </c>
      <c r="G189" s="40">
        <v>1262.6499999999996</v>
      </c>
      <c r="H189" s="40">
        <v>1585.9499999999998</v>
      </c>
      <c r="I189" s="40">
        <v>1648.2999999999997</v>
      </c>
      <c r="J189" s="40">
        <v>1747.6</v>
      </c>
      <c r="K189" s="31">
        <v>1549</v>
      </c>
      <c r="L189" s="31">
        <v>1387.35</v>
      </c>
      <c r="M189" s="31">
        <v>0.82835999999999999</v>
      </c>
      <c r="N189" s="1"/>
      <c r="O189" s="1"/>
    </row>
    <row r="190" spans="1:15" ht="12.75" customHeight="1">
      <c r="A190" s="31">
        <v>180</v>
      </c>
      <c r="B190" s="31" t="s">
        <v>386</v>
      </c>
      <c r="C190" s="31">
        <v>658.9</v>
      </c>
      <c r="D190" s="40">
        <v>670.5333333333333</v>
      </c>
      <c r="E190" s="40">
        <v>638.36666666666656</v>
      </c>
      <c r="F190" s="40">
        <v>617.83333333333326</v>
      </c>
      <c r="G190" s="40">
        <v>585.66666666666652</v>
      </c>
      <c r="H190" s="40">
        <v>691.06666666666661</v>
      </c>
      <c r="I190" s="40">
        <v>723.23333333333335</v>
      </c>
      <c r="J190" s="40">
        <v>743.76666666666665</v>
      </c>
      <c r="K190" s="31">
        <v>702.7</v>
      </c>
      <c r="L190" s="31">
        <v>650</v>
      </c>
      <c r="M190" s="31">
        <v>4.6200099999999997</v>
      </c>
      <c r="N190" s="1"/>
      <c r="O190" s="1"/>
    </row>
    <row r="191" spans="1:15" ht="12.75" customHeight="1">
      <c r="A191" s="31">
        <v>181</v>
      </c>
      <c r="B191" s="31" t="s">
        <v>387</v>
      </c>
      <c r="C191" s="31">
        <v>168.1</v>
      </c>
      <c r="D191" s="40">
        <v>167.88333333333333</v>
      </c>
      <c r="E191" s="40">
        <v>165.31666666666666</v>
      </c>
      <c r="F191" s="40">
        <v>162.53333333333333</v>
      </c>
      <c r="G191" s="40">
        <v>159.96666666666667</v>
      </c>
      <c r="H191" s="40">
        <v>170.66666666666666</v>
      </c>
      <c r="I191" s="40">
        <v>173.23333333333332</v>
      </c>
      <c r="J191" s="40">
        <v>176.01666666666665</v>
      </c>
      <c r="K191" s="31">
        <v>170.45</v>
      </c>
      <c r="L191" s="31">
        <v>165.1</v>
      </c>
      <c r="M191" s="31">
        <v>1.8622000000000001</v>
      </c>
      <c r="N191" s="1"/>
      <c r="O191" s="1"/>
    </row>
    <row r="192" spans="1:15" ht="12.75" customHeight="1">
      <c r="A192" s="31">
        <v>182</v>
      </c>
      <c r="B192" s="31" t="s">
        <v>388</v>
      </c>
      <c r="C192" s="31">
        <v>1754.15</v>
      </c>
      <c r="D192" s="40">
        <v>1763.7166666666665</v>
      </c>
      <c r="E192" s="40">
        <v>1698.4333333333329</v>
      </c>
      <c r="F192" s="40">
        <v>1642.7166666666665</v>
      </c>
      <c r="G192" s="40">
        <v>1577.4333333333329</v>
      </c>
      <c r="H192" s="40">
        <v>1819.4333333333329</v>
      </c>
      <c r="I192" s="40">
        <v>1884.7166666666662</v>
      </c>
      <c r="J192" s="40">
        <v>1940.4333333333329</v>
      </c>
      <c r="K192" s="31">
        <v>1829</v>
      </c>
      <c r="L192" s="31">
        <v>1708</v>
      </c>
      <c r="M192" s="31">
        <v>1.26244</v>
      </c>
      <c r="N192" s="1"/>
      <c r="O192" s="1"/>
    </row>
    <row r="193" spans="1:15" ht="12.75" customHeight="1">
      <c r="A193" s="31">
        <v>183</v>
      </c>
      <c r="B193" s="31" t="s">
        <v>112</v>
      </c>
      <c r="C193" s="31">
        <v>585.9</v>
      </c>
      <c r="D193" s="40">
        <v>595.65</v>
      </c>
      <c r="E193" s="40">
        <v>571.84999999999991</v>
      </c>
      <c r="F193" s="40">
        <v>557.79999999999995</v>
      </c>
      <c r="G193" s="40">
        <v>533.99999999999989</v>
      </c>
      <c r="H193" s="40">
        <v>609.69999999999993</v>
      </c>
      <c r="I193" s="40">
        <v>633.49999999999989</v>
      </c>
      <c r="J193" s="40">
        <v>647.54999999999995</v>
      </c>
      <c r="K193" s="31">
        <v>619.45000000000005</v>
      </c>
      <c r="L193" s="31">
        <v>581.6</v>
      </c>
      <c r="M193" s="31">
        <v>20.279499999999999</v>
      </c>
      <c r="N193" s="1"/>
      <c r="O193" s="1"/>
    </row>
    <row r="194" spans="1:15" ht="12.75" customHeight="1">
      <c r="A194" s="31">
        <v>184</v>
      </c>
      <c r="B194" s="31" t="s">
        <v>389</v>
      </c>
      <c r="C194" s="31">
        <v>445.85</v>
      </c>
      <c r="D194" s="40">
        <v>441.7166666666667</v>
      </c>
      <c r="E194" s="40">
        <v>430.43333333333339</v>
      </c>
      <c r="F194" s="40">
        <v>415.01666666666671</v>
      </c>
      <c r="G194" s="40">
        <v>403.73333333333341</v>
      </c>
      <c r="H194" s="40">
        <v>457.13333333333338</v>
      </c>
      <c r="I194" s="40">
        <v>468.41666666666669</v>
      </c>
      <c r="J194" s="40">
        <v>483.83333333333337</v>
      </c>
      <c r="K194" s="31">
        <v>453</v>
      </c>
      <c r="L194" s="31">
        <v>426.3</v>
      </c>
      <c r="M194" s="31">
        <v>11.01543</v>
      </c>
      <c r="N194" s="1"/>
      <c r="O194" s="1"/>
    </row>
    <row r="195" spans="1:15" ht="12.75" customHeight="1">
      <c r="A195" s="31">
        <v>185</v>
      </c>
      <c r="B195" s="31" t="s">
        <v>390</v>
      </c>
      <c r="C195" s="31">
        <v>110.15</v>
      </c>
      <c r="D195" s="40">
        <v>111.5</v>
      </c>
      <c r="E195" s="40">
        <v>107.65</v>
      </c>
      <c r="F195" s="40">
        <v>105.15</v>
      </c>
      <c r="G195" s="40">
        <v>101.30000000000001</v>
      </c>
      <c r="H195" s="40">
        <v>114</v>
      </c>
      <c r="I195" s="40">
        <v>117.85</v>
      </c>
      <c r="J195" s="40">
        <v>120.35</v>
      </c>
      <c r="K195" s="31">
        <v>115.35</v>
      </c>
      <c r="L195" s="31">
        <v>109</v>
      </c>
      <c r="M195" s="31">
        <v>7.8465100000000003</v>
      </c>
      <c r="N195" s="1"/>
      <c r="O195" s="1"/>
    </row>
    <row r="196" spans="1:15" ht="12.75" customHeight="1">
      <c r="A196" s="31">
        <v>186</v>
      </c>
      <c r="B196" s="31" t="s">
        <v>391</v>
      </c>
      <c r="C196" s="31">
        <v>126.6</v>
      </c>
      <c r="D196" s="40">
        <v>126.5</v>
      </c>
      <c r="E196" s="40">
        <v>122.35</v>
      </c>
      <c r="F196" s="40">
        <v>118.1</v>
      </c>
      <c r="G196" s="40">
        <v>113.94999999999999</v>
      </c>
      <c r="H196" s="40">
        <v>130.75</v>
      </c>
      <c r="I196" s="40">
        <v>134.89999999999998</v>
      </c>
      <c r="J196" s="40">
        <v>139.15</v>
      </c>
      <c r="K196" s="31">
        <v>130.65</v>
      </c>
      <c r="L196" s="31">
        <v>122.25</v>
      </c>
      <c r="M196" s="31">
        <v>18.037759999999999</v>
      </c>
      <c r="N196" s="1"/>
      <c r="O196" s="1"/>
    </row>
    <row r="197" spans="1:15" ht="12.75" customHeight="1">
      <c r="A197" s="31">
        <v>187</v>
      </c>
      <c r="B197" s="31" t="s">
        <v>261</v>
      </c>
      <c r="C197" s="31">
        <v>305.14999999999998</v>
      </c>
      <c r="D197" s="40">
        <v>308.43333333333334</v>
      </c>
      <c r="E197" s="40">
        <v>299.2166666666667</v>
      </c>
      <c r="F197" s="40">
        <v>293.28333333333336</v>
      </c>
      <c r="G197" s="40">
        <v>284.06666666666672</v>
      </c>
      <c r="H197" s="40">
        <v>314.36666666666667</v>
      </c>
      <c r="I197" s="40">
        <v>323.58333333333326</v>
      </c>
      <c r="J197" s="40">
        <v>329.51666666666665</v>
      </c>
      <c r="K197" s="31">
        <v>317.64999999999998</v>
      </c>
      <c r="L197" s="31">
        <v>302.5</v>
      </c>
      <c r="M197" s="31">
        <v>5.7499500000000001</v>
      </c>
      <c r="N197" s="1"/>
      <c r="O197" s="1"/>
    </row>
    <row r="198" spans="1:15" ht="12.75" customHeight="1">
      <c r="A198" s="31">
        <v>188</v>
      </c>
      <c r="B198" s="31" t="s">
        <v>392</v>
      </c>
      <c r="C198" s="31">
        <v>573.95000000000005</v>
      </c>
      <c r="D198" s="40">
        <v>576.19999999999993</v>
      </c>
      <c r="E198" s="40">
        <v>566.64999999999986</v>
      </c>
      <c r="F198" s="40">
        <v>559.34999999999991</v>
      </c>
      <c r="G198" s="40">
        <v>549.79999999999984</v>
      </c>
      <c r="H198" s="40">
        <v>583.49999999999989</v>
      </c>
      <c r="I198" s="40">
        <v>593.04999999999984</v>
      </c>
      <c r="J198" s="40">
        <v>600.34999999999991</v>
      </c>
      <c r="K198" s="31">
        <v>585.75</v>
      </c>
      <c r="L198" s="31">
        <v>568.9</v>
      </c>
      <c r="M198" s="31">
        <v>0.55740999999999996</v>
      </c>
      <c r="N198" s="1"/>
      <c r="O198" s="1"/>
    </row>
    <row r="199" spans="1:15" ht="12.75" customHeight="1">
      <c r="A199" s="31">
        <v>189</v>
      </c>
      <c r="B199" s="31" t="s">
        <v>393</v>
      </c>
      <c r="C199" s="31">
        <v>1961.95</v>
      </c>
      <c r="D199" s="40">
        <v>1990.1500000000003</v>
      </c>
      <c r="E199" s="40">
        <v>1912.6500000000005</v>
      </c>
      <c r="F199" s="40">
        <v>1863.3500000000001</v>
      </c>
      <c r="G199" s="40">
        <v>1785.8500000000004</v>
      </c>
      <c r="H199" s="40">
        <v>2039.4500000000007</v>
      </c>
      <c r="I199" s="40">
        <v>2116.9500000000003</v>
      </c>
      <c r="J199" s="40">
        <v>2166.2500000000009</v>
      </c>
      <c r="K199" s="31">
        <v>2067.65</v>
      </c>
      <c r="L199" s="31">
        <v>1940.85</v>
      </c>
      <c r="M199" s="31">
        <v>1.25387</v>
      </c>
      <c r="N199" s="1"/>
      <c r="O199" s="1"/>
    </row>
    <row r="200" spans="1:15" ht="12.75" customHeight="1">
      <c r="A200" s="31">
        <v>190</v>
      </c>
      <c r="B200" s="31" t="s">
        <v>114</v>
      </c>
      <c r="C200" s="31">
        <v>1165.4000000000001</v>
      </c>
      <c r="D200" s="40">
        <v>1170.8500000000001</v>
      </c>
      <c r="E200" s="40">
        <v>1151.7000000000003</v>
      </c>
      <c r="F200" s="40">
        <v>1138.0000000000002</v>
      </c>
      <c r="G200" s="40">
        <v>1118.8500000000004</v>
      </c>
      <c r="H200" s="40">
        <v>1184.5500000000002</v>
      </c>
      <c r="I200" s="40">
        <v>1203.7000000000003</v>
      </c>
      <c r="J200" s="40">
        <v>1217.4000000000001</v>
      </c>
      <c r="K200" s="31">
        <v>1190</v>
      </c>
      <c r="L200" s="31">
        <v>1157.1500000000001</v>
      </c>
      <c r="M200" s="31">
        <v>66.908190000000005</v>
      </c>
      <c r="N200" s="1"/>
      <c r="O200" s="1"/>
    </row>
    <row r="201" spans="1:15" ht="12.75" customHeight="1">
      <c r="A201" s="31">
        <v>191</v>
      </c>
      <c r="B201" s="31" t="s">
        <v>116</v>
      </c>
      <c r="C201" s="31">
        <v>2768.7</v>
      </c>
      <c r="D201" s="40">
        <v>2766.0833333333335</v>
      </c>
      <c r="E201" s="40">
        <v>2729.6166666666668</v>
      </c>
      <c r="F201" s="40">
        <v>2690.5333333333333</v>
      </c>
      <c r="G201" s="40">
        <v>2654.0666666666666</v>
      </c>
      <c r="H201" s="40">
        <v>2805.166666666667</v>
      </c>
      <c r="I201" s="40">
        <v>2841.6333333333332</v>
      </c>
      <c r="J201" s="40">
        <v>2880.7166666666672</v>
      </c>
      <c r="K201" s="31">
        <v>2802.55</v>
      </c>
      <c r="L201" s="31">
        <v>2727</v>
      </c>
      <c r="M201" s="31">
        <v>3.38917</v>
      </c>
      <c r="N201" s="1"/>
      <c r="O201" s="1"/>
    </row>
    <row r="202" spans="1:15" ht="12.75" customHeight="1">
      <c r="A202" s="31">
        <v>192</v>
      </c>
      <c r="B202" s="31" t="s">
        <v>117</v>
      </c>
      <c r="C202" s="31">
        <v>1657</v>
      </c>
      <c r="D202" s="40">
        <v>1653.6000000000001</v>
      </c>
      <c r="E202" s="40">
        <v>1617.2000000000003</v>
      </c>
      <c r="F202" s="40">
        <v>1577.4</v>
      </c>
      <c r="G202" s="40">
        <v>1541.0000000000002</v>
      </c>
      <c r="H202" s="40">
        <v>1693.4000000000003</v>
      </c>
      <c r="I202" s="40">
        <v>1729.8000000000004</v>
      </c>
      <c r="J202" s="40">
        <v>1769.6000000000004</v>
      </c>
      <c r="K202" s="31">
        <v>1690</v>
      </c>
      <c r="L202" s="31">
        <v>1613.8</v>
      </c>
      <c r="M202" s="31">
        <v>82.133830000000003</v>
      </c>
      <c r="N202" s="1"/>
      <c r="O202" s="1"/>
    </row>
    <row r="203" spans="1:15" ht="12.75" customHeight="1">
      <c r="A203" s="31">
        <v>193</v>
      </c>
      <c r="B203" s="31" t="s">
        <v>118</v>
      </c>
      <c r="C203" s="31">
        <v>683.25</v>
      </c>
      <c r="D203" s="40">
        <v>684.43333333333339</v>
      </c>
      <c r="E203" s="40">
        <v>675.31666666666683</v>
      </c>
      <c r="F203" s="40">
        <v>667.38333333333344</v>
      </c>
      <c r="G203" s="40">
        <v>658.26666666666688</v>
      </c>
      <c r="H203" s="40">
        <v>692.36666666666679</v>
      </c>
      <c r="I203" s="40">
        <v>701.48333333333335</v>
      </c>
      <c r="J203" s="40">
        <v>709.41666666666674</v>
      </c>
      <c r="K203" s="31">
        <v>693.55</v>
      </c>
      <c r="L203" s="31">
        <v>676.5</v>
      </c>
      <c r="M203" s="31">
        <v>27.866299999999999</v>
      </c>
      <c r="N203" s="1"/>
      <c r="O203" s="1"/>
    </row>
    <row r="204" spans="1:15" ht="12.75" customHeight="1">
      <c r="A204" s="31">
        <v>194</v>
      </c>
      <c r="B204" s="31" t="s">
        <v>394</v>
      </c>
      <c r="C204" s="31">
        <v>69.400000000000006</v>
      </c>
      <c r="D204" s="40">
        <v>70.533333333333346</v>
      </c>
      <c r="E204" s="40">
        <v>67.666666666666686</v>
      </c>
      <c r="F204" s="40">
        <v>65.933333333333337</v>
      </c>
      <c r="G204" s="40">
        <v>63.066666666666677</v>
      </c>
      <c r="H204" s="40">
        <v>72.266666666666694</v>
      </c>
      <c r="I204" s="40">
        <v>75.13333333333334</v>
      </c>
      <c r="J204" s="40">
        <v>76.866666666666703</v>
      </c>
      <c r="K204" s="31">
        <v>73.400000000000006</v>
      </c>
      <c r="L204" s="31">
        <v>68.8</v>
      </c>
      <c r="M204" s="31">
        <v>30.86093</v>
      </c>
      <c r="N204" s="1"/>
      <c r="O204" s="1"/>
    </row>
    <row r="205" spans="1:15" ht="12.75" customHeight="1">
      <c r="A205" s="31">
        <v>195</v>
      </c>
      <c r="B205" s="31" t="s">
        <v>395</v>
      </c>
      <c r="C205" s="31">
        <v>1279.05</v>
      </c>
      <c r="D205" s="40">
        <v>1301.3666666666668</v>
      </c>
      <c r="E205" s="40">
        <v>1256.7333333333336</v>
      </c>
      <c r="F205" s="40">
        <v>1234.4166666666667</v>
      </c>
      <c r="G205" s="40">
        <v>1189.7833333333335</v>
      </c>
      <c r="H205" s="40">
        <v>1323.6833333333336</v>
      </c>
      <c r="I205" s="40">
        <v>1368.3166666666668</v>
      </c>
      <c r="J205" s="40">
        <v>1390.6333333333337</v>
      </c>
      <c r="K205" s="31">
        <v>1346</v>
      </c>
      <c r="L205" s="31">
        <v>1279.05</v>
      </c>
      <c r="M205" s="31">
        <v>3.0295999999999998</v>
      </c>
      <c r="N205" s="1"/>
      <c r="O205" s="1"/>
    </row>
    <row r="206" spans="1:15" ht="12.75" customHeight="1">
      <c r="A206" s="31">
        <v>196</v>
      </c>
      <c r="B206" s="31" t="s">
        <v>396</v>
      </c>
      <c r="C206" s="31">
        <v>1354.45</v>
      </c>
      <c r="D206" s="40">
        <v>1360.1833333333334</v>
      </c>
      <c r="E206" s="40">
        <v>1326.2666666666669</v>
      </c>
      <c r="F206" s="40">
        <v>1298.0833333333335</v>
      </c>
      <c r="G206" s="40">
        <v>1264.166666666667</v>
      </c>
      <c r="H206" s="40">
        <v>1388.3666666666668</v>
      </c>
      <c r="I206" s="40">
        <v>1422.2833333333333</v>
      </c>
      <c r="J206" s="40">
        <v>1450.4666666666667</v>
      </c>
      <c r="K206" s="31">
        <v>1394.1</v>
      </c>
      <c r="L206" s="31">
        <v>1332</v>
      </c>
      <c r="M206" s="31">
        <v>0.46704000000000001</v>
      </c>
      <c r="N206" s="1"/>
      <c r="O206" s="1"/>
    </row>
    <row r="207" spans="1:15" ht="12.75" customHeight="1">
      <c r="A207" s="31">
        <v>197</v>
      </c>
      <c r="B207" s="31" t="s">
        <v>113</v>
      </c>
      <c r="C207" s="31">
        <v>1298.95</v>
      </c>
      <c r="D207" s="40">
        <v>1293.55</v>
      </c>
      <c r="E207" s="40">
        <v>1277.8</v>
      </c>
      <c r="F207" s="40">
        <v>1256.6500000000001</v>
      </c>
      <c r="G207" s="40">
        <v>1240.9000000000001</v>
      </c>
      <c r="H207" s="40">
        <v>1314.6999999999998</v>
      </c>
      <c r="I207" s="40">
        <v>1330.4499999999998</v>
      </c>
      <c r="J207" s="40">
        <v>1351.5999999999997</v>
      </c>
      <c r="K207" s="31">
        <v>1309.3</v>
      </c>
      <c r="L207" s="31">
        <v>1272.4000000000001</v>
      </c>
      <c r="M207" s="31">
        <v>11.14353</v>
      </c>
      <c r="N207" s="1"/>
      <c r="O207" s="1"/>
    </row>
    <row r="208" spans="1:15" ht="12.75" customHeight="1">
      <c r="A208" s="31">
        <v>198</v>
      </c>
      <c r="B208" s="31" t="s">
        <v>397</v>
      </c>
      <c r="C208" s="31">
        <v>241.65</v>
      </c>
      <c r="D208" s="40">
        <v>240.29999999999998</v>
      </c>
      <c r="E208" s="40">
        <v>236.34999999999997</v>
      </c>
      <c r="F208" s="40">
        <v>231.04999999999998</v>
      </c>
      <c r="G208" s="40">
        <v>227.09999999999997</v>
      </c>
      <c r="H208" s="40">
        <v>245.59999999999997</v>
      </c>
      <c r="I208" s="40">
        <v>249.54999999999995</v>
      </c>
      <c r="J208" s="40">
        <v>254.84999999999997</v>
      </c>
      <c r="K208" s="31">
        <v>244.25</v>
      </c>
      <c r="L208" s="31">
        <v>235</v>
      </c>
      <c r="M208" s="31">
        <v>1.8417699999999999</v>
      </c>
      <c r="N208" s="1"/>
      <c r="O208" s="1"/>
    </row>
    <row r="209" spans="1:15" ht="12.75" customHeight="1">
      <c r="A209" s="31">
        <v>199</v>
      </c>
      <c r="B209" s="31" t="s">
        <v>398</v>
      </c>
      <c r="C209" s="31">
        <v>136.94999999999999</v>
      </c>
      <c r="D209" s="40">
        <v>138.41666666666666</v>
      </c>
      <c r="E209" s="40">
        <v>134.5333333333333</v>
      </c>
      <c r="F209" s="40">
        <v>132.11666666666665</v>
      </c>
      <c r="G209" s="40">
        <v>128.23333333333329</v>
      </c>
      <c r="H209" s="40">
        <v>140.83333333333331</v>
      </c>
      <c r="I209" s="40">
        <v>144.7166666666667</v>
      </c>
      <c r="J209" s="40">
        <v>147.13333333333333</v>
      </c>
      <c r="K209" s="31">
        <v>142.30000000000001</v>
      </c>
      <c r="L209" s="31">
        <v>136</v>
      </c>
      <c r="M209" s="31">
        <v>6.0803399999999996</v>
      </c>
      <c r="N209" s="1"/>
      <c r="O209" s="1"/>
    </row>
    <row r="210" spans="1:15" ht="12.75" customHeight="1">
      <c r="A210" s="31">
        <v>200</v>
      </c>
      <c r="B210" s="31" t="s">
        <v>119</v>
      </c>
      <c r="C210" s="31">
        <v>2686.8</v>
      </c>
      <c r="D210" s="40">
        <v>2706.9</v>
      </c>
      <c r="E210" s="40">
        <v>2658.9500000000003</v>
      </c>
      <c r="F210" s="40">
        <v>2631.1000000000004</v>
      </c>
      <c r="G210" s="40">
        <v>2583.1500000000005</v>
      </c>
      <c r="H210" s="40">
        <v>2734.75</v>
      </c>
      <c r="I210" s="40">
        <v>2782.7</v>
      </c>
      <c r="J210" s="40">
        <v>2810.5499999999997</v>
      </c>
      <c r="K210" s="31">
        <v>2754.85</v>
      </c>
      <c r="L210" s="31">
        <v>2679.05</v>
      </c>
      <c r="M210" s="31">
        <v>3.2607599999999999</v>
      </c>
      <c r="N210" s="1"/>
      <c r="O210" s="1"/>
    </row>
    <row r="211" spans="1:15" ht="12.75" customHeight="1">
      <c r="A211" s="31">
        <v>201</v>
      </c>
      <c r="B211" s="31" t="s">
        <v>399</v>
      </c>
      <c r="C211" s="31">
        <v>51.2</v>
      </c>
      <c r="D211" s="40">
        <v>52.666666666666664</v>
      </c>
      <c r="E211" s="40">
        <v>49.43333333333333</v>
      </c>
      <c r="F211" s="40">
        <v>47.666666666666664</v>
      </c>
      <c r="G211" s="40">
        <v>44.43333333333333</v>
      </c>
      <c r="H211" s="40">
        <v>54.43333333333333</v>
      </c>
      <c r="I211" s="40">
        <v>57.666666666666664</v>
      </c>
      <c r="J211" s="40">
        <v>59.43333333333333</v>
      </c>
      <c r="K211" s="31">
        <v>55.9</v>
      </c>
      <c r="L211" s="31">
        <v>50.9</v>
      </c>
      <c r="M211" s="31">
        <v>141.47582</v>
      </c>
      <c r="N211" s="1"/>
      <c r="O211" s="1"/>
    </row>
    <row r="212" spans="1:15" ht="12.75" customHeight="1">
      <c r="A212" s="31">
        <v>202</v>
      </c>
      <c r="B212" s="31" t="s">
        <v>121</v>
      </c>
      <c r="C212" s="31">
        <v>473.25</v>
      </c>
      <c r="D212" s="40">
        <v>470.2</v>
      </c>
      <c r="E212" s="40">
        <v>462.4</v>
      </c>
      <c r="F212" s="40">
        <v>451.55</v>
      </c>
      <c r="G212" s="40">
        <v>443.75</v>
      </c>
      <c r="H212" s="40">
        <v>481.04999999999995</v>
      </c>
      <c r="I212" s="40">
        <v>488.85</v>
      </c>
      <c r="J212" s="40">
        <v>499.69999999999993</v>
      </c>
      <c r="K212" s="31">
        <v>478</v>
      </c>
      <c r="L212" s="31">
        <v>459.35</v>
      </c>
      <c r="M212" s="31">
        <v>91.96105</v>
      </c>
      <c r="N212" s="1"/>
      <c r="O212" s="1"/>
    </row>
    <row r="213" spans="1:15" ht="12.75" customHeight="1">
      <c r="A213" s="31">
        <v>203</v>
      </c>
      <c r="B213" s="31" t="s">
        <v>262</v>
      </c>
      <c r="C213" s="31">
        <v>1323.05</v>
      </c>
      <c r="D213" s="40">
        <v>1315.55</v>
      </c>
      <c r="E213" s="40">
        <v>1291.6999999999998</v>
      </c>
      <c r="F213" s="40">
        <v>1260.3499999999999</v>
      </c>
      <c r="G213" s="40">
        <v>1236.4999999999998</v>
      </c>
      <c r="H213" s="40">
        <v>1346.8999999999999</v>
      </c>
      <c r="I213" s="40">
        <v>1370.7499999999998</v>
      </c>
      <c r="J213" s="40">
        <v>1402.1</v>
      </c>
      <c r="K213" s="31">
        <v>1339.4</v>
      </c>
      <c r="L213" s="31">
        <v>1284.2</v>
      </c>
      <c r="M213" s="31">
        <v>6.3099800000000004</v>
      </c>
      <c r="N213" s="1"/>
      <c r="O213" s="1"/>
    </row>
    <row r="214" spans="1:15" ht="12.75" customHeight="1">
      <c r="A214" s="31">
        <v>204</v>
      </c>
      <c r="B214" s="31" t="s">
        <v>400</v>
      </c>
      <c r="C214" s="31">
        <v>130.1</v>
      </c>
      <c r="D214" s="40">
        <v>130.35</v>
      </c>
      <c r="E214" s="40">
        <v>125.69999999999999</v>
      </c>
      <c r="F214" s="40">
        <v>121.3</v>
      </c>
      <c r="G214" s="40">
        <v>116.64999999999999</v>
      </c>
      <c r="H214" s="40">
        <v>134.75</v>
      </c>
      <c r="I214" s="40">
        <v>139.40000000000003</v>
      </c>
      <c r="J214" s="40">
        <v>143.79999999999998</v>
      </c>
      <c r="K214" s="31">
        <v>135</v>
      </c>
      <c r="L214" s="31">
        <v>125.95</v>
      </c>
      <c r="M214" s="31">
        <v>79.321520000000007</v>
      </c>
      <c r="N214" s="1"/>
      <c r="O214" s="1"/>
    </row>
    <row r="215" spans="1:15" ht="12.75" customHeight="1">
      <c r="A215" s="31">
        <v>205</v>
      </c>
      <c r="B215" s="31" t="s">
        <v>122</v>
      </c>
      <c r="C215" s="31">
        <v>323.05</v>
      </c>
      <c r="D215" s="40">
        <v>325.2833333333333</v>
      </c>
      <c r="E215" s="40">
        <v>319.06666666666661</v>
      </c>
      <c r="F215" s="40">
        <v>315.08333333333331</v>
      </c>
      <c r="G215" s="40">
        <v>308.86666666666662</v>
      </c>
      <c r="H215" s="40">
        <v>329.26666666666659</v>
      </c>
      <c r="I215" s="40">
        <v>335.48333333333329</v>
      </c>
      <c r="J215" s="40">
        <v>339.46666666666658</v>
      </c>
      <c r="K215" s="31">
        <v>331.5</v>
      </c>
      <c r="L215" s="31">
        <v>321.3</v>
      </c>
      <c r="M215" s="31">
        <v>33.933959999999999</v>
      </c>
      <c r="N215" s="1"/>
      <c r="O215" s="1"/>
    </row>
    <row r="216" spans="1:15" ht="12.75" customHeight="1">
      <c r="A216" s="31">
        <v>206</v>
      </c>
      <c r="B216" s="31" t="s">
        <v>123</v>
      </c>
      <c r="C216" s="31">
        <v>2455.85</v>
      </c>
      <c r="D216" s="40">
        <v>2443.1333333333332</v>
      </c>
      <c r="E216" s="40">
        <v>2422.7166666666662</v>
      </c>
      <c r="F216" s="40">
        <v>2389.583333333333</v>
      </c>
      <c r="G216" s="40">
        <v>2369.1666666666661</v>
      </c>
      <c r="H216" s="40">
        <v>2476.2666666666664</v>
      </c>
      <c r="I216" s="40">
        <v>2496.6833333333334</v>
      </c>
      <c r="J216" s="40">
        <v>2529.8166666666666</v>
      </c>
      <c r="K216" s="31">
        <v>2463.5500000000002</v>
      </c>
      <c r="L216" s="31">
        <v>2410</v>
      </c>
      <c r="M216" s="31">
        <v>15.603809999999999</v>
      </c>
      <c r="N216" s="1"/>
      <c r="O216" s="1"/>
    </row>
    <row r="217" spans="1:15" ht="12.75" customHeight="1">
      <c r="A217" s="31">
        <v>207</v>
      </c>
      <c r="B217" s="31" t="s">
        <v>263</v>
      </c>
      <c r="C217" s="31">
        <v>323</v>
      </c>
      <c r="D217" s="40">
        <v>323.83333333333331</v>
      </c>
      <c r="E217" s="40">
        <v>316.26666666666665</v>
      </c>
      <c r="F217" s="40">
        <v>309.53333333333336</v>
      </c>
      <c r="G217" s="40">
        <v>301.9666666666667</v>
      </c>
      <c r="H217" s="40">
        <v>330.56666666666661</v>
      </c>
      <c r="I217" s="40">
        <v>338.13333333333333</v>
      </c>
      <c r="J217" s="40">
        <v>344.86666666666656</v>
      </c>
      <c r="K217" s="31">
        <v>331.4</v>
      </c>
      <c r="L217" s="31">
        <v>317.10000000000002</v>
      </c>
      <c r="M217" s="31">
        <v>18.85013</v>
      </c>
      <c r="N217" s="1"/>
      <c r="O217" s="1"/>
    </row>
    <row r="218" spans="1:15" ht="12.75" customHeight="1">
      <c r="A218" s="31">
        <v>208</v>
      </c>
      <c r="B218" s="31" t="s">
        <v>401</v>
      </c>
      <c r="C218" s="31">
        <v>41884</v>
      </c>
      <c r="D218" s="40">
        <v>42900.333333333336</v>
      </c>
      <c r="E218" s="40">
        <v>40583.666666666672</v>
      </c>
      <c r="F218" s="40">
        <v>39283.333333333336</v>
      </c>
      <c r="G218" s="40">
        <v>36966.666666666672</v>
      </c>
      <c r="H218" s="40">
        <v>44200.666666666672</v>
      </c>
      <c r="I218" s="40">
        <v>46517.333333333343</v>
      </c>
      <c r="J218" s="40">
        <v>47817.666666666672</v>
      </c>
      <c r="K218" s="31">
        <v>45217</v>
      </c>
      <c r="L218" s="31">
        <v>41600</v>
      </c>
      <c r="M218" s="31">
        <v>4.156E-2</v>
      </c>
      <c r="N218" s="1"/>
      <c r="O218" s="1"/>
    </row>
    <row r="219" spans="1:15" ht="12.75" customHeight="1">
      <c r="A219" s="31">
        <v>209</v>
      </c>
      <c r="B219" s="31" t="s">
        <v>402</v>
      </c>
      <c r="C219" s="31">
        <v>43.1</v>
      </c>
      <c r="D219" s="40">
        <v>43.216666666666661</v>
      </c>
      <c r="E219" s="40">
        <v>42.433333333333323</v>
      </c>
      <c r="F219" s="40">
        <v>41.766666666666659</v>
      </c>
      <c r="G219" s="40">
        <v>40.98333333333332</v>
      </c>
      <c r="H219" s="40">
        <v>43.883333333333326</v>
      </c>
      <c r="I219" s="40">
        <v>44.666666666666671</v>
      </c>
      <c r="J219" s="40">
        <v>45.333333333333329</v>
      </c>
      <c r="K219" s="31">
        <v>44</v>
      </c>
      <c r="L219" s="31">
        <v>42.55</v>
      </c>
      <c r="M219" s="31">
        <v>21.569389999999999</v>
      </c>
      <c r="N219" s="1"/>
      <c r="O219" s="1"/>
    </row>
    <row r="220" spans="1:15" ht="12.75" customHeight="1">
      <c r="A220" s="31">
        <v>210</v>
      </c>
      <c r="B220" s="31" t="s">
        <v>115</v>
      </c>
      <c r="C220" s="31">
        <v>2896.15</v>
      </c>
      <c r="D220" s="40">
        <v>2890.4666666666667</v>
      </c>
      <c r="E220" s="40">
        <v>2861.9333333333334</v>
      </c>
      <c r="F220" s="40">
        <v>2827.7166666666667</v>
      </c>
      <c r="G220" s="40">
        <v>2799.1833333333334</v>
      </c>
      <c r="H220" s="40">
        <v>2924.6833333333334</v>
      </c>
      <c r="I220" s="40">
        <v>2953.2166666666672</v>
      </c>
      <c r="J220" s="40">
        <v>2987.4333333333334</v>
      </c>
      <c r="K220" s="31">
        <v>2919</v>
      </c>
      <c r="L220" s="31">
        <v>2856.25</v>
      </c>
      <c r="M220" s="31">
        <v>34.635530000000003</v>
      </c>
      <c r="N220" s="1"/>
      <c r="O220" s="1"/>
    </row>
    <row r="221" spans="1:15" ht="12.75" customHeight="1">
      <c r="A221" s="31">
        <v>211</v>
      </c>
      <c r="B221" s="31" t="s">
        <v>403</v>
      </c>
      <c r="C221" s="31">
        <v>240.8</v>
      </c>
      <c r="D221" s="40">
        <v>242.51666666666665</v>
      </c>
      <c r="E221" s="40">
        <v>232.98333333333329</v>
      </c>
      <c r="F221" s="40">
        <v>225.16666666666663</v>
      </c>
      <c r="G221" s="40">
        <v>215.63333333333327</v>
      </c>
      <c r="H221" s="40">
        <v>250.33333333333331</v>
      </c>
      <c r="I221" s="40">
        <v>259.86666666666667</v>
      </c>
      <c r="J221" s="40">
        <v>267.68333333333334</v>
      </c>
      <c r="K221" s="31">
        <v>252.05</v>
      </c>
      <c r="L221" s="31">
        <v>234.7</v>
      </c>
      <c r="M221" s="31">
        <v>2.6606100000000001</v>
      </c>
      <c r="N221" s="1"/>
      <c r="O221" s="1"/>
    </row>
    <row r="222" spans="1:15" ht="12.75" customHeight="1">
      <c r="A222" s="31">
        <v>212</v>
      </c>
      <c r="B222" s="31" t="s">
        <v>125</v>
      </c>
      <c r="C222" s="31">
        <v>841.7</v>
      </c>
      <c r="D222" s="40">
        <v>835.69999999999993</v>
      </c>
      <c r="E222" s="40">
        <v>804.39999999999986</v>
      </c>
      <c r="F222" s="40">
        <v>767.09999999999991</v>
      </c>
      <c r="G222" s="40">
        <v>735.79999999999984</v>
      </c>
      <c r="H222" s="40">
        <v>872.99999999999989</v>
      </c>
      <c r="I222" s="40">
        <v>904.29999999999984</v>
      </c>
      <c r="J222" s="40">
        <v>941.59999999999991</v>
      </c>
      <c r="K222" s="31">
        <v>867</v>
      </c>
      <c r="L222" s="31">
        <v>798.4</v>
      </c>
      <c r="M222" s="31">
        <v>961.24084000000005</v>
      </c>
      <c r="N222" s="1"/>
      <c r="O222" s="1"/>
    </row>
    <row r="223" spans="1:15" ht="12.75" customHeight="1">
      <c r="A223" s="31">
        <v>213</v>
      </c>
      <c r="B223" s="31" t="s">
        <v>126</v>
      </c>
      <c r="C223" s="31">
        <v>1496.95</v>
      </c>
      <c r="D223" s="40">
        <v>1493.6333333333334</v>
      </c>
      <c r="E223" s="40">
        <v>1478.8666666666668</v>
      </c>
      <c r="F223" s="40">
        <v>1460.7833333333333</v>
      </c>
      <c r="G223" s="40">
        <v>1446.0166666666667</v>
      </c>
      <c r="H223" s="40">
        <v>1511.7166666666669</v>
      </c>
      <c r="I223" s="40">
        <v>1526.4833333333338</v>
      </c>
      <c r="J223" s="40">
        <v>1544.5666666666671</v>
      </c>
      <c r="K223" s="31">
        <v>1508.4</v>
      </c>
      <c r="L223" s="31">
        <v>1475.55</v>
      </c>
      <c r="M223" s="31">
        <v>3.7374000000000001</v>
      </c>
      <c r="N223" s="1"/>
      <c r="O223" s="1"/>
    </row>
    <row r="224" spans="1:15" ht="12.75" customHeight="1">
      <c r="A224" s="31">
        <v>214</v>
      </c>
      <c r="B224" s="31" t="s">
        <v>127</v>
      </c>
      <c r="C224" s="31">
        <v>621</v>
      </c>
      <c r="D224" s="40">
        <v>618.18333333333328</v>
      </c>
      <c r="E224" s="40">
        <v>612.36666666666656</v>
      </c>
      <c r="F224" s="40">
        <v>603.73333333333323</v>
      </c>
      <c r="G224" s="40">
        <v>597.91666666666652</v>
      </c>
      <c r="H224" s="40">
        <v>626.81666666666661</v>
      </c>
      <c r="I224" s="40">
        <v>632.63333333333344</v>
      </c>
      <c r="J224" s="40">
        <v>641.26666666666665</v>
      </c>
      <c r="K224" s="31">
        <v>624</v>
      </c>
      <c r="L224" s="31">
        <v>609.54999999999995</v>
      </c>
      <c r="M224" s="31">
        <v>16.364429999999999</v>
      </c>
      <c r="N224" s="1"/>
      <c r="O224" s="1"/>
    </row>
    <row r="225" spans="1:15" ht="12.75" customHeight="1">
      <c r="A225" s="31">
        <v>215</v>
      </c>
      <c r="B225" s="31" t="s">
        <v>264</v>
      </c>
      <c r="C225" s="31">
        <v>752.25</v>
      </c>
      <c r="D225" s="40">
        <v>766.08333333333337</v>
      </c>
      <c r="E225" s="40">
        <v>736.16666666666674</v>
      </c>
      <c r="F225" s="40">
        <v>720.08333333333337</v>
      </c>
      <c r="G225" s="40">
        <v>690.16666666666674</v>
      </c>
      <c r="H225" s="40">
        <v>782.16666666666674</v>
      </c>
      <c r="I225" s="40">
        <v>812.08333333333348</v>
      </c>
      <c r="J225" s="40">
        <v>828.16666666666674</v>
      </c>
      <c r="K225" s="31">
        <v>796</v>
      </c>
      <c r="L225" s="31">
        <v>750</v>
      </c>
      <c r="M225" s="31">
        <v>4.56759</v>
      </c>
      <c r="N225" s="1"/>
      <c r="O225" s="1"/>
    </row>
    <row r="226" spans="1:15" ht="12.75" customHeight="1">
      <c r="A226" s="31">
        <v>216</v>
      </c>
      <c r="B226" s="31" t="s">
        <v>404</v>
      </c>
      <c r="C226" s="31">
        <v>52.55</v>
      </c>
      <c r="D226" s="40">
        <v>52.783333333333331</v>
      </c>
      <c r="E226" s="40">
        <v>51.266666666666666</v>
      </c>
      <c r="F226" s="40">
        <v>49.983333333333334</v>
      </c>
      <c r="G226" s="40">
        <v>48.466666666666669</v>
      </c>
      <c r="H226" s="40">
        <v>54.066666666666663</v>
      </c>
      <c r="I226" s="40">
        <v>55.583333333333329</v>
      </c>
      <c r="J226" s="40">
        <v>56.86666666666666</v>
      </c>
      <c r="K226" s="31">
        <v>54.3</v>
      </c>
      <c r="L226" s="31">
        <v>51.5</v>
      </c>
      <c r="M226" s="31">
        <v>159.11436</v>
      </c>
      <c r="N226" s="1"/>
      <c r="O226" s="1"/>
    </row>
    <row r="227" spans="1:15" ht="12.75" customHeight="1">
      <c r="A227" s="31">
        <v>217</v>
      </c>
      <c r="B227" s="31" t="s">
        <v>129</v>
      </c>
      <c r="C227" s="31">
        <v>49.35</v>
      </c>
      <c r="D227" s="40">
        <v>49.383333333333333</v>
      </c>
      <c r="E227" s="40">
        <v>48.116666666666667</v>
      </c>
      <c r="F227" s="40">
        <v>46.883333333333333</v>
      </c>
      <c r="G227" s="40">
        <v>45.616666666666667</v>
      </c>
      <c r="H227" s="40">
        <v>50.616666666666667</v>
      </c>
      <c r="I227" s="40">
        <v>51.883333333333333</v>
      </c>
      <c r="J227" s="40">
        <v>53.116666666666667</v>
      </c>
      <c r="K227" s="31">
        <v>50.65</v>
      </c>
      <c r="L227" s="31">
        <v>48.15</v>
      </c>
      <c r="M227" s="31">
        <v>357.93918000000002</v>
      </c>
      <c r="N227" s="1"/>
      <c r="O227" s="1"/>
    </row>
    <row r="228" spans="1:15" ht="12.75" customHeight="1">
      <c r="A228" s="31">
        <v>218</v>
      </c>
      <c r="B228" s="31" t="s">
        <v>405</v>
      </c>
      <c r="C228" s="31">
        <v>52.4</v>
      </c>
      <c r="D228" s="40">
        <v>53.050000000000004</v>
      </c>
      <c r="E228" s="40">
        <v>51.45000000000001</v>
      </c>
      <c r="F228" s="40">
        <v>50.500000000000007</v>
      </c>
      <c r="G228" s="40">
        <v>48.900000000000013</v>
      </c>
      <c r="H228" s="40">
        <v>54.000000000000007</v>
      </c>
      <c r="I228" s="40">
        <v>55.6</v>
      </c>
      <c r="J228" s="40">
        <v>56.550000000000004</v>
      </c>
      <c r="K228" s="31">
        <v>54.65</v>
      </c>
      <c r="L228" s="31">
        <v>52.1</v>
      </c>
      <c r="M228" s="31">
        <v>55.472479999999997</v>
      </c>
      <c r="N228" s="1"/>
      <c r="O228" s="1"/>
    </row>
    <row r="229" spans="1:15" ht="12.75" customHeight="1">
      <c r="A229" s="31">
        <v>219</v>
      </c>
      <c r="B229" s="31" t="s">
        <v>406</v>
      </c>
      <c r="C229" s="31">
        <v>1299.8499999999999</v>
      </c>
      <c r="D229" s="40">
        <v>1307.9833333333333</v>
      </c>
      <c r="E229" s="40">
        <v>1263.9166666666667</v>
      </c>
      <c r="F229" s="40">
        <v>1227.9833333333333</v>
      </c>
      <c r="G229" s="40">
        <v>1183.9166666666667</v>
      </c>
      <c r="H229" s="40">
        <v>1343.9166666666667</v>
      </c>
      <c r="I229" s="40">
        <v>1387.9833333333333</v>
      </c>
      <c r="J229" s="40">
        <v>1423.9166666666667</v>
      </c>
      <c r="K229" s="31">
        <v>1352.05</v>
      </c>
      <c r="L229" s="31">
        <v>1272.05</v>
      </c>
      <c r="M229" s="31">
        <v>3.1096599999999999</v>
      </c>
      <c r="N229" s="1"/>
      <c r="O229" s="1"/>
    </row>
    <row r="230" spans="1:15" ht="12.75" customHeight="1">
      <c r="A230" s="31">
        <v>220</v>
      </c>
      <c r="B230" s="31" t="s">
        <v>407</v>
      </c>
      <c r="C230" s="31">
        <v>290.89999999999998</v>
      </c>
      <c r="D230" s="40">
        <v>293.08333333333331</v>
      </c>
      <c r="E230" s="40">
        <v>281.81666666666661</v>
      </c>
      <c r="F230" s="40">
        <v>272.73333333333329</v>
      </c>
      <c r="G230" s="40">
        <v>261.46666666666658</v>
      </c>
      <c r="H230" s="40">
        <v>302.16666666666663</v>
      </c>
      <c r="I230" s="40">
        <v>313.43333333333339</v>
      </c>
      <c r="J230" s="40">
        <v>322.51666666666665</v>
      </c>
      <c r="K230" s="31">
        <v>304.35000000000002</v>
      </c>
      <c r="L230" s="31">
        <v>284</v>
      </c>
      <c r="M230" s="31">
        <v>4.1477199999999996</v>
      </c>
      <c r="N230" s="1"/>
      <c r="O230" s="1"/>
    </row>
    <row r="231" spans="1:15" ht="12.75" customHeight="1">
      <c r="A231" s="31">
        <v>221</v>
      </c>
      <c r="B231" s="31" t="s">
        <v>408</v>
      </c>
      <c r="C231" s="31">
        <v>1581.75</v>
      </c>
      <c r="D231" s="40">
        <v>1577.7166666666665</v>
      </c>
      <c r="E231" s="40">
        <v>1542.0333333333328</v>
      </c>
      <c r="F231" s="40">
        <v>1502.3166666666664</v>
      </c>
      <c r="G231" s="40">
        <v>1466.6333333333328</v>
      </c>
      <c r="H231" s="40">
        <v>1617.4333333333329</v>
      </c>
      <c r="I231" s="40">
        <v>1653.1166666666668</v>
      </c>
      <c r="J231" s="40">
        <v>1692.833333333333</v>
      </c>
      <c r="K231" s="31">
        <v>1613.4</v>
      </c>
      <c r="L231" s="31">
        <v>1538</v>
      </c>
      <c r="M231" s="31">
        <v>0.51524999999999999</v>
      </c>
      <c r="N231" s="1"/>
      <c r="O231" s="1"/>
    </row>
    <row r="232" spans="1:15" ht="12.75" customHeight="1">
      <c r="A232" s="31">
        <v>222</v>
      </c>
      <c r="B232" s="31" t="s">
        <v>409</v>
      </c>
      <c r="C232" s="31">
        <v>557.45000000000005</v>
      </c>
      <c r="D232" s="40">
        <v>561.11666666666667</v>
      </c>
      <c r="E232" s="40">
        <v>550.33333333333337</v>
      </c>
      <c r="F232" s="40">
        <v>543.2166666666667</v>
      </c>
      <c r="G232" s="40">
        <v>532.43333333333339</v>
      </c>
      <c r="H232" s="40">
        <v>568.23333333333335</v>
      </c>
      <c r="I232" s="40">
        <v>579.01666666666665</v>
      </c>
      <c r="J232" s="40">
        <v>586.13333333333333</v>
      </c>
      <c r="K232" s="31">
        <v>571.9</v>
      </c>
      <c r="L232" s="31">
        <v>554</v>
      </c>
      <c r="M232" s="31">
        <v>1.71774</v>
      </c>
      <c r="N232" s="1"/>
      <c r="O232" s="1"/>
    </row>
    <row r="233" spans="1:15" ht="12.75" customHeight="1">
      <c r="A233" s="31">
        <v>223</v>
      </c>
      <c r="B233" s="31" t="s">
        <v>410</v>
      </c>
      <c r="C233" s="31">
        <v>278.25</v>
      </c>
      <c r="D233" s="40">
        <v>298.65000000000003</v>
      </c>
      <c r="E233" s="40">
        <v>251.45000000000005</v>
      </c>
      <c r="F233" s="40">
        <v>224.65000000000003</v>
      </c>
      <c r="G233" s="40">
        <v>177.45000000000005</v>
      </c>
      <c r="H233" s="40">
        <v>325.45000000000005</v>
      </c>
      <c r="I233" s="40">
        <v>372.65</v>
      </c>
      <c r="J233" s="40">
        <v>399.45000000000005</v>
      </c>
      <c r="K233" s="31">
        <v>345.85</v>
      </c>
      <c r="L233" s="31">
        <v>271.85000000000002</v>
      </c>
      <c r="M233" s="31">
        <v>372.06938000000002</v>
      </c>
      <c r="N233" s="1"/>
      <c r="O233" s="1"/>
    </row>
    <row r="234" spans="1:15" ht="12.75" customHeight="1">
      <c r="A234" s="31">
        <v>224</v>
      </c>
      <c r="B234" s="31" t="s">
        <v>411</v>
      </c>
      <c r="C234" s="31">
        <v>48.8</v>
      </c>
      <c r="D234" s="40">
        <v>49.9</v>
      </c>
      <c r="E234" s="40">
        <v>46.4</v>
      </c>
      <c r="F234" s="40">
        <v>44</v>
      </c>
      <c r="G234" s="40">
        <v>40.5</v>
      </c>
      <c r="H234" s="40">
        <v>52.3</v>
      </c>
      <c r="I234" s="40">
        <v>55.8</v>
      </c>
      <c r="J234" s="40">
        <v>58.199999999999996</v>
      </c>
      <c r="K234" s="31">
        <v>53.4</v>
      </c>
      <c r="L234" s="31">
        <v>47.5</v>
      </c>
      <c r="M234" s="31">
        <v>215.69551000000001</v>
      </c>
      <c r="N234" s="1"/>
      <c r="O234" s="1"/>
    </row>
    <row r="235" spans="1:15" ht="12.75" customHeight="1">
      <c r="A235" s="31">
        <v>225</v>
      </c>
      <c r="B235" s="31" t="s">
        <v>138</v>
      </c>
      <c r="C235" s="31">
        <v>233.4</v>
      </c>
      <c r="D235" s="40">
        <v>233.51666666666665</v>
      </c>
      <c r="E235" s="40">
        <v>230.3833333333333</v>
      </c>
      <c r="F235" s="40">
        <v>227.36666666666665</v>
      </c>
      <c r="G235" s="40">
        <v>224.23333333333329</v>
      </c>
      <c r="H235" s="40">
        <v>236.5333333333333</v>
      </c>
      <c r="I235" s="40">
        <v>239.66666666666663</v>
      </c>
      <c r="J235" s="40">
        <v>242.68333333333331</v>
      </c>
      <c r="K235" s="31">
        <v>236.65</v>
      </c>
      <c r="L235" s="31">
        <v>230.5</v>
      </c>
      <c r="M235" s="31">
        <v>223.33919</v>
      </c>
      <c r="N235" s="1"/>
      <c r="O235" s="1"/>
    </row>
    <row r="236" spans="1:15" ht="12.75" customHeight="1">
      <c r="A236" s="31">
        <v>226</v>
      </c>
      <c r="B236" s="31" t="s">
        <v>412</v>
      </c>
      <c r="C236" s="31">
        <v>119.15</v>
      </c>
      <c r="D236" s="40">
        <v>119.55000000000001</v>
      </c>
      <c r="E236" s="40">
        <v>116.65000000000002</v>
      </c>
      <c r="F236" s="40">
        <v>114.15</v>
      </c>
      <c r="G236" s="40">
        <v>111.25000000000001</v>
      </c>
      <c r="H236" s="40">
        <v>122.05000000000003</v>
      </c>
      <c r="I236" s="40">
        <v>124.95</v>
      </c>
      <c r="J236" s="40">
        <v>127.45000000000003</v>
      </c>
      <c r="K236" s="31">
        <v>122.45</v>
      </c>
      <c r="L236" s="31">
        <v>117.05</v>
      </c>
      <c r="M236" s="31">
        <v>2.6051700000000002</v>
      </c>
      <c r="N236" s="1"/>
      <c r="O236" s="1"/>
    </row>
    <row r="237" spans="1:15" ht="12.75" customHeight="1">
      <c r="A237" s="31">
        <v>227</v>
      </c>
      <c r="B237" s="31" t="s">
        <v>413</v>
      </c>
      <c r="C237" s="31">
        <v>193.25</v>
      </c>
      <c r="D237" s="40">
        <v>193.4666666666667</v>
      </c>
      <c r="E237" s="40">
        <v>188.8333333333334</v>
      </c>
      <c r="F237" s="40">
        <v>184.41666666666671</v>
      </c>
      <c r="G237" s="40">
        <v>179.78333333333342</v>
      </c>
      <c r="H237" s="40">
        <v>197.88333333333338</v>
      </c>
      <c r="I237" s="40">
        <v>202.51666666666671</v>
      </c>
      <c r="J237" s="40">
        <v>206.93333333333337</v>
      </c>
      <c r="K237" s="31">
        <v>198.1</v>
      </c>
      <c r="L237" s="31">
        <v>189.05</v>
      </c>
      <c r="M237" s="31">
        <v>18.652139999999999</v>
      </c>
      <c r="N237" s="1"/>
      <c r="O237" s="1"/>
    </row>
    <row r="238" spans="1:15" ht="12.75" customHeight="1">
      <c r="A238" s="31">
        <v>228</v>
      </c>
      <c r="B238" s="31" t="s">
        <v>124</v>
      </c>
      <c r="C238" s="31">
        <v>220.5</v>
      </c>
      <c r="D238" s="40">
        <v>221.91666666666666</v>
      </c>
      <c r="E238" s="40">
        <v>211.08333333333331</v>
      </c>
      <c r="F238" s="40">
        <v>201.66666666666666</v>
      </c>
      <c r="G238" s="40">
        <v>190.83333333333331</v>
      </c>
      <c r="H238" s="40">
        <v>231.33333333333331</v>
      </c>
      <c r="I238" s="40">
        <v>242.16666666666663</v>
      </c>
      <c r="J238" s="40">
        <v>251.58333333333331</v>
      </c>
      <c r="K238" s="31">
        <v>232.75</v>
      </c>
      <c r="L238" s="31">
        <v>212.5</v>
      </c>
      <c r="M238" s="31">
        <v>141.31308000000001</v>
      </c>
      <c r="N238" s="1"/>
      <c r="O238" s="1"/>
    </row>
    <row r="239" spans="1:15" ht="12.75" customHeight="1">
      <c r="A239" s="31">
        <v>229</v>
      </c>
      <c r="B239" s="31" t="s">
        <v>414</v>
      </c>
      <c r="C239" s="31">
        <v>153.69999999999999</v>
      </c>
      <c r="D239" s="40">
        <v>157.01666666666665</v>
      </c>
      <c r="E239" s="40">
        <v>149.68333333333331</v>
      </c>
      <c r="F239" s="40">
        <v>145.66666666666666</v>
      </c>
      <c r="G239" s="40">
        <v>138.33333333333331</v>
      </c>
      <c r="H239" s="40">
        <v>161.0333333333333</v>
      </c>
      <c r="I239" s="40">
        <v>168.36666666666667</v>
      </c>
      <c r="J239" s="40">
        <v>172.3833333333333</v>
      </c>
      <c r="K239" s="31">
        <v>164.35</v>
      </c>
      <c r="L239" s="31">
        <v>153</v>
      </c>
      <c r="M239" s="31">
        <v>86.288709999999995</v>
      </c>
      <c r="N239" s="1"/>
      <c r="O239" s="1"/>
    </row>
    <row r="240" spans="1:15" ht="12.75" customHeight="1">
      <c r="A240" s="31">
        <v>230</v>
      </c>
      <c r="B240" s="31" t="s">
        <v>265</v>
      </c>
      <c r="C240" s="31">
        <v>7323.95</v>
      </c>
      <c r="D240" s="40">
        <v>7500.8833333333341</v>
      </c>
      <c r="E240" s="40">
        <v>7086.7666666666682</v>
      </c>
      <c r="F240" s="40">
        <v>6849.5833333333339</v>
      </c>
      <c r="G240" s="40">
        <v>6435.4666666666681</v>
      </c>
      <c r="H240" s="40">
        <v>7738.0666666666684</v>
      </c>
      <c r="I240" s="40">
        <v>8152.1833333333352</v>
      </c>
      <c r="J240" s="40">
        <v>8389.3666666666686</v>
      </c>
      <c r="K240" s="31">
        <v>7915</v>
      </c>
      <c r="L240" s="31">
        <v>7263.7</v>
      </c>
      <c r="M240" s="31">
        <v>3.0208599999999999</v>
      </c>
      <c r="N240" s="1"/>
      <c r="O240" s="1"/>
    </row>
    <row r="241" spans="1:15" ht="12.75" customHeight="1">
      <c r="A241" s="31">
        <v>231</v>
      </c>
      <c r="B241" s="31" t="s">
        <v>415</v>
      </c>
      <c r="C241" s="31">
        <v>187.7</v>
      </c>
      <c r="D241" s="40">
        <v>186.25</v>
      </c>
      <c r="E241" s="40">
        <v>178.1</v>
      </c>
      <c r="F241" s="40">
        <v>168.5</v>
      </c>
      <c r="G241" s="40">
        <v>160.35</v>
      </c>
      <c r="H241" s="40">
        <v>195.85</v>
      </c>
      <c r="I241" s="40">
        <v>203.99999999999997</v>
      </c>
      <c r="J241" s="40">
        <v>213.6</v>
      </c>
      <c r="K241" s="31">
        <v>194.4</v>
      </c>
      <c r="L241" s="31">
        <v>176.65</v>
      </c>
      <c r="M241" s="31">
        <v>171.75910999999999</v>
      </c>
      <c r="N241" s="1"/>
      <c r="O241" s="1"/>
    </row>
    <row r="242" spans="1:15" ht="12.75" customHeight="1">
      <c r="A242" s="31">
        <v>232</v>
      </c>
      <c r="B242" s="31" t="s">
        <v>416</v>
      </c>
      <c r="C242" s="31">
        <v>699</v>
      </c>
      <c r="D242" s="40">
        <v>721.18333333333339</v>
      </c>
      <c r="E242" s="40">
        <v>668.36666666666679</v>
      </c>
      <c r="F242" s="40">
        <v>637.73333333333335</v>
      </c>
      <c r="G242" s="40">
        <v>584.91666666666674</v>
      </c>
      <c r="H242" s="40">
        <v>751.81666666666683</v>
      </c>
      <c r="I242" s="40">
        <v>804.63333333333344</v>
      </c>
      <c r="J242" s="40">
        <v>835.26666666666688</v>
      </c>
      <c r="K242" s="31">
        <v>774</v>
      </c>
      <c r="L242" s="31">
        <v>690.55</v>
      </c>
      <c r="M242" s="31">
        <v>166.82416000000001</v>
      </c>
      <c r="N242" s="1"/>
      <c r="O242" s="1"/>
    </row>
    <row r="243" spans="1:15" ht="12.75" customHeight="1">
      <c r="A243" s="31">
        <v>233</v>
      </c>
      <c r="B243" s="31" t="s">
        <v>131</v>
      </c>
      <c r="C243" s="31">
        <v>205.85</v>
      </c>
      <c r="D243" s="40">
        <v>206.88333333333333</v>
      </c>
      <c r="E243" s="40">
        <v>200.06666666666666</v>
      </c>
      <c r="F243" s="40">
        <v>194.28333333333333</v>
      </c>
      <c r="G243" s="40">
        <v>187.46666666666667</v>
      </c>
      <c r="H243" s="40">
        <v>212.66666666666666</v>
      </c>
      <c r="I243" s="40">
        <v>219.48333333333332</v>
      </c>
      <c r="J243" s="40">
        <v>225.26666666666665</v>
      </c>
      <c r="K243" s="31">
        <v>213.7</v>
      </c>
      <c r="L243" s="31">
        <v>201.1</v>
      </c>
      <c r="M243" s="31">
        <v>93.852180000000004</v>
      </c>
      <c r="N243" s="1"/>
      <c r="O243" s="1"/>
    </row>
    <row r="244" spans="1:15" ht="12.75" customHeight="1">
      <c r="A244" s="31">
        <v>234</v>
      </c>
      <c r="B244" s="31" t="s">
        <v>136</v>
      </c>
      <c r="C244" s="31">
        <v>130.44999999999999</v>
      </c>
      <c r="D244" s="40">
        <v>130.43333333333334</v>
      </c>
      <c r="E244" s="40">
        <v>128.46666666666667</v>
      </c>
      <c r="F244" s="40">
        <v>126.48333333333332</v>
      </c>
      <c r="G244" s="40">
        <v>124.51666666666665</v>
      </c>
      <c r="H244" s="40">
        <v>132.41666666666669</v>
      </c>
      <c r="I244" s="40">
        <v>134.38333333333338</v>
      </c>
      <c r="J244" s="40">
        <v>136.3666666666667</v>
      </c>
      <c r="K244" s="31">
        <v>132.4</v>
      </c>
      <c r="L244" s="31">
        <v>128.44999999999999</v>
      </c>
      <c r="M244" s="31">
        <v>100.37224999999999</v>
      </c>
      <c r="N244" s="1"/>
      <c r="O244" s="1"/>
    </row>
    <row r="245" spans="1:15" ht="12.75" customHeight="1">
      <c r="A245" s="31">
        <v>235</v>
      </c>
      <c r="B245" s="31" t="s">
        <v>417</v>
      </c>
      <c r="C245" s="31">
        <v>21.7</v>
      </c>
      <c r="D245" s="40">
        <v>21.783333333333331</v>
      </c>
      <c r="E245" s="40">
        <v>21.366666666666664</v>
      </c>
      <c r="F245" s="40">
        <v>21.033333333333331</v>
      </c>
      <c r="G245" s="40">
        <v>20.616666666666664</v>
      </c>
      <c r="H245" s="40">
        <v>22.116666666666664</v>
      </c>
      <c r="I245" s="40">
        <v>22.533333333333335</v>
      </c>
      <c r="J245" s="40">
        <v>22.866666666666664</v>
      </c>
      <c r="K245" s="31">
        <v>22.2</v>
      </c>
      <c r="L245" s="31">
        <v>21.45</v>
      </c>
      <c r="M245" s="31">
        <v>73.62894</v>
      </c>
      <c r="N245" s="1"/>
      <c r="O245" s="1"/>
    </row>
    <row r="246" spans="1:15" ht="12.75" customHeight="1">
      <c r="A246" s="31">
        <v>236</v>
      </c>
      <c r="B246" s="31" t="s">
        <v>137</v>
      </c>
      <c r="C246" s="31">
        <v>4022.35</v>
      </c>
      <c r="D246" s="40">
        <v>4222.8166666666666</v>
      </c>
      <c r="E246" s="40">
        <v>3760.6333333333332</v>
      </c>
      <c r="F246" s="40">
        <v>3498.9166666666665</v>
      </c>
      <c r="G246" s="40">
        <v>3036.7333333333331</v>
      </c>
      <c r="H246" s="40">
        <v>4484.5333333333328</v>
      </c>
      <c r="I246" s="40">
        <v>4946.7166666666653</v>
      </c>
      <c r="J246" s="40">
        <v>5208.4333333333334</v>
      </c>
      <c r="K246" s="31">
        <v>4685</v>
      </c>
      <c r="L246" s="31">
        <v>3961.1</v>
      </c>
      <c r="M246" s="31">
        <v>77.733009999999993</v>
      </c>
      <c r="N246" s="1"/>
      <c r="O246" s="1"/>
    </row>
    <row r="247" spans="1:15" ht="12.75" customHeight="1">
      <c r="A247" s="31">
        <v>237</v>
      </c>
      <c r="B247" s="31" t="s">
        <v>418</v>
      </c>
      <c r="C247" s="31">
        <v>267.85000000000002</v>
      </c>
      <c r="D247" s="40">
        <v>271.68333333333334</v>
      </c>
      <c r="E247" s="40">
        <v>258.16666666666669</v>
      </c>
      <c r="F247" s="40">
        <v>248.48333333333335</v>
      </c>
      <c r="G247" s="40">
        <v>234.9666666666667</v>
      </c>
      <c r="H247" s="40">
        <v>281.36666666666667</v>
      </c>
      <c r="I247" s="40">
        <v>294.88333333333333</v>
      </c>
      <c r="J247" s="40">
        <v>304.56666666666666</v>
      </c>
      <c r="K247" s="31">
        <v>285.2</v>
      </c>
      <c r="L247" s="31">
        <v>262</v>
      </c>
      <c r="M247" s="31">
        <v>4.0660800000000004</v>
      </c>
      <c r="N247" s="1"/>
      <c r="O247" s="1"/>
    </row>
    <row r="248" spans="1:15" ht="12.75" customHeight="1">
      <c r="A248" s="31">
        <v>238</v>
      </c>
      <c r="B248" s="31" t="s">
        <v>419</v>
      </c>
      <c r="C248" s="31">
        <v>460.3</v>
      </c>
      <c r="D248" s="40">
        <v>456.75</v>
      </c>
      <c r="E248" s="40">
        <v>447.15</v>
      </c>
      <c r="F248" s="40">
        <v>434</v>
      </c>
      <c r="G248" s="40">
        <v>424.4</v>
      </c>
      <c r="H248" s="40">
        <v>469.9</v>
      </c>
      <c r="I248" s="40">
        <v>479.5</v>
      </c>
      <c r="J248" s="40">
        <v>492.65</v>
      </c>
      <c r="K248" s="31">
        <v>466.35</v>
      </c>
      <c r="L248" s="31">
        <v>443.6</v>
      </c>
      <c r="M248" s="31">
        <v>2.5087700000000002</v>
      </c>
      <c r="N248" s="1"/>
      <c r="O248" s="1"/>
    </row>
    <row r="249" spans="1:15" ht="12.75" customHeight="1">
      <c r="A249" s="31">
        <v>239</v>
      </c>
      <c r="B249" s="31" t="s">
        <v>130</v>
      </c>
      <c r="C249" s="31">
        <v>468.55</v>
      </c>
      <c r="D249" s="40">
        <v>470.18333333333334</v>
      </c>
      <c r="E249" s="40">
        <v>461.16666666666669</v>
      </c>
      <c r="F249" s="40">
        <v>453.78333333333336</v>
      </c>
      <c r="G249" s="40">
        <v>444.76666666666671</v>
      </c>
      <c r="H249" s="40">
        <v>477.56666666666666</v>
      </c>
      <c r="I249" s="40">
        <v>486.58333333333331</v>
      </c>
      <c r="J249" s="40">
        <v>493.96666666666664</v>
      </c>
      <c r="K249" s="31">
        <v>479.2</v>
      </c>
      <c r="L249" s="31">
        <v>462.8</v>
      </c>
      <c r="M249" s="31">
        <v>25.823550000000001</v>
      </c>
      <c r="N249" s="1"/>
      <c r="O249" s="1"/>
    </row>
    <row r="250" spans="1:15" ht="12.75" customHeight="1">
      <c r="A250" s="31">
        <v>240</v>
      </c>
      <c r="B250" s="31" t="s">
        <v>134</v>
      </c>
      <c r="C250" s="31">
        <v>288.55</v>
      </c>
      <c r="D250" s="40">
        <v>292.43333333333334</v>
      </c>
      <c r="E250" s="40">
        <v>282.2166666666667</v>
      </c>
      <c r="F250" s="40">
        <v>275.88333333333338</v>
      </c>
      <c r="G250" s="40">
        <v>265.66666666666674</v>
      </c>
      <c r="H250" s="40">
        <v>298.76666666666665</v>
      </c>
      <c r="I250" s="40">
        <v>308.98333333333323</v>
      </c>
      <c r="J250" s="40">
        <v>315.31666666666661</v>
      </c>
      <c r="K250" s="31">
        <v>302.64999999999998</v>
      </c>
      <c r="L250" s="31">
        <v>286.10000000000002</v>
      </c>
      <c r="M250" s="31">
        <v>43.702710000000003</v>
      </c>
      <c r="N250" s="1"/>
      <c r="O250" s="1"/>
    </row>
    <row r="251" spans="1:15" ht="12.75" customHeight="1">
      <c r="A251" s="31">
        <v>241</v>
      </c>
      <c r="B251" s="31" t="s">
        <v>133</v>
      </c>
      <c r="C251" s="31">
        <v>1177.75</v>
      </c>
      <c r="D251" s="40">
        <v>1181.8166666666666</v>
      </c>
      <c r="E251" s="40">
        <v>1152.6333333333332</v>
      </c>
      <c r="F251" s="40">
        <v>1127.5166666666667</v>
      </c>
      <c r="G251" s="40">
        <v>1098.3333333333333</v>
      </c>
      <c r="H251" s="40">
        <v>1206.9333333333332</v>
      </c>
      <c r="I251" s="40">
        <v>1236.1166666666666</v>
      </c>
      <c r="J251" s="40">
        <v>1261.2333333333331</v>
      </c>
      <c r="K251" s="31">
        <v>1211</v>
      </c>
      <c r="L251" s="31">
        <v>1156.7</v>
      </c>
      <c r="M251" s="31">
        <v>36.12312</v>
      </c>
      <c r="N251" s="1"/>
      <c r="O251" s="1"/>
    </row>
    <row r="252" spans="1:15" ht="12.75" customHeight="1">
      <c r="A252" s="31">
        <v>242</v>
      </c>
      <c r="B252" s="31" t="s">
        <v>420</v>
      </c>
      <c r="C252" s="31">
        <v>44.7</v>
      </c>
      <c r="D252" s="40">
        <v>45.383333333333333</v>
      </c>
      <c r="E252" s="40">
        <v>43.766666666666666</v>
      </c>
      <c r="F252" s="40">
        <v>42.833333333333336</v>
      </c>
      <c r="G252" s="40">
        <v>41.216666666666669</v>
      </c>
      <c r="H252" s="40">
        <v>46.316666666666663</v>
      </c>
      <c r="I252" s="40">
        <v>47.933333333333323</v>
      </c>
      <c r="J252" s="40">
        <v>48.86666666666666</v>
      </c>
      <c r="K252" s="31">
        <v>47</v>
      </c>
      <c r="L252" s="31">
        <v>44.45</v>
      </c>
      <c r="M252" s="31">
        <v>55.910919999999997</v>
      </c>
      <c r="N252" s="1"/>
      <c r="O252" s="1"/>
    </row>
    <row r="253" spans="1:15" ht="12.75" customHeight="1">
      <c r="A253" s="31">
        <v>243</v>
      </c>
      <c r="B253" s="31" t="s">
        <v>166</v>
      </c>
      <c r="C253" s="31">
        <v>5955.7</v>
      </c>
      <c r="D253" s="40">
        <v>6038.55</v>
      </c>
      <c r="E253" s="40">
        <v>5788.1</v>
      </c>
      <c r="F253" s="40">
        <v>5620.5</v>
      </c>
      <c r="G253" s="40">
        <v>5370.05</v>
      </c>
      <c r="H253" s="40">
        <v>6206.1500000000005</v>
      </c>
      <c r="I253" s="40">
        <v>6456.5999999999995</v>
      </c>
      <c r="J253" s="40">
        <v>6624.2000000000007</v>
      </c>
      <c r="K253" s="31">
        <v>6289</v>
      </c>
      <c r="L253" s="31">
        <v>5870.95</v>
      </c>
      <c r="M253" s="31">
        <v>6.6960499999999996</v>
      </c>
      <c r="N253" s="1"/>
      <c r="O253" s="1"/>
    </row>
    <row r="254" spans="1:15" ht="12.75" customHeight="1">
      <c r="A254" s="31">
        <v>244</v>
      </c>
      <c r="B254" s="31" t="s">
        <v>135</v>
      </c>
      <c r="C254" s="31">
        <v>1707.55</v>
      </c>
      <c r="D254" s="40">
        <v>1708.1666666666667</v>
      </c>
      <c r="E254" s="40">
        <v>1686.5833333333335</v>
      </c>
      <c r="F254" s="40">
        <v>1665.6166666666668</v>
      </c>
      <c r="G254" s="40">
        <v>1644.0333333333335</v>
      </c>
      <c r="H254" s="40">
        <v>1729.1333333333334</v>
      </c>
      <c r="I254" s="40">
        <v>1750.7166666666669</v>
      </c>
      <c r="J254" s="40">
        <v>1771.6833333333334</v>
      </c>
      <c r="K254" s="31">
        <v>1729.75</v>
      </c>
      <c r="L254" s="31">
        <v>1687.2</v>
      </c>
      <c r="M254" s="31">
        <v>59.05209</v>
      </c>
      <c r="N254" s="1"/>
      <c r="O254" s="1"/>
    </row>
    <row r="255" spans="1:15" ht="12.75" customHeight="1">
      <c r="A255" s="31">
        <v>245</v>
      </c>
      <c r="B255" s="31" t="s">
        <v>421</v>
      </c>
      <c r="C255" s="31">
        <v>1147.7</v>
      </c>
      <c r="D255" s="40">
        <v>1147.45</v>
      </c>
      <c r="E255" s="40">
        <v>1120.9000000000001</v>
      </c>
      <c r="F255" s="40">
        <v>1094.1000000000001</v>
      </c>
      <c r="G255" s="40">
        <v>1067.5500000000002</v>
      </c>
      <c r="H255" s="40">
        <v>1174.25</v>
      </c>
      <c r="I255" s="40">
        <v>1200.7999999999997</v>
      </c>
      <c r="J255" s="40">
        <v>1227.5999999999999</v>
      </c>
      <c r="K255" s="31">
        <v>1174</v>
      </c>
      <c r="L255" s="31">
        <v>1120.6500000000001</v>
      </c>
      <c r="M255" s="31">
        <v>0.74448999999999999</v>
      </c>
      <c r="N255" s="1"/>
      <c r="O255" s="1"/>
    </row>
    <row r="256" spans="1:15" ht="12.75" customHeight="1">
      <c r="A256" s="31">
        <v>246</v>
      </c>
      <c r="B256" s="31" t="s">
        <v>422</v>
      </c>
      <c r="C256" s="31">
        <v>416.05</v>
      </c>
      <c r="D256" s="40">
        <v>420.75</v>
      </c>
      <c r="E256" s="40">
        <v>402.7</v>
      </c>
      <c r="F256" s="40">
        <v>389.34999999999997</v>
      </c>
      <c r="G256" s="40">
        <v>371.29999999999995</v>
      </c>
      <c r="H256" s="40">
        <v>434.1</v>
      </c>
      <c r="I256" s="40">
        <v>452.15</v>
      </c>
      <c r="J256" s="40">
        <v>465.50000000000006</v>
      </c>
      <c r="K256" s="31">
        <v>438.8</v>
      </c>
      <c r="L256" s="31">
        <v>407.4</v>
      </c>
      <c r="M256" s="31">
        <v>21.5457</v>
      </c>
      <c r="N256" s="1"/>
      <c r="O256" s="1"/>
    </row>
    <row r="257" spans="1:15" ht="12.75" customHeight="1">
      <c r="A257" s="31">
        <v>247</v>
      </c>
      <c r="B257" s="31" t="s">
        <v>423</v>
      </c>
      <c r="C257" s="31">
        <v>667.15</v>
      </c>
      <c r="D257" s="40">
        <v>667.30000000000007</v>
      </c>
      <c r="E257" s="40">
        <v>647.85000000000014</v>
      </c>
      <c r="F257" s="40">
        <v>628.55000000000007</v>
      </c>
      <c r="G257" s="40">
        <v>609.10000000000014</v>
      </c>
      <c r="H257" s="40">
        <v>686.60000000000014</v>
      </c>
      <c r="I257" s="40">
        <v>706.05000000000018</v>
      </c>
      <c r="J257" s="40">
        <v>725.35000000000014</v>
      </c>
      <c r="K257" s="31">
        <v>686.75</v>
      </c>
      <c r="L257" s="31">
        <v>648</v>
      </c>
      <c r="M257" s="31">
        <v>2.5593300000000001</v>
      </c>
      <c r="N257" s="1"/>
      <c r="O257" s="1"/>
    </row>
    <row r="258" spans="1:15" ht="12.75" customHeight="1">
      <c r="A258" s="31">
        <v>248</v>
      </c>
      <c r="B258" s="31" t="s">
        <v>132</v>
      </c>
      <c r="C258" s="31">
        <v>1996.05</v>
      </c>
      <c r="D258" s="40">
        <v>2008.6500000000003</v>
      </c>
      <c r="E258" s="40">
        <v>1949.5500000000006</v>
      </c>
      <c r="F258" s="40">
        <v>1903.0500000000004</v>
      </c>
      <c r="G258" s="40">
        <v>1843.9500000000007</v>
      </c>
      <c r="H258" s="40">
        <v>2055.1500000000005</v>
      </c>
      <c r="I258" s="40">
        <v>2114.2500000000005</v>
      </c>
      <c r="J258" s="40">
        <v>2160.7500000000005</v>
      </c>
      <c r="K258" s="31">
        <v>2067.75</v>
      </c>
      <c r="L258" s="31">
        <v>1962.15</v>
      </c>
      <c r="M258" s="31">
        <v>8.5903399999999994</v>
      </c>
      <c r="N258" s="1"/>
      <c r="O258" s="1"/>
    </row>
    <row r="259" spans="1:15" ht="12.75" customHeight="1">
      <c r="A259" s="31">
        <v>249</v>
      </c>
      <c r="B259" s="31" t="s">
        <v>266</v>
      </c>
      <c r="C259" s="31">
        <v>2223.9</v>
      </c>
      <c r="D259" s="40">
        <v>2237.6333333333332</v>
      </c>
      <c r="E259" s="40">
        <v>2190.2666666666664</v>
      </c>
      <c r="F259" s="40">
        <v>2156.6333333333332</v>
      </c>
      <c r="G259" s="40">
        <v>2109.2666666666664</v>
      </c>
      <c r="H259" s="40">
        <v>2271.2666666666664</v>
      </c>
      <c r="I259" s="40">
        <v>2318.6333333333332</v>
      </c>
      <c r="J259" s="40">
        <v>2352.2666666666664</v>
      </c>
      <c r="K259" s="31">
        <v>2285</v>
      </c>
      <c r="L259" s="31">
        <v>2204</v>
      </c>
      <c r="M259" s="31">
        <v>1.7842</v>
      </c>
      <c r="N259" s="1"/>
      <c r="O259" s="1"/>
    </row>
    <row r="260" spans="1:15" ht="12.75" customHeight="1">
      <c r="A260" s="31">
        <v>250</v>
      </c>
      <c r="B260" s="31" t="s">
        <v>424</v>
      </c>
      <c r="C260" s="31">
        <v>1675.7</v>
      </c>
      <c r="D260" s="40">
        <v>1661.2</v>
      </c>
      <c r="E260" s="40">
        <v>1624.45</v>
      </c>
      <c r="F260" s="40">
        <v>1573.2</v>
      </c>
      <c r="G260" s="40">
        <v>1536.45</v>
      </c>
      <c r="H260" s="40">
        <v>1712.45</v>
      </c>
      <c r="I260" s="40">
        <v>1749.2</v>
      </c>
      <c r="J260" s="40">
        <v>1800.45</v>
      </c>
      <c r="K260" s="31">
        <v>1697.95</v>
      </c>
      <c r="L260" s="31">
        <v>1609.95</v>
      </c>
      <c r="M260" s="31">
        <v>1.16096</v>
      </c>
      <c r="N260" s="1"/>
      <c r="O260" s="1"/>
    </row>
    <row r="261" spans="1:15" ht="12.75" customHeight="1">
      <c r="A261" s="31">
        <v>251</v>
      </c>
      <c r="B261" s="31" t="s">
        <v>425</v>
      </c>
      <c r="C261" s="31">
        <v>3103.1</v>
      </c>
      <c r="D261" s="40">
        <v>3098.0333333333333</v>
      </c>
      <c r="E261" s="40">
        <v>3016.0666666666666</v>
      </c>
      <c r="F261" s="40">
        <v>2929.0333333333333</v>
      </c>
      <c r="G261" s="40">
        <v>2847.0666666666666</v>
      </c>
      <c r="H261" s="40">
        <v>3185.0666666666666</v>
      </c>
      <c r="I261" s="40">
        <v>3267.0333333333328</v>
      </c>
      <c r="J261" s="40">
        <v>3354.0666666666666</v>
      </c>
      <c r="K261" s="31">
        <v>3180</v>
      </c>
      <c r="L261" s="31">
        <v>3011</v>
      </c>
      <c r="M261" s="31">
        <v>0.95116999999999996</v>
      </c>
      <c r="N261" s="1"/>
      <c r="O261" s="1"/>
    </row>
    <row r="262" spans="1:15" ht="12.75" customHeight="1">
      <c r="A262" s="31">
        <v>252</v>
      </c>
      <c r="B262" s="31" t="s">
        <v>426</v>
      </c>
      <c r="C262" s="31">
        <v>573</v>
      </c>
      <c r="D262" s="40">
        <v>574.80000000000007</v>
      </c>
      <c r="E262" s="40">
        <v>559.80000000000018</v>
      </c>
      <c r="F262" s="40">
        <v>546.60000000000014</v>
      </c>
      <c r="G262" s="40">
        <v>531.60000000000025</v>
      </c>
      <c r="H262" s="40">
        <v>588.00000000000011</v>
      </c>
      <c r="I262" s="40">
        <v>602.99999999999989</v>
      </c>
      <c r="J262" s="40">
        <v>616.20000000000005</v>
      </c>
      <c r="K262" s="31">
        <v>589.79999999999995</v>
      </c>
      <c r="L262" s="31">
        <v>561.6</v>
      </c>
      <c r="M262" s="31">
        <v>2.11917</v>
      </c>
      <c r="N262" s="1"/>
      <c r="O262" s="1"/>
    </row>
    <row r="263" spans="1:15" ht="12.75" customHeight="1">
      <c r="A263" s="31">
        <v>253</v>
      </c>
      <c r="B263" s="31" t="s">
        <v>427</v>
      </c>
      <c r="C263" s="31">
        <v>222.95</v>
      </c>
      <c r="D263" s="40">
        <v>224.76666666666665</v>
      </c>
      <c r="E263" s="40">
        <v>218.68333333333331</v>
      </c>
      <c r="F263" s="40">
        <v>214.41666666666666</v>
      </c>
      <c r="G263" s="40">
        <v>208.33333333333331</v>
      </c>
      <c r="H263" s="40">
        <v>229.0333333333333</v>
      </c>
      <c r="I263" s="40">
        <v>235.11666666666667</v>
      </c>
      <c r="J263" s="40">
        <v>239.3833333333333</v>
      </c>
      <c r="K263" s="31">
        <v>230.85</v>
      </c>
      <c r="L263" s="31">
        <v>220.5</v>
      </c>
      <c r="M263" s="31">
        <v>6.8616799999999998</v>
      </c>
      <c r="N263" s="1"/>
      <c r="O263" s="1"/>
    </row>
    <row r="264" spans="1:15" ht="12.75" customHeight="1">
      <c r="A264" s="31">
        <v>254</v>
      </c>
      <c r="B264" s="31" t="s">
        <v>428</v>
      </c>
      <c r="C264" s="31">
        <v>150.75</v>
      </c>
      <c r="D264" s="40">
        <v>152.53333333333333</v>
      </c>
      <c r="E264" s="40">
        <v>147.61666666666667</v>
      </c>
      <c r="F264" s="40">
        <v>144.48333333333335</v>
      </c>
      <c r="G264" s="40">
        <v>139.56666666666669</v>
      </c>
      <c r="H264" s="40">
        <v>155.66666666666666</v>
      </c>
      <c r="I264" s="40">
        <v>160.58333333333334</v>
      </c>
      <c r="J264" s="40">
        <v>163.71666666666664</v>
      </c>
      <c r="K264" s="31">
        <v>157.44999999999999</v>
      </c>
      <c r="L264" s="31">
        <v>149.4</v>
      </c>
      <c r="M264" s="31">
        <v>15.49287</v>
      </c>
      <c r="N264" s="1"/>
      <c r="O264" s="1"/>
    </row>
    <row r="265" spans="1:15" ht="12.75" customHeight="1">
      <c r="A265" s="31">
        <v>255</v>
      </c>
      <c r="B265" s="31" t="s">
        <v>429</v>
      </c>
      <c r="C265" s="31">
        <v>90.1</v>
      </c>
      <c r="D265" s="40">
        <v>89.466666666666654</v>
      </c>
      <c r="E265" s="40">
        <v>88.133333333333312</v>
      </c>
      <c r="F265" s="40">
        <v>86.166666666666657</v>
      </c>
      <c r="G265" s="40">
        <v>84.833333333333314</v>
      </c>
      <c r="H265" s="40">
        <v>91.433333333333309</v>
      </c>
      <c r="I265" s="40">
        <v>92.766666666666652</v>
      </c>
      <c r="J265" s="40">
        <v>94.733333333333306</v>
      </c>
      <c r="K265" s="31">
        <v>90.8</v>
      </c>
      <c r="L265" s="31">
        <v>87.5</v>
      </c>
      <c r="M265" s="31">
        <v>11.16455</v>
      </c>
      <c r="N265" s="1"/>
      <c r="O265" s="1"/>
    </row>
    <row r="266" spans="1:15" ht="12.75" customHeight="1">
      <c r="A266" s="31">
        <v>256</v>
      </c>
      <c r="B266" s="31" t="s">
        <v>267</v>
      </c>
      <c r="C266" s="31">
        <v>373.85</v>
      </c>
      <c r="D266" s="40">
        <v>376.31666666666666</v>
      </c>
      <c r="E266" s="40">
        <v>364.63333333333333</v>
      </c>
      <c r="F266" s="40">
        <v>355.41666666666669</v>
      </c>
      <c r="G266" s="40">
        <v>343.73333333333335</v>
      </c>
      <c r="H266" s="40">
        <v>385.5333333333333</v>
      </c>
      <c r="I266" s="40">
        <v>397.21666666666658</v>
      </c>
      <c r="J266" s="40">
        <v>406.43333333333328</v>
      </c>
      <c r="K266" s="31">
        <v>388</v>
      </c>
      <c r="L266" s="31">
        <v>367.1</v>
      </c>
      <c r="M266" s="31">
        <v>12.731310000000001</v>
      </c>
      <c r="N266" s="1"/>
      <c r="O266" s="1"/>
    </row>
    <row r="267" spans="1:15" ht="12.75" customHeight="1">
      <c r="A267" s="31">
        <v>257</v>
      </c>
      <c r="B267" s="31" t="s">
        <v>140</v>
      </c>
      <c r="C267" s="31">
        <v>674.25</v>
      </c>
      <c r="D267" s="40">
        <v>668.43333333333328</v>
      </c>
      <c r="E267" s="40">
        <v>658.86666666666656</v>
      </c>
      <c r="F267" s="40">
        <v>643.48333333333323</v>
      </c>
      <c r="G267" s="40">
        <v>633.91666666666652</v>
      </c>
      <c r="H267" s="40">
        <v>683.81666666666661</v>
      </c>
      <c r="I267" s="40">
        <v>693.38333333333344</v>
      </c>
      <c r="J267" s="40">
        <v>708.76666666666665</v>
      </c>
      <c r="K267" s="31">
        <v>678</v>
      </c>
      <c r="L267" s="31">
        <v>653.04999999999995</v>
      </c>
      <c r="M267" s="31">
        <v>39.8795</v>
      </c>
      <c r="N267" s="1"/>
      <c r="O267" s="1"/>
    </row>
    <row r="268" spans="1:15" ht="12.75" customHeight="1">
      <c r="A268" s="31">
        <v>258</v>
      </c>
      <c r="B268" s="31" t="s">
        <v>430</v>
      </c>
      <c r="C268" s="31">
        <v>100</v>
      </c>
      <c r="D268" s="40">
        <v>100.43333333333334</v>
      </c>
      <c r="E268" s="40">
        <v>97.566666666666677</v>
      </c>
      <c r="F268" s="40">
        <v>95.13333333333334</v>
      </c>
      <c r="G268" s="40">
        <v>92.26666666666668</v>
      </c>
      <c r="H268" s="40">
        <v>102.86666666666667</v>
      </c>
      <c r="I268" s="40">
        <v>105.73333333333335</v>
      </c>
      <c r="J268" s="40">
        <v>108.16666666666667</v>
      </c>
      <c r="K268" s="31">
        <v>103.3</v>
      </c>
      <c r="L268" s="31">
        <v>98</v>
      </c>
      <c r="M268" s="31">
        <v>1.50987</v>
      </c>
      <c r="N268" s="1"/>
      <c r="O268" s="1"/>
    </row>
    <row r="269" spans="1:15" ht="12.75" customHeight="1">
      <c r="A269" s="31">
        <v>259</v>
      </c>
      <c r="B269" s="31" t="s">
        <v>431</v>
      </c>
      <c r="C269" s="31">
        <v>95.9</v>
      </c>
      <c r="D269" s="40">
        <v>96.266666666666666</v>
      </c>
      <c r="E269" s="40">
        <v>93.533333333333331</v>
      </c>
      <c r="F269" s="40">
        <v>91.166666666666671</v>
      </c>
      <c r="G269" s="40">
        <v>88.433333333333337</v>
      </c>
      <c r="H269" s="40">
        <v>98.633333333333326</v>
      </c>
      <c r="I269" s="40">
        <v>101.36666666666665</v>
      </c>
      <c r="J269" s="40">
        <v>103.73333333333332</v>
      </c>
      <c r="K269" s="31">
        <v>99</v>
      </c>
      <c r="L269" s="31">
        <v>93.9</v>
      </c>
      <c r="M269" s="31">
        <v>14.61355</v>
      </c>
      <c r="N269" s="1"/>
      <c r="O269" s="1"/>
    </row>
    <row r="270" spans="1:15" ht="12.75" customHeight="1">
      <c r="A270" s="31">
        <v>260</v>
      </c>
      <c r="B270" s="31" t="s">
        <v>432</v>
      </c>
      <c r="C270" s="31">
        <v>110.55</v>
      </c>
      <c r="D270" s="40">
        <v>111.31666666666666</v>
      </c>
      <c r="E270" s="40">
        <v>108.48333333333332</v>
      </c>
      <c r="F270" s="40">
        <v>106.41666666666666</v>
      </c>
      <c r="G270" s="40">
        <v>103.58333333333331</v>
      </c>
      <c r="H270" s="40">
        <v>113.38333333333333</v>
      </c>
      <c r="I270" s="40">
        <v>116.21666666666667</v>
      </c>
      <c r="J270" s="40">
        <v>118.28333333333333</v>
      </c>
      <c r="K270" s="31">
        <v>114.15</v>
      </c>
      <c r="L270" s="31">
        <v>109.25</v>
      </c>
      <c r="M270" s="31">
        <v>9.5662299999999991</v>
      </c>
      <c r="N270" s="1"/>
      <c r="O270" s="1"/>
    </row>
    <row r="271" spans="1:15" ht="12.75" customHeight="1">
      <c r="A271" s="31">
        <v>261</v>
      </c>
      <c r="B271" s="31" t="s">
        <v>433</v>
      </c>
      <c r="C271" s="31">
        <v>305.35000000000002</v>
      </c>
      <c r="D271" s="40">
        <v>299.93333333333334</v>
      </c>
      <c r="E271" s="40">
        <v>290.4666666666667</v>
      </c>
      <c r="F271" s="40">
        <v>275.58333333333337</v>
      </c>
      <c r="G271" s="40">
        <v>266.11666666666673</v>
      </c>
      <c r="H271" s="40">
        <v>314.81666666666666</v>
      </c>
      <c r="I271" s="40">
        <v>324.28333333333325</v>
      </c>
      <c r="J271" s="40">
        <v>339.16666666666663</v>
      </c>
      <c r="K271" s="31">
        <v>309.39999999999998</v>
      </c>
      <c r="L271" s="31">
        <v>285.05</v>
      </c>
      <c r="M271" s="31">
        <v>2.9201199999999998</v>
      </c>
      <c r="N271" s="1"/>
      <c r="O271" s="1"/>
    </row>
    <row r="272" spans="1:15" ht="12.75" customHeight="1">
      <c r="A272" s="31">
        <v>262</v>
      </c>
      <c r="B272" s="31" t="s">
        <v>434</v>
      </c>
      <c r="C272" s="31">
        <v>166.9</v>
      </c>
      <c r="D272" s="40">
        <v>165.73333333333332</v>
      </c>
      <c r="E272" s="40">
        <v>162.11666666666665</v>
      </c>
      <c r="F272" s="40">
        <v>157.33333333333331</v>
      </c>
      <c r="G272" s="40">
        <v>153.71666666666664</v>
      </c>
      <c r="H272" s="40">
        <v>170.51666666666665</v>
      </c>
      <c r="I272" s="40">
        <v>174.13333333333333</v>
      </c>
      <c r="J272" s="40">
        <v>178.91666666666666</v>
      </c>
      <c r="K272" s="31">
        <v>169.35</v>
      </c>
      <c r="L272" s="31">
        <v>160.94999999999999</v>
      </c>
      <c r="M272" s="31">
        <v>12.205109999999999</v>
      </c>
      <c r="N272" s="1"/>
      <c r="O272" s="1"/>
    </row>
    <row r="273" spans="1:15" ht="12.75" customHeight="1">
      <c r="A273" s="31">
        <v>263</v>
      </c>
      <c r="B273" s="31" t="s">
        <v>139</v>
      </c>
      <c r="C273" s="31">
        <v>425.3</v>
      </c>
      <c r="D273" s="40">
        <v>424.2833333333333</v>
      </c>
      <c r="E273" s="40">
        <v>416.01666666666659</v>
      </c>
      <c r="F273" s="40">
        <v>406.73333333333329</v>
      </c>
      <c r="G273" s="40">
        <v>398.46666666666658</v>
      </c>
      <c r="H273" s="40">
        <v>433.56666666666661</v>
      </c>
      <c r="I273" s="40">
        <v>441.83333333333326</v>
      </c>
      <c r="J273" s="40">
        <v>451.11666666666662</v>
      </c>
      <c r="K273" s="31">
        <v>432.55</v>
      </c>
      <c r="L273" s="31">
        <v>415</v>
      </c>
      <c r="M273" s="31">
        <v>45.195369999999997</v>
      </c>
      <c r="N273" s="1"/>
      <c r="O273" s="1"/>
    </row>
    <row r="274" spans="1:15" ht="12.75" customHeight="1">
      <c r="A274" s="31">
        <v>264</v>
      </c>
      <c r="B274" s="31" t="s">
        <v>435</v>
      </c>
      <c r="C274" s="31">
        <v>2048.65</v>
      </c>
      <c r="D274" s="40">
        <v>2077.75</v>
      </c>
      <c r="E274" s="40">
        <v>2010.75</v>
      </c>
      <c r="F274" s="40">
        <v>1972.85</v>
      </c>
      <c r="G274" s="40">
        <v>1905.85</v>
      </c>
      <c r="H274" s="40">
        <v>2115.65</v>
      </c>
      <c r="I274" s="40">
        <v>2182.65</v>
      </c>
      <c r="J274" s="40">
        <v>2220.5500000000002</v>
      </c>
      <c r="K274" s="31">
        <v>2144.75</v>
      </c>
      <c r="L274" s="31">
        <v>2039.85</v>
      </c>
      <c r="M274" s="31">
        <v>0.14624999999999999</v>
      </c>
      <c r="N274" s="1"/>
      <c r="O274" s="1"/>
    </row>
    <row r="275" spans="1:15" ht="12.75" customHeight="1">
      <c r="A275" s="31">
        <v>265</v>
      </c>
      <c r="B275" s="31" t="s">
        <v>141</v>
      </c>
      <c r="C275" s="31">
        <v>3671.05</v>
      </c>
      <c r="D275" s="40">
        <v>3667.1833333333329</v>
      </c>
      <c r="E275" s="40">
        <v>3594.4166666666661</v>
      </c>
      <c r="F275" s="40">
        <v>3517.7833333333333</v>
      </c>
      <c r="G275" s="40">
        <v>3445.0166666666664</v>
      </c>
      <c r="H275" s="40">
        <v>3743.8166666666657</v>
      </c>
      <c r="I275" s="40">
        <v>3816.583333333333</v>
      </c>
      <c r="J275" s="40">
        <v>3893.2166666666653</v>
      </c>
      <c r="K275" s="31">
        <v>3739.95</v>
      </c>
      <c r="L275" s="31">
        <v>3590.55</v>
      </c>
      <c r="M275" s="31">
        <v>9.0510800000000007</v>
      </c>
      <c r="N275" s="1"/>
      <c r="O275" s="1"/>
    </row>
    <row r="276" spans="1:15" ht="12.75" customHeight="1">
      <c r="A276" s="31">
        <v>266</v>
      </c>
      <c r="B276" s="31" t="s">
        <v>436</v>
      </c>
      <c r="C276" s="31">
        <v>802.9</v>
      </c>
      <c r="D276" s="40">
        <v>810.05000000000007</v>
      </c>
      <c r="E276" s="40">
        <v>785.20000000000016</v>
      </c>
      <c r="F276" s="40">
        <v>767.50000000000011</v>
      </c>
      <c r="G276" s="40">
        <v>742.6500000000002</v>
      </c>
      <c r="H276" s="40">
        <v>827.75000000000011</v>
      </c>
      <c r="I276" s="40">
        <v>852.6</v>
      </c>
      <c r="J276" s="40">
        <v>870.30000000000007</v>
      </c>
      <c r="K276" s="31">
        <v>834.9</v>
      </c>
      <c r="L276" s="31">
        <v>792.35</v>
      </c>
      <c r="M276" s="31">
        <v>4.5786199999999999</v>
      </c>
      <c r="N276" s="1"/>
      <c r="O276" s="1"/>
    </row>
    <row r="277" spans="1:15" ht="12.75" customHeight="1">
      <c r="A277" s="31">
        <v>267</v>
      </c>
      <c r="B277" s="31" t="s">
        <v>437</v>
      </c>
      <c r="C277" s="31">
        <v>153.75</v>
      </c>
      <c r="D277" s="40">
        <v>154.25</v>
      </c>
      <c r="E277" s="40">
        <v>151.5</v>
      </c>
      <c r="F277" s="40">
        <v>149.25</v>
      </c>
      <c r="G277" s="40">
        <v>146.5</v>
      </c>
      <c r="H277" s="40">
        <v>156.5</v>
      </c>
      <c r="I277" s="40">
        <v>159.25</v>
      </c>
      <c r="J277" s="40">
        <v>161.5</v>
      </c>
      <c r="K277" s="31">
        <v>157</v>
      </c>
      <c r="L277" s="31">
        <v>152</v>
      </c>
      <c r="M277" s="31">
        <v>3.2614100000000001</v>
      </c>
      <c r="N277" s="1"/>
      <c r="O277" s="1"/>
    </row>
    <row r="278" spans="1:15" ht="12.75" customHeight="1">
      <c r="A278" s="31">
        <v>268</v>
      </c>
      <c r="B278" s="31" t="s">
        <v>438</v>
      </c>
      <c r="C278" s="31">
        <v>433.8</v>
      </c>
      <c r="D278" s="40">
        <v>432.56666666666666</v>
      </c>
      <c r="E278" s="40">
        <v>411.23333333333335</v>
      </c>
      <c r="F278" s="40">
        <v>388.66666666666669</v>
      </c>
      <c r="G278" s="40">
        <v>367.33333333333337</v>
      </c>
      <c r="H278" s="40">
        <v>455.13333333333333</v>
      </c>
      <c r="I278" s="40">
        <v>476.4666666666667</v>
      </c>
      <c r="J278" s="40">
        <v>499.0333333333333</v>
      </c>
      <c r="K278" s="31">
        <v>453.9</v>
      </c>
      <c r="L278" s="31">
        <v>410</v>
      </c>
      <c r="M278" s="31">
        <v>4.1123099999999999</v>
      </c>
      <c r="N278" s="1"/>
      <c r="O278" s="1"/>
    </row>
    <row r="279" spans="1:15" ht="12.75" customHeight="1">
      <c r="A279" s="31">
        <v>269</v>
      </c>
      <c r="B279" s="31" t="s">
        <v>439</v>
      </c>
      <c r="C279" s="31">
        <v>810.25</v>
      </c>
      <c r="D279" s="40">
        <v>842.08333333333337</v>
      </c>
      <c r="E279" s="40">
        <v>769.16666666666674</v>
      </c>
      <c r="F279" s="40">
        <v>728.08333333333337</v>
      </c>
      <c r="G279" s="40">
        <v>655.16666666666674</v>
      </c>
      <c r="H279" s="40">
        <v>883.16666666666674</v>
      </c>
      <c r="I279" s="40">
        <v>956.08333333333348</v>
      </c>
      <c r="J279" s="40">
        <v>997.16666666666674</v>
      </c>
      <c r="K279" s="31">
        <v>915</v>
      </c>
      <c r="L279" s="31">
        <v>801</v>
      </c>
      <c r="M279" s="31">
        <v>7.29251</v>
      </c>
      <c r="N279" s="1"/>
      <c r="O279" s="1"/>
    </row>
    <row r="280" spans="1:15" ht="12.75" customHeight="1">
      <c r="A280" s="31">
        <v>270</v>
      </c>
      <c r="B280" s="31" t="s">
        <v>440</v>
      </c>
      <c r="C280" s="31">
        <v>281.7</v>
      </c>
      <c r="D280" s="40">
        <v>283.11666666666662</v>
      </c>
      <c r="E280" s="40">
        <v>273.28333333333325</v>
      </c>
      <c r="F280" s="40">
        <v>264.86666666666662</v>
      </c>
      <c r="G280" s="40">
        <v>255.03333333333325</v>
      </c>
      <c r="H280" s="40">
        <v>291.53333333333325</v>
      </c>
      <c r="I280" s="40">
        <v>301.36666666666662</v>
      </c>
      <c r="J280" s="40">
        <v>309.78333333333325</v>
      </c>
      <c r="K280" s="31">
        <v>292.95</v>
      </c>
      <c r="L280" s="31">
        <v>274.7</v>
      </c>
      <c r="M280" s="31">
        <v>4.4690399999999997</v>
      </c>
      <c r="N280" s="1"/>
      <c r="O280" s="1"/>
    </row>
    <row r="281" spans="1:15" ht="12.75" customHeight="1">
      <c r="A281" s="31">
        <v>271</v>
      </c>
      <c r="B281" s="31" t="s">
        <v>441</v>
      </c>
      <c r="C281" s="31">
        <v>306.55</v>
      </c>
      <c r="D281" s="40">
        <v>311.55</v>
      </c>
      <c r="E281" s="40">
        <v>298.10000000000002</v>
      </c>
      <c r="F281" s="40">
        <v>289.65000000000003</v>
      </c>
      <c r="G281" s="40">
        <v>276.20000000000005</v>
      </c>
      <c r="H281" s="40">
        <v>320</v>
      </c>
      <c r="I281" s="40">
        <v>333.44999999999993</v>
      </c>
      <c r="J281" s="40">
        <v>341.9</v>
      </c>
      <c r="K281" s="31">
        <v>325</v>
      </c>
      <c r="L281" s="31">
        <v>303.10000000000002</v>
      </c>
      <c r="M281" s="31">
        <v>19.072649999999999</v>
      </c>
      <c r="N281" s="1"/>
      <c r="O281" s="1"/>
    </row>
    <row r="282" spans="1:15" ht="12.75" customHeight="1">
      <c r="A282" s="31">
        <v>272</v>
      </c>
      <c r="B282" s="31" t="s">
        <v>442</v>
      </c>
      <c r="C282" s="31">
        <v>277.89999999999998</v>
      </c>
      <c r="D282" s="40">
        <v>280.68333333333334</v>
      </c>
      <c r="E282" s="40">
        <v>272.01666666666665</v>
      </c>
      <c r="F282" s="40">
        <v>266.13333333333333</v>
      </c>
      <c r="G282" s="40">
        <v>257.46666666666664</v>
      </c>
      <c r="H282" s="40">
        <v>286.56666666666666</v>
      </c>
      <c r="I282" s="40">
        <v>295.23333333333329</v>
      </c>
      <c r="J282" s="40">
        <v>301.11666666666667</v>
      </c>
      <c r="K282" s="31">
        <v>289.35000000000002</v>
      </c>
      <c r="L282" s="31">
        <v>274.8</v>
      </c>
      <c r="M282" s="31">
        <v>3.7201200000000001</v>
      </c>
      <c r="N282" s="1"/>
      <c r="O282" s="1"/>
    </row>
    <row r="283" spans="1:15" ht="12.75" customHeight="1">
      <c r="A283" s="31">
        <v>273</v>
      </c>
      <c r="B283" s="31" t="s">
        <v>443</v>
      </c>
      <c r="C283" s="31">
        <v>1257.5999999999999</v>
      </c>
      <c r="D283" s="40">
        <v>1250.4666666666667</v>
      </c>
      <c r="E283" s="40">
        <v>1223.9833333333333</v>
      </c>
      <c r="F283" s="40">
        <v>1190.3666666666666</v>
      </c>
      <c r="G283" s="40">
        <v>1163.8833333333332</v>
      </c>
      <c r="H283" s="40">
        <v>1284.0833333333335</v>
      </c>
      <c r="I283" s="40">
        <v>1310.5666666666671</v>
      </c>
      <c r="J283" s="40">
        <v>1344.1833333333336</v>
      </c>
      <c r="K283" s="31">
        <v>1276.95</v>
      </c>
      <c r="L283" s="31">
        <v>1216.8499999999999</v>
      </c>
      <c r="M283" s="31">
        <v>0.29530000000000001</v>
      </c>
      <c r="N283" s="1"/>
      <c r="O283" s="1"/>
    </row>
    <row r="284" spans="1:15" ht="12.75" customHeight="1">
      <c r="A284" s="31">
        <v>274</v>
      </c>
      <c r="B284" s="31" t="s">
        <v>444</v>
      </c>
      <c r="C284" s="31">
        <v>1233.2</v>
      </c>
      <c r="D284" s="40">
        <v>1237.3333333333333</v>
      </c>
      <c r="E284" s="40">
        <v>1198.1666666666665</v>
      </c>
      <c r="F284" s="40">
        <v>1163.1333333333332</v>
      </c>
      <c r="G284" s="40">
        <v>1123.9666666666665</v>
      </c>
      <c r="H284" s="40">
        <v>1272.3666666666666</v>
      </c>
      <c r="I284" s="40">
        <v>1311.5333333333331</v>
      </c>
      <c r="J284" s="40">
        <v>1346.5666666666666</v>
      </c>
      <c r="K284" s="31">
        <v>1276.5</v>
      </c>
      <c r="L284" s="31">
        <v>1202.3</v>
      </c>
      <c r="M284" s="31">
        <v>7.7572900000000002</v>
      </c>
      <c r="N284" s="1"/>
      <c r="O284" s="1"/>
    </row>
    <row r="285" spans="1:15" ht="12.75" customHeight="1">
      <c r="A285" s="31">
        <v>275</v>
      </c>
      <c r="B285" s="31" t="s">
        <v>445</v>
      </c>
      <c r="C285" s="31">
        <v>423.4</v>
      </c>
      <c r="D285" s="40">
        <v>424.9666666666667</v>
      </c>
      <c r="E285" s="40">
        <v>413.93333333333339</v>
      </c>
      <c r="F285" s="40">
        <v>404.4666666666667</v>
      </c>
      <c r="G285" s="40">
        <v>393.43333333333339</v>
      </c>
      <c r="H285" s="40">
        <v>434.43333333333339</v>
      </c>
      <c r="I285" s="40">
        <v>445.4666666666667</v>
      </c>
      <c r="J285" s="40">
        <v>454.93333333333339</v>
      </c>
      <c r="K285" s="31">
        <v>436</v>
      </c>
      <c r="L285" s="31">
        <v>415.5</v>
      </c>
      <c r="M285" s="31">
        <v>2.13266</v>
      </c>
      <c r="N285" s="1"/>
      <c r="O285" s="1"/>
    </row>
    <row r="286" spans="1:15" ht="12.75" customHeight="1">
      <c r="A286" s="31">
        <v>276</v>
      </c>
      <c r="B286" s="31" t="s">
        <v>446</v>
      </c>
      <c r="C286" s="31">
        <v>543.1</v>
      </c>
      <c r="D286" s="40">
        <v>543.20000000000005</v>
      </c>
      <c r="E286" s="40">
        <v>531.45000000000005</v>
      </c>
      <c r="F286" s="40">
        <v>519.79999999999995</v>
      </c>
      <c r="G286" s="40">
        <v>508.04999999999995</v>
      </c>
      <c r="H286" s="40">
        <v>554.85000000000014</v>
      </c>
      <c r="I286" s="40">
        <v>566.60000000000014</v>
      </c>
      <c r="J286" s="40">
        <v>578.25000000000023</v>
      </c>
      <c r="K286" s="31">
        <v>554.95000000000005</v>
      </c>
      <c r="L286" s="31">
        <v>531.54999999999995</v>
      </c>
      <c r="M286" s="31">
        <v>2.5076399999999999</v>
      </c>
      <c r="N286" s="1"/>
      <c r="O286" s="1"/>
    </row>
    <row r="287" spans="1:15" ht="12.75" customHeight="1">
      <c r="A287" s="31">
        <v>277</v>
      </c>
      <c r="B287" s="31" t="s">
        <v>447</v>
      </c>
      <c r="C287" s="31">
        <v>50.55</v>
      </c>
      <c r="D287" s="40">
        <v>50.216666666666669</v>
      </c>
      <c r="E287" s="40">
        <v>49.183333333333337</v>
      </c>
      <c r="F287" s="40">
        <v>47.81666666666667</v>
      </c>
      <c r="G287" s="40">
        <v>46.783333333333339</v>
      </c>
      <c r="H287" s="40">
        <v>51.583333333333336</v>
      </c>
      <c r="I287" s="40">
        <v>52.616666666666667</v>
      </c>
      <c r="J287" s="40">
        <v>53.983333333333334</v>
      </c>
      <c r="K287" s="31">
        <v>51.25</v>
      </c>
      <c r="L287" s="31">
        <v>48.85</v>
      </c>
      <c r="M287" s="31">
        <v>55.24062</v>
      </c>
      <c r="N287" s="1"/>
      <c r="O287" s="1"/>
    </row>
    <row r="288" spans="1:15" ht="12.75" customHeight="1">
      <c r="A288" s="31">
        <v>278</v>
      </c>
      <c r="B288" s="31" t="s">
        <v>448</v>
      </c>
      <c r="C288" s="31">
        <v>518.9</v>
      </c>
      <c r="D288" s="40">
        <v>523.63333333333333</v>
      </c>
      <c r="E288" s="40">
        <v>512.26666666666665</v>
      </c>
      <c r="F288" s="40">
        <v>505.63333333333333</v>
      </c>
      <c r="G288" s="40">
        <v>494.26666666666665</v>
      </c>
      <c r="H288" s="40">
        <v>530.26666666666665</v>
      </c>
      <c r="I288" s="40">
        <v>541.63333333333321</v>
      </c>
      <c r="J288" s="40">
        <v>548.26666666666665</v>
      </c>
      <c r="K288" s="31">
        <v>535</v>
      </c>
      <c r="L288" s="31">
        <v>517</v>
      </c>
      <c r="M288" s="31">
        <v>0.83306000000000002</v>
      </c>
      <c r="N288" s="1"/>
      <c r="O288" s="1"/>
    </row>
    <row r="289" spans="1:15" ht="12.75" customHeight="1">
      <c r="A289" s="31">
        <v>279</v>
      </c>
      <c r="B289" s="31" t="s">
        <v>449</v>
      </c>
      <c r="C289" s="31">
        <v>526.35</v>
      </c>
      <c r="D289" s="40">
        <v>521.36666666666667</v>
      </c>
      <c r="E289" s="40">
        <v>501.0333333333333</v>
      </c>
      <c r="F289" s="40">
        <v>475.71666666666664</v>
      </c>
      <c r="G289" s="40">
        <v>455.38333333333327</v>
      </c>
      <c r="H289" s="40">
        <v>546.68333333333339</v>
      </c>
      <c r="I289" s="40">
        <v>567.01666666666665</v>
      </c>
      <c r="J289" s="40">
        <v>592.33333333333337</v>
      </c>
      <c r="K289" s="31">
        <v>541.70000000000005</v>
      </c>
      <c r="L289" s="31">
        <v>496.05</v>
      </c>
      <c r="M289" s="31">
        <v>46.373690000000003</v>
      </c>
      <c r="N289" s="1"/>
      <c r="O289" s="1"/>
    </row>
    <row r="290" spans="1:15" ht="12.75" customHeight="1">
      <c r="A290" s="31">
        <v>280</v>
      </c>
      <c r="B290" s="31" t="s">
        <v>142</v>
      </c>
      <c r="C290" s="31">
        <v>2154.5</v>
      </c>
      <c r="D290" s="40">
        <v>2150.8333333333335</v>
      </c>
      <c r="E290" s="40">
        <v>2118.7166666666672</v>
      </c>
      <c r="F290" s="40">
        <v>2082.9333333333338</v>
      </c>
      <c r="G290" s="40">
        <v>2050.8166666666675</v>
      </c>
      <c r="H290" s="40">
        <v>2186.6166666666668</v>
      </c>
      <c r="I290" s="40">
        <v>2218.7333333333327</v>
      </c>
      <c r="J290" s="40">
        <v>2254.5166666666664</v>
      </c>
      <c r="K290" s="31">
        <v>2182.9499999999998</v>
      </c>
      <c r="L290" s="31">
        <v>2115.0500000000002</v>
      </c>
      <c r="M290" s="31">
        <v>67.772620000000003</v>
      </c>
      <c r="N290" s="1"/>
      <c r="O290" s="1"/>
    </row>
    <row r="291" spans="1:15" ht="12.75" customHeight="1">
      <c r="A291" s="31">
        <v>281</v>
      </c>
      <c r="B291" s="31" t="s">
        <v>143</v>
      </c>
      <c r="C291" s="31">
        <v>81.2</v>
      </c>
      <c r="D291" s="40">
        <v>82.583333333333329</v>
      </c>
      <c r="E291" s="40">
        <v>79.666666666666657</v>
      </c>
      <c r="F291" s="40">
        <v>78.133333333333326</v>
      </c>
      <c r="G291" s="40">
        <v>75.216666666666654</v>
      </c>
      <c r="H291" s="40">
        <v>84.11666666666666</v>
      </c>
      <c r="I291" s="40">
        <v>87.033333333333317</v>
      </c>
      <c r="J291" s="40">
        <v>88.566666666666663</v>
      </c>
      <c r="K291" s="31">
        <v>85.5</v>
      </c>
      <c r="L291" s="31">
        <v>81.05</v>
      </c>
      <c r="M291" s="31">
        <v>140.29679999999999</v>
      </c>
      <c r="N291" s="1"/>
      <c r="O291" s="1"/>
    </row>
    <row r="292" spans="1:15" ht="12.75" customHeight="1">
      <c r="A292" s="31">
        <v>282</v>
      </c>
      <c r="B292" s="31" t="s">
        <v>148</v>
      </c>
      <c r="C292" s="31">
        <v>4523.05</v>
      </c>
      <c r="D292" s="40">
        <v>4490.3499999999995</v>
      </c>
      <c r="E292" s="40">
        <v>4367.6999999999989</v>
      </c>
      <c r="F292" s="40">
        <v>4212.3499999999995</v>
      </c>
      <c r="G292" s="40">
        <v>4089.6999999999989</v>
      </c>
      <c r="H292" s="40">
        <v>4645.6999999999989</v>
      </c>
      <c r="I292" s="40">
        <v>4768.3499999999985</v>
      </c>
      <c r="J292" s="40">
        <v>4923.6999999999989</v>
      </c>
      <c r="K292" s="31">
        <v>4613</v>
      </c>
      <c r="L292" s="31">
        <v>4335</v>
      </c>
      <c r="M292" s="31">
        <v>4.0389799999999996</v>
      </c>
      <c r="N292" s="1"/>
      <c r="O292" s="1"/>
    </row>
    <row r="293" spans="1:15" ht="12.75" customHeight="1">
      <c r="A293" s="31">
        <v>283</v>
      </c>
      <c r="B293" s="31" t="s">
        <v>145</v>
      </c>
      <c r="C293" s="31">
        <v>401.2</v>
      </c>
      <c r="D293" s="40">
        <v>402.2</v>
      </c>
      <c r="E293" s="40">
        <v>393.04999999999995</v>
      </c>
      <c r="F293" s="40">
        <v>384.9</v>
      </c>
      <c r="G293" s="40">
        <v>375.74999999999994</v>
      </c>
      <c r="H293" s="40">
        <v>410.34999999999997</v>
      </c>
      <c r="I293" s="40">
        <v>419.49999999999994</v>
      </c>
      <c r="J293" s="40">
        <v>427.65</v>
      </c>
      <c r="K293" s="31">
        <v>411.35</v>
      </c>
      <c r="L293" s="31">
        <v>394.05</v>
      </c>
      <c r="M293" s="31">
        <v>48.048560000000002</v>
      </c>
      <c r="N293" s="1"/>
      <c r="O293" s="1"/>
    </row>
    <row r="294" spans="1:15" ht="12.75" customHeight="1">
      <c r="A294" s="31">
        <v>284</v>
      </c>
      <c r="B294" s="31" t="s">
        <v>450</v>
      </c>
      <c r="C294" s="31">
        <v>290</v>
      </c>
      <c r="D294" s="40">
        <v>295.34999999999997</v>
      </c>
      <c r="E294" s="40">
        <v>282.69999999999993</v>
      </c>
      <c r="F294" s="40">
        <v>275.39999999999998</v>
      </c>
      <c r="G294" s="40">
        <v>262.74999999999994</v>
      </c>
      <c r="H294" s="40">
        <v>302.64999999999992</v>
      </c>
      <c r="I294" s="40">
        <v>315.2999999999999</v>
      </c>
      <c r="J294" s="40">
        <v>322.59999999999991</v>
      </c>
      <c r="K294" s="31">
        <v>308</v>
      </c>
      <c r="L294" s="31">
        <v>288.05</v>
      </c>
      <c r="M294" s="31">
        <v>1.7593300000000001</v>
      </c>
      <c r="N294" s="1"/>
      <c r="O294" s="1"/>
    </row>
    <row r="295" spans="1:15" ht="12.75" customHeight="1">
      <c r="A295" s="31">
        <v>285</v>
      </c>
      <c r="B295" s="31" t="s">
        <v>451</v>
      </c>
      <c r="C295" s="31">
        <v>8446.5499999999993</v>
      </c>
      <c r="D295" s="40">
        <v>8504.9833333333318</v>
      </c>
      <c r="E295" s="40">
        <v>8356.8166666666639</v>
      </c>
      <c r="F295" s="40">
        <v>8267.0833333333321</v>
      </c>
      <c r="G295" s="40">
        <v>8118.9166666666642</v>
      </c>
      <c r="H295" s="40">
        <v>8594.7166666666635</v>
      </c>
      <c r="I295" s="40">
        <v>8742.8833333333314</v>
      </c>
      <c r="J295" s="40">
        <v>8832.6166666666631</v>
      </c>
      <c r="K295" s="31">
        <v>8653.15</v>
      </c>
      <c r="L295" s="31">
        <v>8415.25</v>
      </c>
      <c r="M295" s="31">
        <v>6.1760000000000002E-2</v>
      </c>
      <c r="N295" s="1"/>
      <c r="O295" s="1"/>
    </row>
    <row r="296" spans="1:15" ht="12.75" customHeight="1">
      <c r="A296" s="31">
        <v>286</v>
      </c>
      <c r="B296" s="31" t="s">
        <v>147</v>
      </c>
      <c r="C296" s="31">
        <v>6411.45</v>
      </c>
      <c r="D296" s="40">
        <v>6420.7833333333328</v>
      </c>
      <c r="E296" s="40">
        <v>6254.8666666666659</v>
      </c>
      <c r="F296" s="40">
        <v>6098.2833333333328</v>
      </c>
      <c r="G296" s="40">
        <v>5932.3666666666659</v>
      </c>
      <c r="H296" s="40">
        <v>6577.3666666666659</v>
      </c>
      <c r="I296" s="40">
        <v>6743.2833333333338</v>
      </c>
      <c r="J296" s="40">
        <v>6899.8666666666659</v>
      </c>
      <c r="K296" s="31">
        <v>6586.7</v>
      </c>
      <c r="L296" s="31">
        <v>6264.2</v>
      </c>
      <c r="M296" s="31">
        <v>3.8650199999999999</v>
      </c>
      <c r="N296" s="1"/>
      <c r="O296" s="1"/>
    </row>
    <row r="297" spans="1:15" ht="12.75" customHeight="1">
      <c r="A297" s="31">
        <v>287</v>
      </c>
      <c r="B297" s="31" t="s">
        <v>146</v>
      </c>
      <c r="C297" s="31">
        <v>1784.15</v>
      </c>
      <c r="D297" s="40">
        <v>1785.7666666666664</v>
      </c>
      <c r="E297" s="40">
        <v>1758.7333333333329</v>
      </c>
      <c r="F297" s="40">
        <v>1733.3166666666664</v>
      </c>
      <c r="G297" s="40">
        <v>1706.2833333333328</v>
      </c>
      <c r="H297" s="40">
        <v>1811.1833333333329</v>
      </c>
      <c r="I297" s="40">
        <v>1838.2166666666667</v>
      </c>
      <c r="J297" s="40">
        <v>1863.633333333333</v>
      </c>
      <c r="K297" s="31">
        <v>1812.8</v>
      </c>
      <c r="L297" s="31">
        <v>1760.35</v>
      </c>
      <c r="M297" s="31">
        <v>24.883859999999999</v>
      </c>
      <c r="N297" s="1"/>
      <c r="O297" s="1"/>
    </row>
    <row r="298" spans="1:15" ht="12.75" customHeight="1">
      <c r="A298" s="31">
        <v>288</v>
      </c>
      <c r="B298" s="31" t="s">
        <v>268</v>
      </c>
      <c r="C298" s="31">
        <v>553.70000000000005</v>
      </c>
      <c r="D298" s="40">
        <v>548.13333333333333</v>
      </c>
      <c r="E298" s="40">
        <v>534.31666666666661</v>
      </c>
      <c r="F298" s="40">
        <v>514.93333333333328</v>
      </c>
      <c r="G298" s="40">
        <v>501.11666666666656</v>
      </c>
      <c r="H298" s="40">
        <v>567.51666666666665</v>
      </c>
      <c r="I298" s="40">
        <v>581.33333333333348</v>
      </c>
      <c r="J298" s="40">
        <v>600.7166666666667</v>
      </c>
      <c r="K298" s="31">
        <v>561.95000000000005</v>
      </c>
      <c r="L298" s="31">
        <v>528.75</v>
      </c>
      <c r="M298" s="31">
        <v>40.648350000000001</v>
      </c>
      <c r="N298" s="1"/>
      <c r="O298" s="1"/>
    </row>
    <row r="299" spans="1:15" ht="12.75" customHeight="1">
      <c r="A299" s="31">
        <v>289</v>
      </c>
      <c r="B299" s="31" t="s">
        <v>452</v>
      </c>
      <c r="C299" s="31">
        <v>49.5</v>
      </c>
      <c r="D299" s="40">
        <v>50.166666666666664</v>
      </c>
      <c r="E299" s="40">
        <v>48.333333333333329</v>
      </c>
      <c r="F299" s="40">
        <v>47.166666666666664</v>
      </c>
      <c r="G299" s="40">
        <v>45.333333333333329</v>
      </c>
      <c r="H299" s="40">
        <v>51.333333333333329</v>
      </c>
      <c r="I299" s="40">
        <v>53.166666666666657</v>
      </c>
      <c r="J299" s="40">
        <v>54.333333333333329</v>
      </c>
      <c r="K299" s="31">
        <v>52</v>
      </c>
      <c r="L299" s="31">
        <v>49</v>
      </c>
      <c r="M299" s="31">
        <v>31.292400000000001</v>
      </c>
      <c r="N299" s="1"/>
      <c r="O299" s="1"/>
    </row>
    <row r="300" spans="1:15" ht="12.75" customHeight="1">
      <c r="A300" s="31">
        <v>290</v>
      </c>
      <c r="B300" s="31" t="s">
        <v>453</v>
      </c>
      <c r="C300" s="31">
        <v>2337.35</v>
      </c>
      <c r="D300" s="40">
        <v>2332.0166666666669</v>
      </c>
      <c r="E300" s="40">
        <v>2264.0333333333338</v>
      </c>
      <c r="F300" s="40">
        <v>2190.7166666666667</v>
      </c>
      <c r="G300" s="40">
        <v>2122.7333333333336</v>
      </c>
      <c r="H300" s="40">
        <v>2405.3333333333339</v>
      </c>
      <c r="I300" s="40">
        <v>2473.3166666666666</v>
      </c>
      <c r="J300" s="40">
        <v>2546.6333333333341</v>
      </c>
      <c r="K300" s="31">
        <v>2400</v>
      </c>
      <c r="L300" s="31">
        <v>2258.6999999999998</v>
      </c>
      <c r="M300" s="31">
        <v>1.31643</v>
      </c>
      <c r="N300" s="1"/>
      <c r="O300" s="1"/>
    </row>
    <row r="301" spans="1:15" ht="12.75" customHeight="1">
      <c r="A301" s="31">
        <v>291</v>
      </c>
      <c r="B301" s="31" t="s">
        <v>149</v>
      </c>
      <c r="C301" s="31">
        <v>928.15</v>
      </c>
      <c r="D301" s="40">
        <v>920.73333333333323</v>
      </c>
      <c r="E301" s="40">
        <v>907.46666666666647</v>
      </c>
      <c r="F301" s="40">
        <v>886.78333333333319</v>
      </c>
      <c r="G301" s="40">
        <v>873.51666666666642</v>
      </c>
      <c r="H301" s="40">
        <v>941.41666666666652</v>
      </c>
      <c r="I301" s="40">
        <v>954.68333333333317</v>
      </c>
      <c r="J301" s="40">
        <v>975.36666666666656</v>
      </c>
      <c r="K301" s="31">
        <v>934</v>
      </c>
      <c r="L301" s="31">
        <v>900.05</v>
      </c>
      <c r="M301" s="31">
        <v>18.867709999999999</v>
      </c>
      <c r="N301" s="1"/>
      <c r="O301" s="1"/>
    </row>
    <row r="302" spans="1:15" ht="12.75" customHeight="1">
      <c r="A302" s="31">
        <v>292</v>
      </c>
      <c r="B302" s="31" t="s">
        <v>454</v>
      </c>
      <c r="C302" s="31">
        <v>3507</v>
      </c>
      <c r="D302" s="40">
        <v>3469.1833333333329</v>
      </c>
      <c r="E302" s="40">
        <v>3368.3666666666659</v>
      </c>
      <c r="F302" s="40">
        <v>3229.7333333333331</v>
      </c>
      <c r="G302" s="40">
        <v>3128.9166666666661</v>
      </c>
      <c r="H302" s="40">
        <v>3607.8166666666657</v>
      </c>
      <c r="I302" s="40">
        <v>3708.6333333333323</v>
      </c>
      <c r="J302" s="40">
        <v>3847.2666666666655</v>
      </c>
      <c r="K302" s="31">
        <v>3570</v>
      </c>
      <c r="L302" s="31">
        <v>3330.55</v>
      </c>
      <c r="M302" s="31">
        <v>0.55159000000000002</v>
      </c>
      <c r="N302" s="1"/>
      <c r="O302" s="1"/>
    </row>
    <row r="303" spans="1:15" ht="12.75" customHeight="1">
      <c r="A303" s="31">
        <v>293</v>
      </c>
      <c r="B303" s="31" t="s">
        <v>455</v>
      </c>
      <c r="C303" s="31">
        <v>740.9</v>
      </c>
      <c r="D303" s="40">
        <v>747.55000000000007</v>
      </c>
      <c r="E303" s="40">
        <v>718.35000000000014</v>
      </c>
      <c r="F303" s="40">
        <v>695.80000000000007</v>
      </c>
      <c r="G303" s="40">
        <v>666.60000000000014</v>
      </c>
      <c r="H303" s="40">
        <v>770.10000000000014</v>
      </c>
      <c r="I303" s="40">
        <v>799.30000000000018</v>
      </c>
      <c r="J303" s="40">
        <v>821.85000000000014</v>
      </c>
      <c r="K303" s="31">
        <v>776.75</v>
      </c>
      <c r="L303" s="31">
        <v>725</v>
      </c>
      <c r="M303" s="31">
        <v>0.48968</v>
      </c>
      <c r="N303" s="1"/>
      <c r="O303" s="1"/>
    </row>
    <row r="304" spans="1:15" ht="12.75" customHeight="1">
      <c r="A304" s="31">
        <v>294</v>
      </c>
      <c r="B304" s="31" t="s">
        <v>456</v>
      </c>
      <c r="C304" s="31">
        <v>43.8</v>
      </c>
      <c r="D304" s="40">
        <v>44.18333333333333</v>
      </c>
      <c r="E304" s="40">
        <v>42.466666666666661</v>
      </c>
      <c r="F304" s="40">
        <v>41.133333333333333</v>
      </c>
      <c r="G304" s="40">
        <v>39.416666666666664</v>
      </c>
      <c r="H304" s="40">
        <v>45.516666666666659</v>
      </c>
      <c r="I304" s="40">
        <v>47.233333333333327</v>
      </c>
      <c r="J304" s="40">
        <v>48.566666666666656</v>
      </c>
      <c r="K304" s="31">
        <v>45.9</v>
      </c>
      <c r="L304" s="31">
        <v>42.85</v>
      </c>
      <c r="M304" s="31">
        <v>21.10669</v>
      </c>
      <c r="N304" s="1"/>
      <c r="O304" s="1"/>
    </row>
    <row r="305" spans="1:15" ht="12.75" customHeight="1">
      <c r="A305" s="31">
        <v>295</v>
      </c>
      <c r="B305" s="31" t="s">
        <v>457</v>
      </c>
      <c r="C305" s="31">
        <v>158.6</v>
      </c>
      <c r="D305" s="40">
        <v>159.56666666666663</v>
      </c>
      <c r="E305" s="40">
        <v>156.93333333333328</v>
      </c>
      <c r="F305" s="40">
        <v>155.26666666666665</v>
      </c>
      <c r="G305" s="40">
        <v>152.6333333333333</v>
      </c>
      <c r="H305" s="40">
        <v>161.23333333333326</v>
      </c>
      <c r="I305" s="40">
        <v>163.86666666666665</v>
      </c>
      <c r="J305" s="40">
        <v>165.53333333333325</v>
      </c>
      <c r="K305" s="31">
        <v>162.19999999999999</v>
      </c>
      <c r="L305" s="31">
        <v>157.9</v>
      </c>
      <c r="M305" s="31">
        <v>2.6402299999999999</v>
      </c>
      <c r="N305" s="1"/>
      <c r="O305" s="1"/>
    </row>
    <row r="306" spans="1:15" ht="12.75" customHeight="1">
      <c r="A306" s="31">
        <v>296</v>
      </c>
      <c r="B306" s="31" t="s">
        <v>162</v>
      </c>
      <c r="C306" s="31">
        <v>79429.45</v>
      </c>
      <c r="D306" s="40">
        <v>79981.95</v>
      </c>
      <c r="E306" s="40">
        <v>78463.95</v>
      </c>
      <c r="F306" s="40">
        <v>77498.45</v>
      </c>
      <c r="G306" s="40">
        <v>75980.45</v>
      </c>
      <c r="H306" s="40">
        <v>80947.45</v>
      </c>
      <c r="I306" s="40">
        <v>82465.45</v>
      </c>
      <c r="J306" s="40">
        <v>83430.95</v>
      </c>
      <c r="K306" s="31">
        <v>81499.95</v>
      </c>
      <c r="L306" s="31">
        <v>79016.45</v>
      </c>
      <c r="M306" s="31">
        <v>0.19941</v>
      </c>
      <c r="N306" s="1"/>
      <c r="O306" s="1"/>
    </row>
    <row r="307" spans="1:15" ht="12.75" customHeight="1">
      <c r="A307" s="31">
        <v>297</v>
      </c>
      <c r="B307" s="31" t="s">
        <v>158</v>
      </c>
      <c r="C307" s="31">
        <v>980.85</v>
      </c>
      <c r="D307" s="40">
        <v>986.58333333333337</v>
      </c>
      <c r="E307" s="40">
        <v>970.31666666666672</v>
      </c>
      <c r="F307" s="40">
        <v>959.7833333333333</v>
      </c>
      <c r="G307" s="40">
        <v>943.51666666666665</v>
      </c>
      <c r="H307" s="40">
        <v>997.11666666666679</v>
      </c>
      <c r="I307" s="40">
        <v>1013.3833333333334</v>
      </c>
      <c r="J307" s="40">
        <v>1023.9166666666669</v>
      </c>
      <c r="K307" s="31">
        <v>1002.85</v>
      </c>
      <c r="L307" s="31">
        <v>976.05</v>
      </c>
      <c r="M307" s="31">
        <v>5.5118499999999999</v>
      </c>
      <c r="N307" s="1"/>
      <c r="O307" s="1"/>
    </row>
    <row r="308" spans="1:15" ht="12.75" customHeight="1">
      <c r="A308" s="31">
        <v>298</v>
      </c>
      <c r="B308" s="31" t="s">
        <v>458</v>
      </c>
      <c r="C308" s="31">
        <v>4507.5</v>
      </c>
      <c r="D308" s="40">
        <v>4536.5</v>
      </c>
      <c r="E308" s="40">
        <v>4423</v>
      </c>
      <c r="F308" s="40">
        <v>4338.5</v>
      </c>
      <c r="G308" s="40">
        <v>4225</v>
      </c>
      <c r="H308" s="40">
        <v>4621</v>
      </c>
      <c r="I308" s="40">
        <v>4734.5</v>
      </c>
      <c r="J308" s="40">
        <v>4819</v>
      </c>
      <c r="K308" s="31">
        <v>4650</v>
      </c>
      <c r="L308" s="31">
        <v>4452</v>
      </c>
      <c r="M308" s="31">
        <v>5.4940000000000003E-2</v>
      </c>
      <c r="N308" s="1"/>
      <c r="O308" s="1"/>
    </row>
    <row r="309" spans="1:15" ht="12.75" customHeight="1">
      <c r="A309" s="31">
        <v>299</v>
      </c>
      <c r="B309" s="31" t="s">
        <v>459</v>
      </c>
      <c r="C309" s="31">
        <v>487.8</v>
      </c>
      <c r="D309" s="40">
        <v>480.93333333333334</v>
      </c>
      <c r="E309" s="40">
        <v>456.86666666666667</v>
      </c>
      <c r="F309" s="40">
        <v>425.93333333333334</v>
      </c>
      <c r="G309" s="40">
        <v>401.86666666666667</v>
      </c>
      <c r="H309" s="40">
        <v>511.86666666666667</v>
      </c>
      <c r="I309" s="40">
        <v>535.93333333333339</v>
      </c>
      <c r="J309" s="40">
        <v>566.86666666666667</v>
      </c>
      <c r="K309" s="31">
        <v>505</v>
      </c>
      <c r="L309" s="31">
        <v>450</v>
      </c>
      <c r="M309" s="31">
        <v>1.03854</v>
      </c>
      <c r="N309" s="1"/>
      <c r="O309" s="1"/>
    </row>
    <row r="310" spans="1:15" ht="12.75" customHeight="1">
      <c r="A310" s="31">
        <v>300</v>
      </c>
      <c r="B310" s="31" t="s">
        <v>151</v>
      </c>
      <c r="C310" s="31">
        <v>180.9</v>
      </c>
      <c r="D310" s="40">
        <v>182.93333333333337</v>
      </c>
      <c r="E310" s="40">
        <v>177.31666666666672</v>
      </c>
      <c r="F310" s="40">
        <v>173.73333333333335</v>
      </c>
      <c r="G310" s="40">
        <v>168.1166666666667</v>
      </c>
      <c r="H310" s="40">
        <v>186.51666666666674</v>
      </c>
      <c r="I310" s="40">
        <v>192.13333333333335</v>
      </c>
      <c r="J310" s="40">
        <v>195.71666666666675</v>
      </c>
      <c r="K310" s="31">
        <v>188.55</v>
      </c>
      <c r="L310" s="31">
        <v>179.35</v>
      </c>
      <c r="M310" s="31">
        <v>39.239109999999997</v>
      </c>
      <c r="N310" s="1"/>
      <c r="O310" s="1"/>
    </row>
    <row r="311" spans="1:15" ht="12.75" customHeight="1">
      <c r="A311" s="31">
        <v>301</v>
      </c>
      <c r="B311" s="31" t="s">
        <v>150</v>
      </c>
      <c r="C311" s="31">
        <v>890.7</v>
      </c>
      <c r="D311" s="40">
        <v>893.19999999999993</v>
      </c>
      <c r="E311" s="40">
        <v>880.49999999999989</v>
      </c>
      <c r="F311" s="40">
        <v>870.3</v>
      </c>
      <c r="G311" s="40">
        <v>857.59999999999991</v>
      </c>
      <c r="H311" s="40">
        <v>903.39999999999986</v>
      </c>
      <c r="I311" s="40">
        <v>916.09999999999991</v>
      </c>
      <c r="J311" s="40">
        <v>926.29999999999984</v>
      </c>
      <c r="K311" s="31">
        <v>905.9</v>
      </c>
      <c r="L311" s="31">
        <v>883</v>
      </c>
      <c r="M311" s="31">
        <v>28.33933</v>
      </c>
      <c r="N311" s="1"/>
      <c r="O311" s="1"/>
    </row>
    <row r="312" spans="1:15" ht="12.75" customHeight="1">
      <c r="A312" s="31">
        <v>302</v>
      </c>
      <c r="B312" s="31" t="s">
        <v>460</v>
      </c>
      <c r="C312" s="31">
        <v>279.10000000000002</v>
      </c>
      <c r="D312" s="40">
        <v>277.53333333333336</v>
      </c>
      <c r="E312" s="40">
        <v>266.56666666666672</v>
      </c>
      <c r="F312" s="40">
        <v>254.03333333333336</v>
      </c>
      <c r="G312" s="40">
        <v>243.06666666666672</v>
      </c>
      <c r="H312" s="40">
        <v>290.06666666666672</v>
      </c>
      <c r="I312" s="40">
        <v>301.0333333333333</v>
      </c>
      <c r="J312" s="40">
        <v>313.56666666666672</v>
      </c>
      <c r="K312" s="31">
        <v>288.5</v>
      </c>
      <c r="L312" s="31">
        <v>265</v>
      </c>
      <c r="M312" s="31">
        <v>10.798310000000001</v>
      </c>
      <c r="N312" s="1"/>
      <c r="O312" s="1"/>
    </row>
    <row r="313" spans="1:15" ht="12.75" customHeight="1">
      <c r="A313" s="31">
        <v>303</v>
      </c>
      <c r="B313" s="31" t="s">
        <v>461</v>
      </c>
      <c r="C313" s="31">
        <v>233.75</v>
      </c>
      <c r="D313" s="40">
        <v>238.25</v>
      </c>
      <c r="E313" s="40">
        <v>225.5</v>
      </c>
      <c r="F313" s="40">
        <v>217.25</v>
      </c>
      <c r="G313" s="40">
        <v>204.5</v>
      </c>
      <c r="H313" s="40">
        <v>246.5</v>
      </c>
      <c r="I313" s="40">
        <v>259.25</v>
      </c>
      <c r="J313" s="40">
        <v>267.5</v>
      </c>
      <c r="K313" s="31">
        <v>251</v>
      </c>
      <c r="L313" s="31">
        <v>230</v>
      </c>
      <c r="M313" s="31">
        <v>7.7385400000000004</v>
      </c>
      <c r="N313" s="1"/>
      <c r="O313" s="1"/>
    </row>
    <row r="314" spans="1:15" ht="12.75" customHeight="1">
      <c r="A314" s="31">
        <v>304</v>
      </c>
      <c r="B314" s="31" t="s">
        <v>462</v>
      </c>
      <c r="C314" s="31">
        <v>675.05</v>
      </c>
      <c r="D314" s="40">
        <v>671.01666666666665</v>
      </c>
      <c r="E314" s="40">
        <v>659.08333333333326</v>
      </c>
      <c r="F314" s="40">
        <v>643.11666666666656</v>
      </c>
      <c r="G314" s="40">
        <v>631.18333333333317</v>
      </c>
      <c r="H314" s="40">
        <v>686.98333333333335</v>
      </c>
      <c r="I314" s="40">
        <v>698.91666666666674</v>
      </c>
      <c r="J314" s="40">
        <v>714.88333333333344</v>
      </c>
      <c r="K314" s="31">
        <v>682.95</v>
      </c>
      <c r="L314" s="31">
        <v>655.04999999999995</v>
      </c>
      <c r="M314" s="31">
        <v>2.1127400000000001</v>
      </c>
      <c r="N314" s="1"/>
      <c r="O314" s="1"/>
    </row>
    <row r="315" spans="1:15" ht="12.75" customHeight="1">
      <c r="A315" s="31">
        <v>305</v>
      </c>
      <c r="B315" s="31" t="s">
        <v>152</v>
      </c>
      <c r="C315" s="31">
        <v>199.85</v>
      </c>
      <c r="D315" s="40">
        <v>196.70000000000002</v>
      </c>
      <c r="E315" s="40">
        <v>192.40000000000003</v>
      </c>
      <c r="F315" s="40">
        <v>184.95000000000002</v>
      </c>
      <c r="G315" s="40">
        <v>180.65000000000003</v>
      </c>
      <c r="H315" s="40">
        <v>204.15000000000003</v>
      </c>
      <c r="I315" s="40">
        <v>208.45000000000005</v>
      </c>
      <c r="J315" s="40">
        <v>215.90000000000003</v>
      </c>
      <c r="K315" s="31">
        <v>201</v>
      </c>
      <c r="L315" s="31">
        <v>189.25</v>
      </c>
      <c r="M315" s="31">
        <v>57.12106</v>
      </c>
      <c r="N315" s="1"/>
      <c r="O315" s="1"/>
    </row>
    <row r="316" spans="1:15" ht="12.75" customHeight="1">
      <c r="A316" s="31">
        <v>306</v>
      </c>
      <c r="B316" s="31" t="s">
        <v>463</v>
      </c>
      <c r="C316" s="31">
        <v>55.35</v>
      </c>
      <c r="D316" s="40">
        <v>53.85</v>
      </c>
      <c r="E316" s="40">
        <v>49.900000000000006</v>
      </c>
      <c r="F316" s="40">
        <v>44.45</v>
      </c>
      <c r="G316" s="40">
        <v>40.500000000000007</v>
      </c>
      <c r="H316" s="40">
        <v>59.300000000000004</v>
      </c>
      <c r="I316" s="40">
        <v>63.250000000000007</v>
      </c>
      <c r="J316" s="40">
        <v>68.7</v>
      </c>
      <c r="K316" s="31">
        <v>57.8</v>
      </c>
      <c r="L316" s="31">
        <v>48.4</v>
      </c>
      <c r="M316" s="31">
        <v>250.04965999999999</v>
      </c>
      <c r="N316" s="1"/>
      <c r="O316" s="1"/>
    </row>
    <row r="317" spans="1:15" ht="12.75" customHeight="1">
      <c r="A317" s="31">
        <v>307</v>
      </c>
      <c r="B317" s="31" t="s">
        <v>153</v>
      </c>
      <c r="C317" s="31">
        <v>555.95000000000005</v>
      </c>
      <c r="D317" s="40">
        <v>556.66666666666663</v>
      </c>
      <c r="E317" s="40">
        <v>547.93333333333328</v>
      </c>
      <c r="F317" s="40">
        <v>539.91666666666663</v>
      </c>
      <c r="G317" s="40">
        <v>531.18333333333328</v>
      </c>
      <c r="H317" s="40">
        <v>564.68333333333328</v>
      </c>
      <c r="I317" s="40">
        <v>573.41666666666663</v>
      </c>
      <c r="J317" s="40">
        <v>581.43333333333328</v>
      </c>
      <c r="K317" s="31">
        <v>565.4</v>
      </c>
      <c r="L317" s="31">
        <v>548.65</v>
      </c>
      <c r="M317" s="31">
        <v>21.56915</v>
      </c>
      <c r="N317" s="1"/>
      <c r="O317" s="1"/>
    </row>
    <row r="318" spans="1:15" ht="12.75" customHeight="1">
      <c r="A318" s="31">
        <v>308</v>
      </c>
      <c r="B318" s="31" t="s">
        <v>154</v>
      </c>
      <c r="C318" s="31">
        <v>7260.6</v>
      </c>
      <c r="D318" s="40">
        <v>7292.1000000000013</v>
      </c>
      <c r="E318" s="40">
        <v>7188.1500000000024</v>
      </c>
      <c r="F318" s="40">
        <v>7115.7000000000007</v>
      </c>
      <c r="G318" s="40">
        <v>7011.7500000000018</v>
      </c>
      <c r="H318" s="40">
        <v>7364.5500000000029</v>
      </c>
      <c r="I318" s="40">
        <v>7468.5000000000018</v>
      </c>
      <c r="J318" s="40">
        <v>7540.9500000000035</v>
      </c>
      <c r="K318" s="31">
        <v>7396.05</v>
      </c>
      <c r="L318" s="31">
        <v>7219.65</v>
      </c>
      <c r="M318" s="31">
        <v>2.4805799999999998</v>
      </c>
      <c r="N318" s="1"/>
      <c r="O318" s="1"/>
    </row>
    <row r="319" spans="1:15" ht="12.75" customHeight="1">
      <c r="A319" s="31">
        <v>309</v>
      </c>
      <c r="B319" s="31" t="s">
        <v>157</v>
      </c>
      <c r="C319" s="31">
        <v>958.35</v>
      </c>
      <c r="D319" s="40">
        <v>960.81666666666661</v>
      </c>
      <c r="E319" s="40">
        <v>941.78333333333319</v>
      </c>
      <c r="F319" s="40">
        <v>925.21666666666658</v>
      </c>
      <c r="G319" s="40">
        <v>906.18333333333317</v>
      </c>
      <c r="H319" s="40">
        <v>977.38333333333321</v>
      </c>
      <c r="I319" s="40">
        <v>996.41666666666652</v>
      </c>
      <c r="J319" s="40">
        <v>1012.9833333333332</v>
      </c>
      <c r="K319" s="31">
        <v>979.85</v>
      </c>
      <c r="L319" s="31">
        <v>944.25</v>
      </c>
      <c r="M319" s="31">
        <v>11.857239999999999</v>
      </c>
      <c r="N319" s="1"/>
      <c r="O319" s="1"/>
    </row>
    <row r="320" spans="1:15" ht="12.75" customHeight="1">
      <c r="A320" s="31">
        <v>310</v>
      </c>
      <c r="B320" s="31" t="s">
        <v>464</v>
      </c>
      <c r="C320" s="31">
        <v>333.95</v>
      </c>
      <c r="D320" s="40">
        <v>330.71666666666664</v>
      </c>
      <c r="E320" s="40">
        <v>325.08333333333326</v>
      </c>
      <c r="F320" s="40">
        <v>316.21666666666664</v>
      </c>
      <c r="G320" s="40">
        <v>310.58333333333326</v>
      </c>
      <c r="H320" s="40">
        <v>339.58333333333326</v>
      </c>
      <c r="I320" s="40">
        <v>345.21666666666658</v>
      </c>
      <c r="J320" s="40">
        <v>354.08333333333326</v>
      </c>
      <c r="K320" s="31">
        <v>336.35</v>
      </c>
      <c r="L320" s="31">
        <v>321.85000000000002</v>
      </c>
      <c r="M320" s="31">
        <v>5.4925300000000004</v>
      </c>
      <c r="N320" s="1"/>
      <c r="O320" s="1"/>
    </row>
    <row r="321" spans="1:15" ht="12.75" customHeight="1">
      <c r="A321" s="31">
        <v>311</v>
      </c>
      <c r="B321" s="31" t="s">
        <v>465</v>
      </c>
      <c r="C321" s="31">
        <v>262.39999999999998</v>
      </c>
      <c r="D321" s="40">
        <v>266.68333333333334</v>
      </c>
      <c r="E321" s="40">
        <v>256.7166666666667</v>
      </c>
      <c r="F321" s="40">
        <v>251.03333333333336</v>
      </c>
      <c r="G321" s="40">
        <v>241.06666666666672</v>
      </c>
      <c r="H321" s="40">
        <v>272.36666666666667</v>
      </c>
      <c r="I321" s="40">
        <v>282.33333333333326</v>
      </c>
      <c r="J321" s="40">
        <v>288.01666666666665</v>
      </c>
      <c r="K321" s="31">
        <v>276.64999999999998</v>
      </c>
      <c r="L321" s="31">
        <v>261</v>
      </c>
      <c r="M321" s="31">
        <v>6.7396099999999999</v>
      </c>
      <c r="N321" s="1"/>
      <c r="O321" s="1"/>
    </row>
    <row r="322" spans="1:15" ht="12.75" customHeight="1">
      <c r="A322" s="31">
        <v>312</v>
      </c>
      <c r="B322" s="31" t="s">
        <v>156</v>
      </c>
      <c r="C322" s="31">
        <v>2799.3</v>
      </c>
      <c r="D322" s="40">
        <v>2792.4</v>
      </c>
      <c r="E322" s="40">
        <v>2734.8</v>
      </c>
      <c r="F322" s="40">
        <v>2670.3</v>
      </c>
      <c r="G322" s="40">
        <v>2612.7000000000003</v>
      </c>
      <c r="H322" s="40">
        <v>2856.9</v>
      </c>
      <c r="I322" s="40">
        <v>2914.4999999999995</v>
      </c>
      <c r="J322" s="40">
        <v>2979</v>
      </c>
      <c r="K322" s="31">
        <v>2850</v>
      </c>
      <c r="L322" s="31">
        <v>2727.9</v>
      </c>
      <c r="M322" s="31">
        <v>4.3562700000000003</v>
      </c>
      <c r="N322" s="1"/>
      <c r="O322" s="1"/>
    </row>
    <row r="323" spans="1:15" ht="12.75" customHeight="1">
      <c r="A323" s="31">
        <v>313</v>
      </c>
      <c r="B323" s="31" t="s">
        <v>159</v>
      </c>
      <c r="C323" s="31">
        <v>4433.3</v>
      </c>
      <c r="D323" s="40">
        <v>4409.7</v>
      </c>
      <c r="E323" s="40">
        <v>4216.7</v>
      </c>
      <c r="F323" s="40">
        <v>4000.1000000000004</v>
      </c>
      <c r="G323" s="40">
        <v>3807.1000000000004</v>
      </c>
      <c r="H323" s="40">
        <v>4626.2999999999993</v>
      </c>
      <c r="I323" s="40">
        <v>4819.2999999999993</v>
      </c>
      <c r="J323" s="40">
        <v>5035.8999999999987</v>
      </c>
      <c r="K323" s="31">
        <v>4602.7</v>
      </c>
      <c r="L323" s="31">
        <v>4193.1000000000004</v>
      </c>
      <c r="M323" s="31">
        <v>14.88805</v>
      </c>
      <c r="N323" s="1"/>
      <c r="O323" s="1"/>
    </row>
    <row r="324" spans="1:15" ht="12.75" customHeight="1">
      <c r="A324" s="31">
        <v>314</v>
      </c>
      <c r="B324" s="31" t="s">
        <v>466</v>
      </c>
      <c r="C324" s="31">
        <v>128.05000000000001</v>
      </c>
      <c r="D324" s="40">
        <v>129.83333333333334</v>
      </c>
      <c r="E324" s="40">
        <v>125.66666666666669</v>
      </c>
      <c r="F324" s="40">
        <v>123.28333333333335</v>
      </c>
      <c r="G324" s="40">
        <v>119.11666666666669</v>
      </c>
      <c r="H324" s="40">
        <v>132.2166666666667</v>
      </c>
      <c r="I324" s="40">
        <v>136.38333333333338</v>
      </c>
      <c r="J324" s="40">
        <v>138.76666666666668</v>
      </c>
      <c r="K324" s="31">
        <v>134</v>
      </c>
      <c r="L324" s="31">
        <v>127.45</v>
      </c>
      <c r="M324" s="31">
        <v>3.8388599999999999</v>
      </c>
      <c r="N324" s="1"/>
      <c r="O324" s="1"/>
    </row>
    <row r="325" spans="1:15" ht="12.75" customHeight="1">
      <c r="A325" s="31">
        <v>315</v>
      </c>
      <c r="B325" s="31" t="s">
        <v>467</v>
      </c>
      <c r="C325" s="31">
        <v>783.85</v>
      </c>
      <c r="D325" s="40">
        <v>779</v>
      </c>
      <c r="E325" s="40">
        <v>756.1</v>
      </c>
      <c r="F325" s="40">
        <v>728.35</v>
      </c>
      <c r="G325" s="40">
        <v>705.45</v>
      </c>
      <c r="H325" s="40">
        <v>806.75</v>
      </c>
      <c r="I325" s="40">
        <v>829.65000000000009</v>
      </c>
      <c r="J325" s="40">
        <v>857.4</v>
      </c>
      <c r="K325" s="31">
        <v>801.9</v>
      </c>
      <c r="L325" s="31">
        <v>751.25</v>
      </c>
      <c r="M325" s="31">
        <v>6.1688299999999998</v>
      </c>
      <c r="N325" s="1"/>
      <c r="O325" s="1"/>
    </row>
    <row r="326" spans="1:15" ht="12.75" customHeight="1">
      <c r="A326" s="31">
        <v>316</v>
      </c>
      <c r="B326" s="31" t="s">
        <v>468</v>
      </c>
      <c r="C326" s="31">
        <v>188.85</v>
      </c>
      <c r="D326" s="40">
        <v>190</v>
      </c>
      <c r="E326" s="40">
        <v>185.95</v>
      </c>
      <c r="F326" s="40">
        <v>183.04999999999998</v>
      </c>
      <c r="G326" s="40">
        <v>178.99999999999997</v>
      </c>
      <c r="H326" s="40">
        <v>192.9</v>
      </c>
      <c r="I326" s="40">
        <v>196.95000000000002</v>
      </c>
      <c r="J326" s="40">
        <v>199.85000000000002</v>
      </c>
      <c r="K326" s="31">
        <v>194.05</v>
      </c>
      <c r="L326" s="31">
        <v>187.1</v>
      </c>
      <c r="M326" s="31">
        <v>2.2243200000000001</v>
      </c>
      <c r="N326" s="1"/>
      <c r="O326" s="1"/>
    </row>
    <row r="327" spans="1:15" ht="12.75" customHeight="1">
      <c r="A327" s="31">
        <v>317</v>
      </c>
      <c r="B327" s="31" t="s">
        <v>469</v>
      </c>
      <c r="C327" s="31">
        <v>890.85</v>
      </c>
      <c r="D327" s="40">
        <v>895.26666666666677</v>
      </c>
      <c r="E327" s="40">
        <v>874.53333333333353</v>
      </c>
      <c r="F327" s="40">
        <v>858.21666666666681</v>
      </c>
      <c r="G327" s="40">
        <v>837.48333333333358</v>
      </c>
      <c r="H327" s="40">
        <v>911.58333333333348</v>
      </c>
      <c r="I327" s="40">
        <v>932.31666666666683</v>
      </c>
      <c r="J327" s="40">
        <v>948.63333333333344</v>
      </c>
      <c r="K327" s="31">
        <v>916</v>
      </c>
      <c r="L327" s="31">
        <v>878.95</v>
      </c>
      <c r="M327" s="31">
        <v>2.2863899999999999</v>
      </c>
      <c r="N327" s="1"/>
      <c r="O327" s="1"/>
    </row>
    <row r="328" spans="1:15" ht="12.75" customHeight="1">
      <c r="A328" s="31">
        <v>318</v>
      </c>
      <c r="B328" s="31" t="s">
        <v>161</v>
      </c>
      <c r="C328" s="31">
        <v>3203.7</v>
      </c>
      <c r="D328" s="40">
        <v>3204.2166666666667</v>
      </c>
      <c r="E328" s="40">
        <v>3104.4833333333336</v>
      </c>
      <c r="F328" s="40">
        <v>3005.2666666666669</v>
      </c>
      <c r="G328" s="40">
        <v>2905.5333333333338</v>
      </c>
      <c r="H328" s="40">
        <v>3303.4333333333334</v>
      </c>
      <c r="I328" s="40">
        <v>3403.1666666666661</v>
      </c>
      <c r="J328" s="40">
        <v>3502.3833333333332</v>
      </c>
      <c r="K328" s="31">
        <v>3303.95</v>
      </c>
      <c r="L328" s="31">
        <v>3105</v>
      </c>
      <c r="M328" s="31">
        <v>7.9178499999999996</v>
      </c>
      <c r="N328" s="1"/>
      <c r="O328" s="1"/>
    </row>
    <row r="329" spans="1:15" ht="12.75" customHeight="1">
      <c r="A329" s="31">
        <v>319</v>
      </c>
      <c r="B329" s="31" t="s">
        <v>470</v>
      </c>
      <c r="C329" s="31">
        <v>1672.6</v>
      </c>
      <c r="D329" s="40">
        <v>1690.3666666666666</v>
      </c>
      <c r="E329" s="40">
        <v>1639.1833333333332</v>
      </c>
      <c r="F329" s="40">
        <v>1605.7666666666667</v>
      </c>
      <c r="G329" s="40">
        <v>1554.5833333333333</v>
      </c>
      <c r="H329" s="40">
        <v>1723.7833333333331</v>
      </c>
      <c r="I329" s="40">
        <v>1774.9666666666665</v>
      </c>
      <c r="J329" s="40">
        <v>1808.383333333333</v>
      </c>
      <c r="K329" s="31">
        <v>1741.55</v>
      </c>
      <c r="L329" s="31">
        <v>1656.95</v>
      </c>
      <c r="M329" s="31">
        <v>12.63153</v>
      </c>
      <c r="N329" s="1"/>
      <c r="O329" s="1"/>
    </row>
    <row r="330" spans="1:15" ht="12.75" customHeight="1">
      <c r="A330" s="31">
        <v>320</v>
      </c>
      <c r="B330" s="31" t="s">
        <v>163</v>
      </c>
      <c r="C330" s="31">
        <v>1520.45</v>
      </c>
      <c r="D330" s="40">
        <v>1535.0333333333335</v>
      </c>
      <c r="E330" s="40">
        <v>1492.0666666666671</v>
      </c>
      <c r="F330" s="40">
        <v>1463.6833333333336</v>
      </c>
      <c r="G330" s="40">
        <v>1420.7166666666672</v>
      </c>
      <c r="H330" s="40">
        <v>1563.416666666667</v>
      </c>
      <c r="I330" s="40">
        <v>1606.3833333333337</v>
      </c>
      <c r="J330" s="40">
        <v>1634.7666666666669</v>
      </c>
      <c r="K330" s="31">
        <v>1578</v>
      </c>
      <c r="L330" s="31">
        <v>1506.65</v>
      </c>
      <c r="M330" s="31">
        <v>7.18804</v>
      </c>
      <c r="N330" s="1"/>
      <c r="O330" s="1"/>
    </row>
    <row r="331" spans="1:15" ht="12.75" customHeight="1">
      <c r="A331" s="31">
        <v>321</v>
      </c>
      <c r="B331" s="31" t="s">
        <v>269</v>
      </c>
      <c r="C331" s="31">
        <v>850.2</v>
      </c>
      <c r="D331" s="40">
        <v>838.05000000000007</v>
      </c>
      <c r="E331" s="40">
        <v>822.15000000000009</v>
      </c>
      <c r="F331" s="40">
        <v>794.1</v>
      </c>
      <c r="G331" s="40">
        <v>778.2</v>
      </c>
      <c r="H331" s="40">
        <v>866.10000000000014</v>
      </c>
      <c r="I331" s="40">
        <v>882</v>
      </c>
      <c r="J331" s="40">
        <v>910.05000000000018</v>
      </c>
      <c r="K331" s="31">
        <v>853.95</v>
      </c>
      <c r="L331" s="31">
        <v>810</v>
      </c>
      <c r="M331" s="31">
        <v>1.5089999999999999</v>
      </c>
      <c r="N331" s="1"/>
      <c r="O331" s="1"/>
    </row>
    <row r="332" spans="1:15" ht="12.75" customHeight="1">
      <c r="A332" s="31">
        <v>322</v>
      </c>
      <c r="B332" s="31" t="s">
        <v>471</v>
      </c>
      <c r="C332" s="31">
        <v>45.6</v>
      </c>
      <c r="D332" s="40">
        <v>45.966666666666669</v>
      </c>
      <c r="E332" s="40">
        <v>44.833333333333336</v>
      </c>
      <c r="F332" s="40">
        <v>44.06666666666667</v>
      </c>
      <c r="G332" s="40">
        <v>42.933333333333337</v>
      </c>
      <c r="H332" s="40">
        <v>46.733333333333334</v>
      </c>
      <c r="I332" s="40">
        <v>47.86666666666666</v>
      </c>
      <c r="J332" s="40">
        <v>48.633333333333333</v>
      </c>
      <c r="K332" s="31">
        <v>47.1</v>
      </c>
      <c r="L332" s="31">
        <v>45.2</v>
      </c>
      <c r="M332" s="31">
        <v>40.011209999999998</v>
      </c>
      <c r="N332" s="1"/>
      <c r="O332" s="1"/>
    </row>
    <row r="333" spans="1:15" ht="12.75" customHeight="1">
      <c r="A333" s="31">
        <v>323</v>
      </c>
      <c r="B333" s="31" t="s">
        <v>472</v>
      </c>
      <c r="C333" s="31">
        <v>74.8</v>
      </c>
      <c r="D333" s="40">
        <v>75.833333333333329</v>
      </c>
      <c r="E333" s="40">
        <v>73.466666666666654</v>
      </c>
      <c r="F333" s="40">
        <v>72.133333333333326</v>
      </c>
      <c r="G333" s="40">
        <v>69.766666666666652</v>
      </c>
      <c r="H333" s="40">
        <v>77.166666666666657</v>
      </c>
      <c r="I333" s="40">
        <v>79.533333333333331</v>
      </c>
      <c r="J333" s="40">
        <v>80.86666666666666</v>
      </c>
      <c r="K333" s="31">
        <v>78.2</v>
      </c>
      <c r="L333" s="31">
        <v>74.5</v>
      </c>
      <c r="M333" s="31">
        <v>30.242339999999999</v>
      </c>
      <c r="N333" s="1"/>
      <c r="O333" s="1"/>
    </row>
    <row r="334" spans="1:15" ht="12.75" customHeight="1">
      <c r="A334" s="31">
        <v>324</v>
      </c>
      <c r="B334" s="31" t="s">
        <v>473</v>
      </c>
      <c r="C334" s="31">
        <v>607.75</v>
      </c>
      <c r="D334" s="40">
        <v>611.9</v>
      </c>
      <c r="E334" s="40">
        <v>590.79999999999995</v>
      </c>
      <c r="F334" s="40">
        <v>573.85</v>
      </c>
      <c r="G334" s="40">
        <v>552.75</v>
      </c>
      <c r="H334" s="40">
        <v>628.84999999999991</v>
      </c>
      <c r="I334" s="40">
        <v>649.95000000000005</v>
      </c>
      <c r="J334" s="40">
        <v>666.89999999999986</v>
      </c>
      <c r="K334" s="31">
        <v>633</v>
      </c>
      <c r="L334" s="31">
        <v>594.95000000000005</v>
      </c>
      <c r="M334" s="31">
        <v>0.60443000000000002</v>
      </c>
      <c r="N334" s="1"/>
      <c r="O334" s="1"/>
    </row>
    <row r="335" spans="1:15" ht="12.75" customHeight="1">
      <c r="A335" s="31">
        <v>325</v>
      </c>
      <c r="B335" s="31" t="s">
        <v>474</v>
      </c>
      <c r="C335" s="31">
        <v>32.4</v>
      </c>
      <c r="D335" s="40">
        <v>32.35</v>
      </c>
      <c r="E335" s="40">
        <v>31.550000000000004</v>
      </c>
      <c r="F335" s="40">
        <v>30.700000000000003</v>
      </c>
      <c r="G335" s="40">
        <v>29.900000000000006</v>
      </c>
      <c r="H335" s="40">
        <v>33.200000000000003</v>
      </c>
      <c r="I335" s="40">
        <v>34</v>
      </c>
      <c r="J335" s="40">
        <v>34.85</v>
      </c>
      <c r="K335" s="31">
        <v>33.15</v>
      </c>
      <c r="L335" s="31">
        <v>31.5</v>
      </c>
      <c r="M335" s="31">
        <v>111.05504000000001</v>
      </c>
      <c r="N335" s="1"/>
      <c r="O335" s="1"/>
    </row>
    <row r="336" spans="1:15" ht="12.75" customHeight="1">
      <c r="A336" s="31">
        <v>326</v>
      </c>
      <c r="B336" s="31" t="s">
        <v>475</v>
      </c>
      <c r="C336" s="31">
        <v>64.45</v>
      </c>
      <c r="D336" s="40">
        <v>64.38333333333334</v>
      </c>
      <c r="E336" s="40">
        <v>62.916666666666686</v>
      </c>
      <c r="F336" s="40">
        <v>61.383333333333347</v>
      </c>
      <c r="G336" s="40">
        <v>59.916666666666693</v>
      </c>
      <c r="H336" s="40">
        <v>65.916666666666686</v>
      </c>
      <c r="I336" s="40">
        <v>67.383333333333354</v>
      </c>
      <c r="J336" s="40">
        <v>68.916666666666671</v>
      </c>
      <c r="K336" s="31">
        <v>65.849999999999994</v>
      </c>
      <c r="L336" s="31">
        <v>62.85</v>
      </c>
      <c r="M336" s="31">
        <v>55.966540000000002</v>
      </c>
      <c r="N336" s="1"/>
      <c r="O336" s="1"/>
    </row>
    <row r="337" spans="1:15" ht="12.75" customHeight="1">
      <c r="A337" s="31">
        <v>327</v>
      </c>
      <c r="B337" s="31" t="s">
        <v>169</v>
      </c>
      <c r="C337" s="31">
        <v>140.5</v>
      </c>
      <c r="D337" s="40">
        <v>141.08333333333334</v>
      </c>
      <c r="E337" s="40">
        <v>138.2166666666667</v>
      </c>
      <c r="F337" s="40">
        <v>135.93333333333337</v>
      </c>
      <c r="G337" s="40">
        <v>133.06666666666672</v>
      </c>
      <c r="H337" s="40">
        <v>143.36666666666667</v>
      </c>
      <c r="I337" s="40">
        <v>146.23333333333329</v>
      </c>
      <c r="J337" s="40">
        <v>148.51666666666665</v>
      </c>
      <c r="K337" s="31">
        <v>143.94999999999999</v>
      </c>
      <c r="L337" s="31">
        <v>138.80000000000001</v>
      </c>
      <c r="M337" s="31">
        <v>83.518879999999996</v>
      </c>
      <c r="N337" s="1"/>
      <c r="O337" s="1"/>
    </row>
    <row r="338" spans="1:15" ht="12.75" customHeight="1">
      <c r="A338" s="31">
        <v>328</v>
      </c>
      <c r="B338" s="31" t="s">
        <v>476</v>
      </c>
      <c r="C338" s="31">
        <v>263.45</v>
      </c>
      <c r="D338" s="40">
        <v>266.88333333333338</v>
      </c>
      <c r="E338" s="40">
        <v>258.76666666666677</v>
      </c>
      <c r="F338" s="40">
        <v>254.08333333333337</v>
      </c>
      <c r="G338" s="40">
        <v>245.96666666666675</v>
      </c>
      <c r="H338" s="40">
        <v>271.56666666666678</v>
      </c>
      <c r="I338" s="40">
        <v>279.68333333333345</v>
      </c>
      <c r="J338" s="40">
        <v>284.36666666666679</v>
      </c>
      <c r="K338" s="31">
        <v>275</v>
      </c>
      <c r="L338" s="31">
        <v>262.2</v>
      </c>
      <c r="M338" s="31">
        <v>6.9597600000000002</v>
      </c>
      <c r="N338" s="1"/>
      <c r="O338" s="1"/>
    </row>
    <row r="339" spans="1:15" ht="12.75" customHeight="1">
      <c r="A339" s="31">
        <v>329</v>
      </c>
      <c r="B339" s="31" t="s">
        <v>171</v>
      </c>
      <c r="C339" s="31">
        <v>143.9</v>
      </c>
      <c r="D339" s="40">
        <v>144.43333333333331</v>
      </c>
      <c r="E339" s="40">
        <v>142.61666666666662</v>
      </c>
      <c r="F339" s="40">
        <v>141.33333333333331</v>
      </c>
      <c r="G339" s="40">
        <v>139.51666666666662</v>
      </c>
      <c r="H339" s="40">
        <v>145.71666666666661</v>
      </c>
      <c r="I339" s="40">
        <v>147.53333333333327</v>
      </c>
      <c r="J339" s="40">
        <v>148.81666666666661</v>
      </c>
      <c r="K339" s="31">
        <v>146.25</v>
      </c>
      <c r="L339" s="31">
        <v>143.15</v>
      </c>
      <c r="M339" s="31">
        <v>140.7938</v>
      </c>
      <c r="N339" s="1"/>
      <c r="O339" s="1"/>
    </row>
    <row r="340" spans="1:15" ht="12.75" customHeight="1">
      <c r="A340" s="31">
        <v>330</v>
      </c>
      <c r="B340" s="31" t="s">
        <v>477</v>
      </c>
      <c r="C340" s="31">
        <v>511.2</v>
      </c>
      <c r="D340" s="40">
        <v>509</v>
      </c>
      <c r="E340" s="40">
        <v>504</v>
      </c>
      <c r="F340" s="40">
        <v>496.8</v>
      </c>
      <c r="G340" s="40">
        <v>491.8</v>
      </c>
      <c r="H340" s="40">
        <v>516.20000000000005</v>
      </c>
      <c r="I340" s="40">
        <v>521.20000000000005</v>
      </c>
      <c r="J340" s="40">
        <v>528.4</v>
      </c>
      <c r="K340" s="31">
        <v>514</v>
      </c>
      <c r="L340" s="31">
        <v>501.8</v>
      </c>
      <c r="M340" s="31">
        <v>0.50712999999999997</v>
      </c>
      <c r="N340" s="1"/>
      <c r="O340" s="1"/>
    </row>
    <row r="341" spans="1:15" ht="12.75" customHeight="1">
      <c r="A341" s="31">
        <v>331</v>
      </c>
      <c r="B341" s="31" t="s">
        <v>165</v>
      </c>
      <c r="C341" s="31">
        <v>103.8</v>
      </c>
      <c r="D341" s="40">
        <v>103.43333333333334</v>
      </c>
      <c r="E341" s="40">
        <v>100.16666666666667</v>
      </c>
      <c r="F341" s="40">
        <v>96.533333333333331</v>
      </c>
      <c r="G341" s="40">
        <v>93.266666666666666</v>
      </c>
      <c r="H341" s="40">
        <v>107.06666666666668</v>
      </c>
      <c r="I341" s="40">
        <v>110.33333333333333</v>
      </c>
      <c r="J341" s="40">
        <v>113.96666666666668</v>
      </c>
      <c r="K341" s="31">
        <v>106.7</v>
      </c>
      <c r="L341" s="31">
        <v>99.8</v>
      </c>
      <c r="M341" s="31">
        <v>403.99955999999997</v>
      </c>
      <c r="N341" s="1"/>
      <c r="O341" s="1"/>
    </row>
    <row r="342" spans="1:15" ht="12.75" customHeight="1">
      <c r="A342" s="31">
        <v>332</v>
      </c>
      <c r="B342" s="31" t="s">
        <v>478</v>
      </c>
      <c r="C342" s="31">
        <v>55.05</v>
      </c>
      <c r="D342" s="40">
        <v>55.716666666666661</v>
      </c>
      <c r="E342" s="40">
        <v>53.533333333333324</v>
      </c>
      <c r="F342" s="40">
        <v>52.016666666666666</v>
      </c>
      <c r="G342" s="40">
        <v>49.833333333333329</v>
      </c>
      <c r="H342" s="40">
        <v>57.23333333333332</v>
      </c>
      <c r="I342" s="40">
        <v>59.416666666666657</v>
      </c>
      <c r="J342" s="40">
        <v>60.933333333333316</v>
      </c>
      <c r="K342" s="31">
        <v>57.9</v>
      </c>
      <c r="L342" s="31">
        <v>54.2</v>
      </c>
      <c r="M342" s="31">
        <v>5.3139399999999997</v>
      </c>
      <c r="N342" s="1"/>
      <c r="O342" s="1"/>
    </row>
    <row r="343" spans="1:15" ht="12.75" customHeight="1">
      <c r="A343" s="31">
        <v>333</v>
      </c>
      <c r="B343" s="31" t="s">
        <v>167</v>
      </c>
      <c r="C343" s="31">
        <v>3388.55</v>
      </c>
      <c r="D343" s="40">
        <v>3332.9333333333329</v>
      </c>
      <c r="E343" s="40">
        <v>3258.1166666666659</v>
      </c>
      <c r="F343" s="40">
        <v>3127.6833333333329</v>
      </c>
      <c r="G343" s="40">
        <v>3052.8666666666659</v>
      </c>
      <c r="H343" s="40">
        <v>3463.3666666666659</v>
      </c>
      <c r="I343" s="40">
        <v>3538.1833333333325</v>
      </c>
      <c r="J343" s="40">
        <v>3668.6166666666659</v>
      </c>
      <c r="K343" s="31">
        <v>3407.75</v>
      </c>
      <c r="L343" s="31">
        <v>3202.5</v>
      </c>
      <c r="M343" s="31">
        <v>4.5668699999999998</v>
      </c>
      <c r="N343" s="1"/>
      <c r="O343" s="1"/>
    </row>
    <row r="344" spans="1:15" ht="12.75" customHeight="1">
      <c r="A344" s="31">
        <v>334</v>
      </c>
      <c r="B344" s="31" t="s">
        <v>168</v>
      </c>
      <c r="C344" s="31">
        <v>18696.25</v>
      </c>
      <c r="D344" s="40">
        <v>18767.183333333331</v>
      </c>
      <c r="E344" s="40">
        <v>18533.416666666661</v>
      </c>
      <c r="F344" s="40">
        <v>18370.583333333328</v>
      </c>
      <c r="G344" s="40">
        <v>18136.816666666658</v>
      </c>
      <c r="H344" s="40">
        <v>18930.016666666663</v>
      </c>
      <c r="I344" s="40">
        <v>19163.783333333333</v>
      </c>
      <c r="J344" s="40">
        <v>19326.616666666665</v>
      </c>
      <c r="K344" s="31">
        <v>19000.95</v>
      </c>
      <c r="L344" s="31">
        <v>18604.349999999999</v>
      </c>
      <c r="M344" s="31">
        <v>0.54146000000000005</v>
      </c>
      <c r="N344" s="1"/>
      <c r="O344" s="1"/>
    </row>
    <row r="345" spans="1:15" ht="12.75" customHeight="1">
      <c r="A345" s="31">
        <v>335</v>
      </c>
      <c r="B345" s="31" t="s">
        <v>479</v>
      </c>
      <c r="C345" s="31">
        <v>76.45</v>
      </c>
      <c r="D345" s="40">
        <v>76.683333333333337</v>
      </c>
      <c r="E345" s="40">
        <v>72.966666666666669</v>
      </c>
      <c r="F345" s="40">
        <v>69.483333333333334</v>
      </c>
      <c r="G345" s="40">
        <v>65.766666666666666</v>
      </c>
      <c r="H345" s="40">
        <v>80.166666666666671</v>
      </c>
      <c r="I345" s="40">
        <v>83.88333333333334</v>
      </c>
      <c r="J345" s="40">
        <v>87.366666666666674</v>
      </c>
      <c r="K345" s="31">
        <v>80.400000000000006</v>
      </c>
      <c r="L345" s="31">
        <v>73.2</v>
      </c>
      <c r="M345" s="31">
        <v>19.990939999999998</v>
      </c>
      <c r="N345" s="1"/>
      <c r="O345" s="1"/>
    </row>
    <row r="346" spans="1:15" ht="12.75" customHeight="1">
      <c r="A346" s="31">
        <v>336</v>
      </c>
      <c r="B346" s="31" t="s">
        <v>480</v>
      </c>
      <c r="C346" s="31">
        <v>2501.0500000000002</v>
      </c>
      <c r="D346" s="40">
        <v>2566.7000000000003</v>
      </c>
      <c r="E346" s="40">
        <v>2390.4000000000005</v>
      </c>
      <c r="F346" s="40">
        <v>2279.7500000000005</v>
      </c>
      <c r="G346" s="40">
        <v>2103.4500000000007</v>
      </c>
      <c r="H346" s="40">
        <v>2677.3500000000004</v>
      </c>
      <c r="I346" s="40">
        <v>2853.6500000000005</v>
      </c>
      <c r="J346" s="40">
        <v>2964.3</v>
      </c>
      <c r="K346" s="31">
        <v>2743</v>
      </c>
      <c r="L346" s="31">
        <v>2456.0500000000002</v>
      </c>
      <c r="M346" s="31">
        <v>0.1071</v>
      </c>
      <c r="N346" s="1"/>
      <c r="O346" s="1"/>
    </row>
    <row r="347" spans="1:15" ht="12.75" customHeight="1">
      <c r="A347" s="31">
        <v>337</v>
      </c>
      <c r="B347" s="31" t="s">
        <v>164</v>
      </c>
      <c r="C347" s="31">
        <v>433.2</v>
      </c>
      <c r="D347" s="40">
        <v>437.04999999999995</v>
      </c>
      <c r="E347" s="40">
        <v>423.19999999999993</v>
      </c>
      <c r="F347" s="40">
        <v>413.2</v>
      </c>
      <c r="G347" s="40">
        <v>399.34999999999997</v>
      </c>
      <c r="H347" s="40">
        <v>447.0499999999999</v>
      </c>
      <c r="I347" s="40">
        <v>460.89999999999992</v>
      </c>
      <c r="J347" s="40">
        <v>470.89999999999986</v>
      </c>
      <c r="K347" s="31">
        <v>450.9</v>
      </c>
      <c r="L347" s="31">
        <v>427.05</v>
      </c>
      <c r="M347" s="31">
        <v>7.6981299999999999</v>
      </c>
      <c r="N347" s="1"/>
      <c r="O347" s="1"/>
    </row>
    <row r="348" spans="1:15" ht="12.75" customHeight="1">
      <c r="A348" s="31">
        <v>338</v>
      </c>
      <c r="B348" s="31" t="s">
        <v>270</v>
      </c>
      <c r="C348" s="31">
        <v>908</v>
      </c>
      <c r="D348" s="40">
        <v>889.9</v>
      </c>
      <c r="E348" s="40">
        <v>866.9</v>
      </c>
      <c r="F348" s="40">
        <v>825.8</v>
      </c>
      <c r="G348" s="40">
        <v>802.8</v>
      </c>
      <c r="H348" s="40">
        <v>931</v>
      </c>
      <c r="I348" s="40">
        <v>954</v>
      </c>
      <c r="J348" s="40">
        <v>995.1</v>
      </c>
      <c r="K348" s="31">
        <v>912.9</v>
      </c>
      <c r="L348" s="31">
        <v>848.8</v>
      </c>
      <c r="M348" s="31">
        <v>16.339880000000001</v>
      </c>
      <c r="N348" s="1"/>
      <c r="O348" s="1"/>
    </row>
    <row r="349" spans="1:15" ht="12.75" customHeight="1">
      <c r="A349" s="31">
        <v>339</v>
      </c>
      <c r="B349" s="31" t="s">
        <v>172</v>
      </c>
      <c r="C349" s="31">
        <v>161.4</v>
      </c>
      <c r="D349" s="40">
        <v>161.08333333333334</v>
      </c>
      <c r="E349" s="40">
        <v>159.2166666666667</v>
      </c>
      <c r="F349" s="40">
        <v>157.03333333333336</v>
      </c>
      <c r="G349" s="40">
        <v>155.16666666666671</v>
      </c>
      <c r="H349" s="40">
        <v>163.26666666666668</v>
      </c>
      <c r="I349" s="40">
        <v>165.1333333333333</v>
      </c>
      <c r="J349" s="40">
        <v>167.31666666666666</v>
      </c>
      <c r="K349" s="31">
        <v>162.94999999999999</v>
      </c>
      <c r="L349" s="31">
        <v>158.9</v>
      </c>
      <c r="M349" s="31">
        <v>345.68006000000003</v>
      </c>
      <c r="N349" s="1"/>
      <c r="O349" s="1"/>
    </row>
    <row r="350" spans="1:15" ht="12.75" customHeight="1">
      <c r="A350" s="31">
        <v>340</v>
      </c>
      <c r="B350" s="31" t="s">
        <v>271</v>
      </c>
      <c r="C350" s="31">
        <v>225.2</v>
      </c>
      <c r="D350" s="40">
        <v>221.4</v>
      </c>
      <c r="E350" s="40">
        <v>214.35000000000002</v>
      </c>
      <c r="F350" s="40">
        <v>203.50000000000003</v>
      </c>
      <c r="G350" s="40">
        <v>196.45000000000005</v>
      </c>
      <c r="H350" s="40">
        <v>232.25</v>
      </c>
      <c r="I350" s="40">
        <v>239.3</v>
      </c>
      <c r="J350" s="40">
        <v>250.14999999999998</v>
      </c>
      <c r="K350" s="31">
        <v>228.45</v>
      </c>
      <c r="L350" s="31">
        <v>210.55</v>
      </c>
      <c r="M350" s="31">
        <v>35.089370000000002</v>
      </c>
      <c r="N350" s="1"/>
      <c r="O350" s="1"/>
    </row>
    <row r="351" spans="1:15" ht="12.75" customHeight="1">
      <c r="A351" s="31">
        <v>341</v>
      </c>
      <c r="B351" s="31" t="s">
        <v>481</v>
      </c>
      <c r="C351" s="31">
        <v>4450.75</v>
      </c>
      <c r="D351" s="40">
        <v>4461.166666666667</v>
      </c>
      <c r="E351" s="40">
        <v>4329.0333333333338</v>
      </c>
      <c r="F351" s="40">
        <v>4207.3166666666666</v>
      </c>
      <c r="G351" s="40">
        <v>4075.1833333333334</v>
      </c>
      <c r="H351" s="40">
        <v>4582.8833333333341</v>
      </c>
      <c r="I351" s="40">
        <v>4715.0166666666673</v>
      </c>
      <c r="J351" s="40">
        <v>4836.7333333333345</v>
      </c>
      <c r="K351" s="31">
        <v>4593.3</v>
      </c>
      <c r="L351" s="31">
        <v>4339.45</v>
      </c>
      <c r="M351" s="31">
        <v>1.5494600000000001</v>
      </c>
      <c r="N351" s="1"/>
      <c r="O351" s="1"/>
    </row>
    <row r="352" spans="1:15" ht="12.75" customHeight="1">
      <c r="A352" s="31">
        <v>342</v>
      </c>
      <c r="B352" s="31" t="s">
        <v>482</v>
      </c>
      <c r="C352" s="31">
        <v>337.8</v>
      </c>
      <c r="D352" s="40">
        <v>329.26666666666665</v>
      </c>
      <c r="E352" s="40">
        <v>318.5333333333333</v>
      </c>
      <c r="F352" s="40">
        <v>299.26666666666665</v>
      </c>
      <c r="G352" s="40">
        <v>288.5333333333333</v>
      </c>
      <c r="H352" s="40">
        <v>348.5333333333333</v>
      </c>
      <c r="I352" s="40">
        <v>359.26666666666665</v>
      </c>
      <c r="J352" s="40">
        <v>378.5333333333333</v>
      </c>
      <c r="K352" s="31">
        <v>340</v>
      </c>
      <c r="L352" s="31">
        <v>310</v>
      </c>
      <c r="M352" s="31">
        <v>6.7033399999999999</v>
      </c>
      <c r="N352" s="1"/>
      <c r="O352" s="1"/>
    </row>
    <row r="353" spans="1:15" ht="12.75" customHeight="1">
      <c r="A353" s="31">
        <v>343</v>
      </c>
      <c r="B353" s="31" t="s">
        <v>179</v>
      </c>
      <c r="C353" s="31">
        <v>2999.35</v>
      </c>
      <c r="D353" s="40">
        <v>2972.7833333333333</v>
      </c>
      <c r="E353" s="40">
        <v>2891.5666666666666</v>
      </c>
      <c r="F353" s="40">
        <v>2783.7833333333333</v>
      </c>
      <c r="G353" s="40">
        <v>2702.5666666666666</v>
      </c>
      <c r="H353" s="40">
        <v>3080.5666666666666</v>
      </c>
      <c r="I353" s="40">
        <v>3161.7833333333328</v>
      </c>
      <c r="J353" s="40">
        <v>3269.5666666666666</v>
      </c>
      <c r="K353" s="31">
        <v>3054</v>
      </c>
      <c r="L353" s="31">
        <v>2865</v>
      </c>
      <c r="M353" s="31">
        <v>5.1785300000000003</v>
      </c>
      <c r="N353" s="1"/>
      <c r="O353" s="1"/>
    </row>
    <row r="354" spans="1:15" ht="12.75" customHeight="1">
      <c r="A354" s="31">
        <v>344</v>
      </c>
      <c r="B354" s="31" t="s">
        <v>484</v>
      </c>
      <c r="C354" s="31">
        <v>528.65</v>
      </c>
      <c r="D354" s="40">
        <v>526.29999999999995</v>
      </c>
      <c r="E354" s="40">
        <v>504.89999999999986</v>
      </c>
      <c r="F354" s="40">
        <v>481.14999999999992</v>
      </c>
      <c r="G354" s="40">
        <v>459.74999999999983</v>
      </c>
      <c r="H354" s="40">
        <v>550.04999999999995</v>
      </c>
      <c r="I354" s="40">
        <v>571.45000000000005</v>
      </c>
      <c r="J354" s="40">
        <v>595.19999999999993</v>
      </c>
      <c r="K354" s="31">
        <v>547.70000000000005</v>
      </c>
      <c r="L354" s="31">
        <v>502.55</v>
      </c>
      <c r="M354" s="31">
        <v>3.0302099999999998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330.75</v>
      </c>
      <c r="D355" s="40">
        <v>334.48333333333335</v>
      </c>
      <c r="E355" s="40">
        <v>323.36666666666667</v>
      </c>
      <c r="F355" s="40">
        <v>315.98333333333335</v>
      </c>
      <c r="G355" s="40">
        <v>304.86666666666667</v>
      </c>
      <c r="H355" s="40">
        <v>341.86666666666667</v>
      </c>
      <c r="I355" s="40">
        <v>352.98333333333335</v>
      </c>
      <c r="J355" s="40">
        <v>360.36666666666667</v>
      </c>
      <c r="K355" s="31">
        <v>345.6</v>
      </c>
      <c r="L355" s="31">
        <v>327.10000000000002</v>
      </c>
      <c r="M355" s="31">
        <v>3.55769</v>
      </c>
      <c r="N355" s="1"/>
      <c r="O355" s="1"/>
    </row>
    <row r="356" spans="1:15" ht="12.75" customHeight="1">
      <c r="A356" s="31">
        <v>346</v>
      </c>
      <c r="B356" s="31" t="s">
        <v>183</v>
      </c>
      <c r="C356" s="31">
        <v>1727.4</v>
      </c>
      <c r="D356" s="40">
        <v>1708.5</v>
      </c>
      <c r="E356" s="40">
        <v>1648.95</v>
      </c>
      <c r="F356" s="40">
        <v>1570.5</v>
      </c>
      <c r="G356" s="40">
        <v>1510.95</v>
      </c>
      <c r="H356" s="40">
        <v>1786.95</v>
      </c>
      <c r="I356" s="40">
        <v>1846.5000000000002</v>
      </c>
      <c r="J356" s="40">
        <v>1924.95</v>
      </c>
      <c r="K356" s="31">
        <v>1768.05</v>
      </c>
      <c r="L356" s="31">
        <v>1630.05</v>
      </c>
      <c r="M356" s="31">
        <v>35.630290000000002</v>
      </c>
      <c r="N356" s="1"/>
      <c r="O356" s="1"/>
    </row>
    <row r="357" spans="1:15" ht="12.75" customHeight="1">
      <c r="A357" s="31">
        <v>347</v>
      </c>
      <c r="B357" s="31" t="s">
        <v>173</v>
      </c>
      <c r="C357" s="31">
        <v>36722.15</v>
      </c>
      <c r="D357" s="40">
        <v>37150.400000000001</v>
      </c>
      <c r="E357" s="40">
        <v>36151.65</v>
      </c>
      <c r="F357" s="40">
        <v>35581.15</v>
      </c>
      <c r="G357" s="40">
        <v>34582.400000000001</v>
      </c>
      <c r="H357" s="40">
        <v>37720.9</v>
      </c>
      <c r="I357" s="40">
        <v>38719.65</v>
      </c>
      <c r="J357" s="40">
        <v>39290.15</v>
      </c>
      <c r="K357" s="31">
        <v>38149.15</v>
      </c>
      <c r="L357" s="31">
        <v>36579.9</v>
      </c>
      <c r="M357" s="31">
        <v>0.27093</v>
      </c>
      <c r="N357" s="1"/>
      <c r="O357" s="1"/>
    </row>
    <row r="358" spans="1:15" ht="12.75" customHeight="1">
      <c r="A358" s="31">
        <v>348</v>
      </c>
      <c r="B358" s="31" t="s">
        <v>486</v>
      </c>
      <c r="C358" s="31">
        <v>3959.7</v>
      </c>
      <c r="D358" s="40">
        <v>3902.5500000000006</v>
      </c>
      <c r="E358" s="40">
        <v>3730.4500000000012</v>
      </c>
      <c r="F358" s="40">
        <v>3501.2000000000007</v>
      </c>
      <c r="G358" s="40">
        <v>3329.1000000000013</v>
      </c>
      <c r="H358" s="40">
        <v>4131.8000000000011</v>
      </c>
      <c r="I358" s="40">
        <v>4303.9000000000005</v>
      </c>
      <c r="J358" s="40">
        <v>4533.1500000000015</v>
      </c>
      <c r="K358" s="31">
        <v>4074.65</v>
      </c>
      <c r="L358" s="31">
        <v>3673.3</v>
      </c>
      <c r="M358" s="31">
        <v>5.1038399999999999</v>
      </c>
      <c r="N358" s="1"/>
      <c r="O358" s="1"/>
    </row>
    <row r="359" spans="1:15" ht="12.75" customHeight="1">
      <c r="A359" s="31">
        <v>349</v>
      </c>
      <c r="B359" s="31" t="s">
        <v>175</v>
      </c>
      <c r="C359" s="31">
        <v>229.05</v>
      </c>
      <c r="D359" s="40">
        <v>229.26666666666665</v>
      </c>
      <c r="E359" s="40">
        <v>226.7833333333333</v>
      </c>
      <c r="F359" s="40">
        <v>224.51666666666665</v>
      </c>
      <c r="G359" s="40">
        <v>222.0333333333333</v>
      </c>
      <c r="H359" s="40">
        <v>231.5333333333333</v>
      </c>
      <c r="I359" s="40">
        <v>234.01666666666665</v>
      </c>
      <c r="J359" s="40">
        <v>236.2833333333333</v>
      </c>
      <c r="K359" s="31">
        <v>231.75</v>
      </c>
      <c r="L359" s="31">
        <v>227</v>
      </c>
      <c r="M359" s="31">
        <v>32.93327</v>
      </c>
      <c r="N359" s="1"/>
      <c r="O359" s="1"/>
    </row>
    <row r="360" spans="1:15" ht="12.75" customHeight="1">
      <c r="A360" s="31">
        <v>350</v>
      </c>
      <c r="B360" s="31" t="s">
        <v>177</v>
      </c>
      <c r="C360" s="31">
        <v>4977.1499999999996</v>
      </c>
      <c r="D360" s="40">
        <v>5040.3999999999996</v>
      </c>
      <c r="E360" s="40">
        <v>4899.8999999999996</v>
      </c>
      <c r="F360" s="40">
        <v>4822.6499999999996</v>
      </c>
      <c r="G360" s="40">
        <v>4682.1499999999996</v>
      </c>
      <c r="H360" s="40">
        <v>5117.6499999999996</v>
      </c>
      <c r="I360" s="40">
        <v>5258.15</v>
      </c>
      <c r="J360" s="40">
        <v>5335.4</v>
      </c>
      <c r="K360" s="31">
        <v>5180.8999999999996</v>
      </c>
      <c r="L360" s="31">
        <v>4963.1499999999996</v>
      </c>
      <c r="M360" s="31">
        <v>0.36821999999999999</v>
      </c>
      <c r="N360" s="1"/>
      <c r="O360" s="1"/>
    </row>
    <row r="361" spans="1:15" ht="12.75" customHeight="1">
      <c r="A361" s="31">
        <v>351</v>
      </c>
      <c r="B361" s="31" t="s">
        <v>487</v>
      </c>
      <c r="C361" s="31">
        <v>232.9</v>
      </c>
      <c r="D361" s="40">
        <v>233.35</v>
      </c>
      <c r="E361" s="40">
        <v>229.54999999999998</v>
      </c>
      <c r="F361" s="40">
        <v>226.2</v>
      </c>
      <c r="G361" s="40">
        <v>222.39999999999998</v>
      </c>
      <c r="H361" s="40">
        <v>236.7</v>
      </c>
      <c r="I361" s="40">
        <v>240.5</v>
      </c>
      <c r="J361" s="40">
        <v>243.85</v>
      </c>
      <c r="K361" s="31">
        <v>237.15</v>
      </c>
      <c r="L361" s="31">
        <v>230</v>
      </c>
      <c r="M361" s="31">
        <v>6.3596899999999996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959.4</v>
      </c>
      <c r="D362" s="40">
        <v>948.63333333333333</v>
      </c>
      <c r="E362" s="40">
        <v>923.26666666666665</v>
      </c>
      <c r="F362" s="40">
        <v>887.13333333333333</v>
      </c>
      <c r="G362" s="40">
        <v>861.76666666666665</v>
      </c>
      <c r="H362" s="40">
        <v>984.76666666666665</v>
      </c>
      <c r="I362" s="40">
        <v>1010.1333333333332</v>
      </c>
      <c r="J362" s="40">
        <v>1046.2666666666667</v>
      </c>
      <c r="K362" s="31">
        <v>974</v>
      </c>
      <c r="L362" s="31">
        <v>912.5</v>
      </c>
      <c r="M362" s="31">
        <v>2.6000200000000002</v>
      </c>
      <c r="N362" s="1"/>
      <c r="O362" s="1"/>
    </row>
    <row r="363" spans="1:15" ht="12.75" customHeight="1">
      <c r="A363" s="31">
        <v>353</v>
      </c>
      <c r="B363" s="31" t="s">
        <v>178</v>
      </c>
      <c r="C363" s="31">
        <v>2285.9499999999998</v>
      </c>
      <c r="D363" s="40">
        <v>2287.7333333333331</v>
      </c>
      <c r="E363" s="40">
        <v>2248.2166666666662</v>
      </c>
      <c r="F363" s="40">
        <v>2210.4833333333331</v>
      </c>
      <c r="G363" s="40">
        <v>2170.9666666666662</v>
      </c>
      <c r="H363" s="40">
        <v>2325.4666666666662</v>
      </c>
      <c r="I363" s="40">
        <v>2364.9833333333336</v>
      </c>
      <c r="J363" s="40">
        <v>2402.7166666666662</v>
      </c>
      <c r="K363" s="31">
        <v>2327.25</v>
      </c>
      <c r="L363" s="31">
        <v>2250</v>
      </c>
      <c r="M363" s="31">
        <v>3.5202499999999999</v>
      </c>
      <c r="N363" s="1"/>
      <c r="O363" s="1"/>
    </row>
    <row r="364" spans="1:15" ht="12.75" customHeight="1">
      <c r="A364" s="31">
        <v>354</v>
      </c>
      <c r="B364" s="31" t="s">
        <v>174</v>
      </c>
      <c r="C364" s="31">
        <v>2601.25</v>
      </c>
      <c r="D364" s="40">
        <v>2576.9</v>
      </c>
      <c r="E364" s="40">
        <v>2534.3500000000004</v>
      </c>
      <c r="F364" s="40">
        <v>2467.4500000000003</v>
      </c>
      <c r="G364" s="40">
        <v>2424.9000000000005</v>
      </c>
      <c r="H364" s="40">
        <v>2643.8</v>
      </c>
      <c r="I364" s="40">
        <v>2686.3500000000004</v>
      </c>
      <c r="J364" s="40">
        <v>2753.25</v>
      </c>
      <c r="K364" s="31">
        <v>2619.4499999999998</v>
      </c>
      <c r="L364" s="31">
        <v>2510</v>
      </c>
      <c r="M364" s="31">
        <v>6.0020800000000003</v>
      </c>
      <c r="N364" s="1"/>
      <c r="O364" s="1"/>
    </row>
    <row r="365" spans="1:15" ht="12.75" customHeight="1">
      <c r="A365" s="31">
        <v>355</v>
      </c>
      <c r="B365" s="31" t="s">
        <v>489</v>
      </c>
      <c r="C365" s="31">
        <v>902.15</v>
      </c>
      <c r="D365" s="40">
        <v>904.44999999999993</v>
      </c>
      <c r="E365" s="40">
        <v>889.79999999999984</v>
      </c>
      <c r="F365" s="40">
        <v>877.44999999999993</v>
      </c>
      <c r="G365" s="40">
        <v>862.79999999999984</v>
      </c>
      <c r="H365" s="40">
        <v>916.79999999999984</v>
      </c>
      <c r="I365" s="40">
        <v>931.44999999999993</v>
      </c>
      <c r="J365" s="40">
        <v>943.79999999999984</v>
      </c>
      <c r="K365" s="31">
        <v>919.1</v>
      </c>
      <c r="L365" s="31">
        <v>892.1</v>
      </c>
      <c r="M365" s="31">
        <v>0.38889000000000001</v>
      </c>
      <c r="N365" s="1"/>
      <c r="O365" s="1"/>
    </row>
    <row r="366" spans="1:15" ht="12.75" customHeight="1">
      <c r="A366" s="31">
        <v>356</v>
      </c>
      <c r="B366" s="31" t="s">
        <v>272</v>
      </c>
      <c r="C366" s="31">
        <v>2337.6</v>
      </c>
      <c r="D366" s="40">
        <v>2322.4500000000003</v>
      </c>
      <c r="E366" s="40">
        <v>2245.1500000000005</v>
      </c>
      <c r="F366" s="40">
        <v>2152.7000000000003</v>
      </c>
      <c r="G366" s="40">
        <v>2075.4000000000005</v>
      </c>
      <c r="H366" s="40">
        <v>2414.9000000000005</v>
      </c>
      <c r="I366" s="40">
        <v>2492.2000000000007</v>
      </c>
      <c r="J366" s="40">
        <v>2584.6500000000005</v>
      </c>
      <c r="K366" s="31">
        <v>2399.75</v>
      </c>
      <c r="L366" s="31">
        <v>2230</v>
      </c>
      <c r="M366" s="31">
        <v>16.017679999999999</v>
      </c>
      <c r="N366" s="1"/>
      <c r="O366" s="1"/>
    </row>
    <row r="367" spans="1:15" ht="12.75" customHeight="1">
      <c r="A367" s="31">
        <v>357</v>
      </c>
      <c r="B367" s="31" t="s">
        <v>490</v>
      </c>
      <c r="C367" s="31">
        <v>1701.15</v>
      </c>
      <c r="D367" s="40">
        <v>1689.5999999999997</v>
      </c>
      <c r="E367" s="40">
        <v>1649.6499999999994</v>
      </c>
      <c r="F367" s="40">
        <v>1598.1499999999996</v>
      </c>
      <c r="G367" s="40">
        <v>1558.1999999999994</v>
      </c>
      <c r="H367" s="40">
        <v>1741.0999999999995</v>
      </c>
      <c r="I367" s="40">
        <v>1781.0499999999997</v>
      </c>
      <c r="J367" s="40">
        <v>1832.5499999999995</v>
      </c>
      <c r="K367" s="31">
        <v>1729.55</v>
      </c>
      <c r="L367" s="31">
        <v>1638.1</v>
      </c>
      <c r="M367" s="31">
        <v>1.3301799999999999</v>
      </c>
      <c r="N367" s="1"/>
      <c r="O367" s="1"/>
    </row>
    <row r="368" spans="1:15" ht="12.75" customHeight="1">
      <c r="A368" s="31">
        <v>358</v>
      </c>
      <c r="B368" s="31" t="s">
        <v>176</v>
      </c>
      <c r="C368" s="31">
        <v>136.44999999999999</v>
      </c>
      <c r="D368" s="40">
        <v>136.51666666666665</v>
      </c>
      <c r="E368" s="40">
        <v>135.0333333333333</v>
      </c>
      <c r="F368" s="40">
        <v>133.61666666666665</v>
      </c>
      <c r="G368" s="40">
        <v>132.1333333333333</v>
      </c>
      <c r="H368" s="40">
        <v>137.93333333333331</v>
      </c>
      <c r="I368" s="40">
        <v>139.41666666666666</v>
      </c>
      <c r="J368" s="40">
        <v>140.83333333333331</v>
      </c>
      <c r="K368" s="31">
        <v>138</v>
      </c>
      <c r="L368" s="31">
        <v>135.1</v>
      </c>
      <c r="M368" s="31">
        <v>49.061109999999999</v>
      </c>
      <c r="N368" s="1"/>
      <c r="O368" s="1"/>
    </row>
    <row r="369" spans="1:15" ht="12.75" customHeight="1">
      <c r="A369" s="31">
        <v>359</v>
      </c>
      <c r="B369" s="31" t="s">
        <v>181</v>
      </c>
      <c r="C369" s="31">
        <v>192.65</v>
      </c>
      <c r="D369" s="40">
        <v>192.71666666666667</v>
      </c>
      <c r="E369" s="40">
        <v>190.43333333333334</v>
      </c>
      <c r="F369" s="40">
        <v>188.21666666666667</v>
      </c>
      <c r="G369" s="40">
        <v>185.93333333333334</v>
      </c>
      <c r="H369" s="40">
        <v>194.93333333333334</v>
      </c>
      <c r="I369" s="40">
        <v>197.2166666666667</v>
      </c>
      <c r="J369" s="40">
        <v>199.43333333333334</v>
      </c>
      <c r="K369" s="31">
        <v>195</v>
      </c>
      <c r="L369" s="31">
        <v>190.5</v>
      </c>
      <c r="M369" s="31">
        <v>58.968150000000001</v>
      </c>
      <c r="N369" s="1"/>
      <c r="O369" s="1"/>
    </row>
    <row r="370" spans="1:15" ht="12.75" customHeight="1">
      <c r="A370" s="31">
        <v>360</v>
      </c>
      <c r="B370" s="31" t="s">
        <v>273</v>
      </c>
      <c r="C370" s="31">
        <v>421</v>
      </c>
      <c r="D370" s="40">
        <v>428.84999999999997</v>
      </c>
      <c r="E370" s="40">
        <v>409.19999999999993</v>
      </c>
      <c r="F370" s="40">
        <v>397.4</v>
      </c>
      <c r="G370" s="40">
        <v>377.74999999999994</v>
      </c>
      <c r="H370" s="40">
        <v>440.64999999999992</v>
      </c>
      <c r="I370" s="40">
        <v>460.2999999999999</v>
      </c>
      <c r="J370" s="40">
        <v>472.09999999999991</v>
      </c>
      <c r="K370" s="31">
        <v>448.5</v>
      </c>
      <c r="L370" s="31">
        <v>417.05</v>
      </c>
      <c r="M370" s="31">
        <v>9.1276200000000003</v>
      </c>
      <c r="N370" s="1"/>
      <c r="O370" s="1"/>
    </row>
    <row r="371" spans="1:15" ht="12.75" customHeight="1">
      <c r="A371" s="31">
        <v>361</v>
      </c>
      <c r="B371" s="31" t="s">
        <v>491</v>
      </c>
      <c r="C371" s="31">
        <v>704.05</v>
      </c>
      <c r="D371" s="40">
        <v>704.48333333333323</v>
      </c>
      <c r="E371" s="40">
        <v>689.56666666666649</v>
      </c>
      <c r="F371" s="40">
        <v>675.08333333333326</v>
      </c>
      <c r="G371" s="40">
        <v>660.16666666666652</v>
      </c>
      <c r="H371" s="40">
        <v>718.96666666666647</v>
      </c>
      <c r="I371" s="40">
        <v>733.88333333333321</v>
      </c>
      <c r="J371" s="40">
        <v>748.36666666666645</v>
      </c>
      <c r="K371" s="31">
        <v>719.4</v>
      </c>
      <c r="L371" s="31">
        <v>690</v>
      </c>
      <c r="M371" s="31">
        <v>4.4693300000000002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118.1</v>
      </c>
      <c r="D372" s="40">
        <v>119.71666666666665</v>
      </c>
      <c r="E372" s="40">
        <v>116.38333333333331</v>
      </c>
      <c r="F372" s="40">
        <v>114.66666666666666</v>
      </c>
      <c r="G372" s="40">
        <v>111.33333333333331</v>
      </c>
      <c r="H372" s="40">
        <v>121.43333333333331</v>
      </c>
      <c r="I372" s="40">
        <v>124.76666666666665</v>
      </c>
      <c r="J372" s="40">
        <v>126.48333333333331</v>
      </c>
      <c r="K372" s="31">
        <v>123.05</v>
      </c>
      <c r="L372" s="31">
        <v>118</v>
      </c>
      <c r="M372" s="31">
        <v>2.93153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5387.15</v>
      </c>
      <c r="D373" s="40">
        <v>5397.7333333333336</v>
      </c>
      <c r="E373" s="40">
        <v>5335.416666666667</v>
      </c>
      <c r="F373" s="40">
        <v>5283.6833333333334</v>
      </c>
      <c r="G373" s="40">
        <v>5221.3666666666668</v>
      </c>
      <c r="H373" s="40">
        <v>5449.4666666666672</v>
      </c>
      <c r="I373" s="40">
        <v>5511.7833333333328</v>
      </c>
      <c r="J373" s="40">
        <v>5563.5166666666673</v>
      </c>
      <c r="K373" s="31">
        <v>5460.05</v>
      </c>
      <c r="L373" s="31">
        <v>5346</v>
      </c>
      <c r="M373" s="31">
        <v>8.5889999999999994E-2</v>
      </c>
      <c r="N373" s="1"/>
      <c r="O373" s="1"/>
    </row>
    <row r="374" spans="1:15" ht="12.75" customHeight="1">
      <c r="A374" s="31">
        <v>364</v>
      </c>
      <c r="B374" s="31" t="s">
        <v>274</v>
      </c>
      <c r="C374" s="31">
        <v>14501.55</v>
      </c>
      <c r="D374" s="40">
        <v>14404.166666666666</v>
      </c>
      <c r="E374" s="40">
        <v>14215.383333333331</v>
      </c>
      <c r="F374" s="40">
        <v>13929.216666666665</v>
      </c>
      <c r="G374" s="40">
        <v>13740.433333333331</v>
      </c>
      <c r="H374" s="40">
        <v>14690.333333333332</v>
      </c>
      <c r="I374" s="40">
        <v>14879.116666666669</v>
      </c>
      <c r="J374" s="40">
        <v>15165.283333333333</v>
      </c>
      <c r="K374" s="31">
        <v>14592.95</v>
      </c>
      <c r="L374" s="31">
        <v>14118</v>
      </c>
      <c r="M374" s="31">
        <v>5.1090000000000003E-2</v>
      </c>
      <c r="N374" s="1"/>
      <c r="O374" s="1"/>
    </row>
    <row r="375" spans="1:15" ht="12.75" customHeight="1">
      <c r="A375" s="31">
        <v>365</v>
      </c>
      <c r="B375" s="31" t="s">
        <v>180</v>
      </c>
      <c r="C375" s="31">
        <v>44.9</v>
      </c>
      <c r="D375" s="40">
        <v>44.566666666666663</v>
      </c>
      <c r="E375" s="40">
        <v>43.483333333333327</v>
      </c>
      <c r="F375" s="40">
        <v>42.066666666666663</v>
      </c>
      <c r="G375" s="40">
        <v>40.983333333333327</v>
      </c>
      <c r="H375" s="40">
        <v>45.983333333333327</v>
      </c>
      <c r="I375" s="40">
        <v>47.06666666666667</v>
      </c>
      <c r="J375" s="40">
        <v>48.483333333333327</v>
      </c>
      <c r="K375" s="31">
        <v>45.65</v>
      </c>
      <c r="L375" s="31">
        <v>43.15</v>
      </c>
      <c r="M375" s="31">
        <v>1534.5879399999999</v>
      </c>
      <c r="N375" s="1"/>
      <c r="O375" s="1"/>
    </row>
    <row r="376" spans="1:15" ht="12.75" customHeight="1">
      <c r="A376" s="31">
        <v>366</v>
      </c>
      <c r="B376" s="31" t="s">
        <v>494</v>
      </c>
      <c r="C376" s="31">
        <v>942.05</v>
      </c>
      <c r="D376" s="40">
        <v>924.61666666666667</v>
      </c>
      <c r="E376" s="40">
        <v>898.23333333333335</v>
      </c>
      <c r="F376" s="40">
        <v>854.41666666666663</v>
      </c>
      <c r="G376" s="40">
        <v>828.0333333333333</v>
      </c>
      <c r="H376" s="40">
        <v>968.43333333333339</v>
      </c>
      <c r="I376" s="40">
        <v>994.81666666666683</v>
      </c>
      <c r="J376" s="40">
        <v>1038.6333333333334</v>
      </c>
      <c r="K376" s="31">
        <v>951</v>
      </c>
      <c r="L376" s="31">
        <v>880.8</v>
      </c>
      <c r="M376" s="31">
        <v>3.0656699999999999</v>
      </c>
      <c r="N376" s="1"/>
      <c r="O376" s="1"/>
    </row>
    <row r="377" spans="1:15" ht="12.75" customHeight="1">
      <c r="A377" s="31">
        <v>367</v>
      </c>
      <c r="B377" s="31" t="s">
        <v>185</v>
      </c>
      <c r="C377" s="31">
        <v>205.3</v>
      </c>
      <c r="D377" s="40">
        <v>204.95000000000002</v>
      </c>
      <c r="E377" s="40">
        <v>200.45000000000005</v>
      </c>
      <c r="F377" s="40">
        <v>195.60000000000002</v>
      </c>
      <c r="G377" s="40">
        <v>191.10000000000005</v>
      </c>
      <c r="H377" s="40">
        <v>209.80000000000004</v>
      </c>
      <c r="I377" s="40">
        <v>214.29999999999998</v>
      </c>
      <c r="J377" s="40">
        <v>219.15000000000003</v>
      </c>
      <c r="K377" s="31">
        <v>209.45</v>
      </c>
      <c r="L377" s="31">
        <v>200.1</v>
      </c>
      <c r="M377" s="31">
        <v>187.12658999999999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148.55000000000001</v>
      </c>
      <c r="D378" s="40">
        <v>149.23333333333335</v>
      </c>
      <c r="E378" s="40">
        <v>146.41666666666669</v>
      </c>
      <c r="F378" s="40">
        <v>144.28333333333333</v>
      </c>
      <c r="G378" s="40">
        <v>141.46666666666667</v>
      </c>
      <c r="H378" s="40">
        <v>151.3666666666667</v>
      </c>
      <c r="I378" s="40">
        <v>154.18333333333337</v>
      </c>
      <c r="J378" s="40">
        <v>156.31666666666672</v>
      </c>
      <c r="K378" s="31">
        <v>152.05000000000001</v>
      </c>
      <c r="L378" s="31">
        <v>147.1</v>
      </c>
      <c r="M378" s="31">
        <v>51.746490000000001</v>
      </c>
      <c r="N378" s="1"/>
      <c r="O378" s="1"/>
    </row>
    <row r="379" spans="1:15" ht="12.75" customHeight="1">
      <c r="A379" s="31">
        <v>369</v>
      </c>
      <c r="B379" s="31" t="s">
        <v>495</v>
      </c>
      <c r="C379" s="31">
        <v>284.89999999999998</v>
      </c>
      <c r="D379" s="40">
        <v>293.64999999999998</v>
      </c>
      <c r="E379" s="40">
        <v>269.39999999999998</v>
      </c>
      <c r="F379" s="40">
        <v>253.89999999999998</v>
      </c>
      <c r="G379" s="40">
        <v>229.64999999999998</v>
      </c>
      <c r="H379" s="40">
        <v>309.14999999999998</v>
      </c>
      <c r="I379" s="40">
        <v>333.4</v>
      </c>
      <c r="J379" s="40">
        <v>348.9</v>
      </c>
      <c r="K379" s="31">
        <v>317.89999999999998</v>
      </c>
      <c r="L379" s="31">
        <v>278.14999999999998</v>
      </c>
      <c r="M379" s="31">
        <v>18.93149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1115.95</v>
      </c>
      <c r="D380" s="40">
        <v>1097.0833333333333</v>
      </c>
      <c r="E380" s="40">
        <v>1065.5666666666666</v>
      </c>
      <c r="F380" s="40">
        <v>1015.1833333333334</v>
      </c>
      <c r="G380" s="40">
        <v>983.66666666666674</v>
      </c>
      <c r="H380" s="40">
        <v>1147.4666666666665</v>
      </c>
      <c r="I380" s="40">
        <v>1178.9833333333333</v>
      </c>
      <c r="J380" s="40">
        <v>1229.3666666666663</v>
      </c>
      <c r="K380" s="31">
        <v>1128.5999999999999</v>
      </c>
      <c r="L380" s="31">
        <v>1046.7</v>
      </c>
      <c r="M380" s="31">
        <v>3.7602600000000002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38.75</v>
      </c>
      <c r="D381" s="40">
        <v>40.766666666666666</v>
      </c>
      <c r="E381" s="40">
        <v>36.733333333333334</v>
      </c>
      <c r="F381" s="40">
        <v>34.716666666666669</v>
      </c>
      <c r="G381" s="40">
        <v>30.683333333333337</v>
      </c>
      <c r="H381" s="40">
        <v>42.783333333333331</v>
      </c>
      <c r="I381" s="40">
        <v>46.816666666666663</v>
      </c>
      <c r="J381" s="40">
        <v>48.833333333333329</v>
      </c>
      <c r="K381" s="31">
        <v>44.8</v>
      </c>
      <c r="L381" s="31">
        <v>38.75</v>
      </c>
      <c r="M381" s="31">
        <v>373.19544000000002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222.1</v>
      </c>
      <c r="D382" s="40">
        <v>224.9</v>
      </c>
      <c r="E382" s="40">
        <v>217.95000000000002</v>
      </c>
      <c r="F382" s="40">
        <v>213.8</v>
      </c>
      <c r="G382" s="40">
        <v>206.85000000000002</v>
      </c>
      <c r="H382" s="40">
        <v>229.05</v>
      </c>
      <c r="I382" s="40">
        <v>236</v>
      </c>
      <c r="J382" s="40">
        <v>240.15</v>
      </c>
      <c r="K382" s="31">
        <v>231.85</v>
      </c>
      <c r="L382" s="31">
        <v>220.75</v>
      </c>
      <c r="M382" s="31">
        <v>13.655559999999999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636.4</v>
      </c>
      <c r="D383" s="40">
        <v>641.81666666666661</v>
      </c>
      <c r="E383" s="40">
        <v>630.58333333333326</v>
      </c>
      <c r="F383" s="40">
        <v>624.76666666666665</v>
      </c>
      <c r="G383" s="40">
        <v>613.5333333333333</v>
      </c>
      <c r="H383" s="40">
        <v>647.63333333333321</v>
      </c>
      <c r="I383" s="40">
        <v>658.86666666666656</v>
      </c>
      <c r="J383" s="40">
        <v>664.68333333333317</v>
      </c>
      <c r="K383" s="31">
        <v>653.04999999999995</v>
      </c>
      <c r="L383" s="31">
        <v>636</v>
      </c>
      <c r="M383" s="31">
        <v>1.9183699999999999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262.45</v>
      </c>
      <c r="D384" s="40">
        <v>267.31666666666666</v>
      </c>
      <c r="E384" s="40">
        <v>256.63333333333333</v>
      </c>
      <c r="F384" s="40">
        <v>250.81666666666666</v>
      </c>
      <c r="G384" s="40">
        <v>240.13333333333333</v>
      </c>
      <c r="H384" s="40">
        <v>273.13333333333333</v>
      </c>
      <c r="I384" s="40">
        <v>283.81666666666661</v>
      </c>
      <c r="J384" s="40">
        <v>289.63333333333333</v>
      </c>
      <c r="K384" s="31">
        <v>278</v>
      </c>
      <c r="L384" s="31">
        <v>261.5</v>
      </c>
      <c r="M384" s="31">
        <v>6.9488000000000003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78</v>
      </c>
      <c r="D385" s="40">
        <v>78.649999999999991</v>
      </c>
      <c r="E385" s="40">
        <v>76.449999999999989</v>
      </c>
      <c r="F385" s="40">
        <v>74.899999999999991</v>
      </c>
      <c r="G385" s="40">
        <v>72.699999999999989</v>
      </c>
      <c r="H385" s="40">
        <v>80.199999999999989</v>
      </c>
      <c r="I385" s="40">
        <v>82.4</v>
      </c>
      <c r="J385" s="40">
        <v>83.949999999999989</v>
      </c>
      <c r="K385" s="31">
        <v>80.849999999999994</v>
      </c>
      <c r="L385" s="31">
        <v>77.099999999999994</v>
      </c>
      <c r="M385" s="31">
        <v>20.877420000000001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2181.8000000000002</v>
      </c>
      <c r="D386" s="40">
        <v>2194.5166666666669</v>
      </c>
      <c r="E386" s="40">
        <v>2159.7333333333336</v>
      </c>
      <c r="F386" s="40">
        <v>2137.6666666666665</v>
      </c>
      <c r="G386" s="40">
        <v>2102.8833333333332</v>
      </c>
      <c r="H386" s="40">
        <v>2216.5833333333339</v>
      </c>
      <c r="I386" s="40">
        <v>2251.3666666666677</v>
      </c>
      <c r="J386" s="40">
        <v>2273.4333333333343</v>
      </c>
      <c r="K386" s="31">
        <v>2229.3000000000002</v>
      </c>
      <c r="L386" s="31">
        <v>2172.4499999999998</v>
      </c>
      <c r="M386" s="31">
        <v>0.12579000000000001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441.25</v>
      </c>
      <c r="D387" s="40">
        <v>443.5</v>
      </c>
      <c r="E387" s="40">
        <v>433.5</v>
      </c>
      <c r="F387" s="40">
        <v>425.75</v>
      </c>
      <c r="G387" s="40">
        <v>415.75</v>
      </c>
      <c r="H387" s="40">
        <v>451.25</v>
      </c>
      <c r="I387" s="40">
        <v>461.25</v>
      </c>
      <c r="J387" s="40">
        <v>469</v>
      </c>
      <c r="K387" s="31">
        <v>453.5</v>
      </c>
      <c r="L387" s="31">
        <v>435.75</v>
      </c>
      <c r="M387" s="31">
        <v>3.3513299999999999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144.80000000000001</v>
      </c>
      <c r="D388" s="40">
        <v>143.6</v>
      </c>
      <c r="E388" s="40">
        <v>141.39999999999998</v>
      </c>
      <c r="F388" s="40">
        <v>137.99999999999997</v>
      </c>
      <c r="G388" s="40">
        <v>135.79999999999995</v>
      </c>
      <c r="H388" s="40">
        <v>147</v>
      </c>
      <c r="I388" s="40">
        <v>149.19999999999999</v>
      </c>
      <c r="J388" s="40">
        <v>152.60000000000002</v>
      </c>
      <c r="K388" s="31">
        <v>145.80000000000001</v>
      </c>
      <c r="L388" s="31">
        <v>140.19999999999999</v>
      </c>
      <c r="M388" s="31">
        <v>11.54833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1305.2</v>
      </c>
      <c r="D389" s="40">
        <v>1324.4166666666667</v>
      </c>
      <c r="E389" s="40">
        <v>1274.8333333333335</v>
      </c>
      <c r="F389" s="40">
        <v>1244.4666666666667</v>
      </c>
      <c r="G389" s="40">
        <v>1194.8833333333334</v>
      </c>
      <c r="H389" s="40">
        <v>1354.7833333333335</v>
      </c>
      <c r="I389" s="40">
        <v>1404.366666666667</v>
      </c>
      <c r="J389" s="40">
        <v>1434.7333333333336</v>
      </c>
      <c r="K389" s="31">
        <v>1374</v>
      </c>
      <c r="L389" s="31">
        <v>1294.05</v>
      </c>
      <c r="M389" s="31">
        <v>1.81898</v>
      </c>
      <c r="N389" s="1"/>
      <c r="O389" s="1"/>
    </row>
    <row r="390" spans="1:15" ht="12.75" customHeight="1">
      <c r="A390" s="31">
        <v>380</v>
      </c>
      <c r="B390" s="31" t="s">
        <v>187</v>
      </c>
      <c r="C390" s="31">
        <v>2601.8000000000002</v>
      </c>
      <c r="D390" s="40">
        <v>2617.2666666666669</v>
      </c>
      <c r="E390" s="40">
        <v>2554.5333333333338</v>
      </c>
      <c r="F390" s="40">
        <v>2507.2666666666669</v>
      </c>
      <c r="G390" s="40">
        <v>2444.5333333333338</v>
      </c>
      <c r="H390" s="40">
        <v>2664.5333333333338</v>
      </c>
      <c r="I390" s="40">
        <v>2727.2666666666664</v>
      </c>
      <c r="J390" s="40">
        <v>2774.5333333333338</v>
      </c>
      <c r="K390" s="31">
        <v>2680</v>
      </c>
      <c r="L390" s="31">
        <v>2570</v>
      </c>
      <c r="M390" s="31">
        <v>79.370670000000004</v>
      </c>
      <c r="N390" s="1"/>
      <c r="O390" s="1"/>
    </row>
    <row r="391" spans="1:15" ht="12.75" customHeight="1">
      <c r="A391" s="31">
        <v>381</v>
      </c>
      <c r="B391" s="31" t="s">
        <v>506</v>
      </c>
      <c r="C391" s="31">
        <v>118.2</v>
      </c>
      <c r="D391" s="40">
        <v>119.18333333333332</v>
      </c>
      <c r="E391" s="40">
        <v>116.36666666666665</v>
      </c>
      <c r="F391" s="40">
        <v>114.53333333333332</v>
      </c>
      <c r="G391" s="40">
        <v>111.71666666666664</v>
      </c>
      <c r="H391" s="40">
        <v>121.01666666666665</v>
      </c>
      <c r="I391" s="40">
        <v>123.83333333333334</v>
      </c>
      <c r="J391" s="40">
        <v>125.66666666666666</v>
      </c>
      <c r="K391" s="31">
        <v>122</v>
      </c>
      <c r="L391" s="31">
        <v>117.35</v>
      </c>
      <c r="M391" s="31">
        <v>0.50817000000000001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1378.35</v>
      </c>
      <c r="D392" s="40">
        <v>1393.3</v>
      </c>
      <c r="E392" s="40">
        <v>1349.05</v>
      </c>
      <c r="F392" s="40">
        <v>1319.75</v>
      </c>
      <c r="G392" s="40">
        <v>1275.5</v>
      </c>
      <c r="H392" s="40">
        <v>1422.6</v>
      </c>
      <c r="I392" s="40">
        <v>1466.85</v>
      </c>
      <c r="J392" s="40">
        <v>1496.1499999999999</v>
      </c>
      <c r="K392" s="31">
        <v>1437.55</v>
      </c>
      <c r="L392" s="31">
        <v>1364</v>
      </c>
      <c r="M392" s="31">
        <v>0.4582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1920</v>
      </c>
      <c r="D393" s="40">
        <v>1935.3333333333333</v>
      </c>
      <c r="E393" s="40">
        <v>1874.6666666666665</v>
      </c>
      <c r="F393" s="40">
        <v>1829.3333333333333</v>
      </c>
      <c r="G393" s="40">
        <v>1768.6666666666665</v>
      </c>
      <c r="H393" s="40">
        <v>1980.6666666666665</v>
      </c>
      <c r="I393" s="40">
        <v>2041.333333333333</v>
      </c>
      <c r="J393" s="40">
        <v>2086.6666666666665</v>
      </c>
      <c r="K393" s="31">
        <v>1996</v>
      </c>
      <c r="L393" s="31">
        <v>1890</v>
      </c>
      <c r="M393" s="31">
        <v>1.1958599999999999</v>
      </c>
      <c r="N393" s="1"/>
      <c r="O393" s="1"/>
    </row>
    <row r="394" spans="1:15" ht="12.75" customHeight="1">
      <c r="A394" s="31">
        <v>384</v>
      </c>
      <c r="B394" s="31" t="s">
        <v>275</v>
      </c>
      <c r="C394" s="31">
        <v>1129.5999999999999</v>
      </c>
      <c r="D394" s="40">
        <v>1126.6166666666668</v>
      </c>
      <c r="E394" s="40">
        <v>1104.7833333333335</v>
      </c>
      <c r="F394" s="40">
        <v>1079.9666666666667</v>
      </c>
      <c r="G394" s="40">
        <v>1058.1333333333334</v>
      </c>
      <c r="H394" s="40">
        <v>1151.4333333333336</v>
      </c>
      <c r="I394" s="40">
        <v>1173.2666666666667</v>
      </c>
      <c r="J394" s="40">
        <v>1198.0833333333337</v>
      </c>
      <c r="K394" s="31">
        <v>1148.45</v>
      </c>
      <c r="L394" s="31">
        <v>1101.8</v>
      </c>
      <c r="M394" s="31">
        <v>11.72076</v>
      </c>
      <c r="N394" s="1"/>
      <c r="O394" s="1"/>
    </row>
    <row r="395" spans="1:15" ht="12.75" customHeight="1">
      <c r="A395" s="31">
        <v>385</v>
      </c>
      <c r="B395" s="31" t="s">
        <v>189</v>
      </c>
      <c r="C395" s="31">
        <v>1129.7</v>
      </c>
      <c r="D395" s="40">
        <v>1140.9833333333333</v>
      </c>
      <c r="E395" s="40">
        <v>1115.0166666666667</v>
      </c>
      <c r="F395" s="40">
        <v>1100.3333333333333</v>
      </c>
      <c r="G395" s="40">
        <v>1074.3666666666666</v>
      </c>
      <c r="H395" s="40">
        <v>1155.6666666666667</v>
      </c>
      <c r="I395" s="40">
        <v>1181.6333333333334</v>
      </c>
      <c r="J395" s="40">
        <v>1196.3166666666668</v>
      </c>
      <c r="K395" s="31">
        <v>1166.95</v>
      </c>
      <c r="L395" s="31">
        <v>1126.3</v>
      </c>
      <c r="M395" s="31">
        <v>18.437000000000001</v>
      </c>
      <c r="N395" s="1"/>
      <c r="O395" s="1"/>
    </row>
    <row r="396" spans="1:15" ht="12.75" customHeight="1">
      <c r="A396" s="31">
        <v>386</v>
      </c>
      <c r="B396" s="31" t="s">
        <v>509</v>
      </c>
      <c r="C396" s="31">
        <v>458.4</v>
      </c>
      <c r="D396" s="40">
        <v>463.5</v>
      </c>
      <c r="E396" s="40">
        <v>449.2</v>
      </c>
      <c r="F396" s="40">
        <v>440</v>
      </c>
      <c r="G396" s="40">
        <v>425.7</v>
      </c>
      <c r="H396" s="40">
        <v>472.7</v>
      </c>
      <c r="I396" s="40">
        <v>486.99999999999994</v>
      </c>
      <c r="J396" s="40">
        <v>496.2</v>
      </c>
      <c r="K396" s="31">
        <v>477.8</v>
      </c>
      <c r="L396" s="31">
        <v>454.3</v>
      </c>
      <c r="M396" s="31">
        <v>1.2499199999999999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28.75</v>
      </c>
      <c r="D397" s="40">
        <v>28.916666666666668</v>
      </c>
      <c r="E397" s="40">
        <v>28.483333333333334</v>
      </c>
      <c r="F397" s="40">
        <v>28.216666666666665</v>
      </c>
      <c r="G397" s="40">
        <v>27.783333333333331</v>
      </c>
      <c r="H397" s="40">
        <v>29.183333333333337</v>
      </c>
      <c r="I397" s="40">
        <v>29.616666666666667</v>
      </c>
      <c r="J397" s="40">
        <v>29.88333333333334</v>
      </c>
      <c r="K397" s="31">
        <v>29.35</v>
      </c>
      <c r="L397" s="31">
        <v>28.65</v>
      </c>
      <c r="M397" s="31">
        <v>35.98668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3105.35</v>
      </c>
      <c r="D398" s="40">
        <v>3116.7666666666664</v>
      </c>
      <c r="E398" s="40">
        <v>3049.583333333333</v>
      </c>
      <c r="F398" s="40">
        <v>2993.8166666666666</v>
      </c>
      <c r="G398" s="40">
        <v>2926.6333333333332</v>
      </c>
      <c r="H398" s="40">
        <v>3172.5333333333328</v>
      </c>
      <c r="I398" s="40">
        <v>3239.7166666666662</v>
      </c>
      <c r="J398" s="40">
        <v>3295.4833333333327</v>
      </c>
      <c r="K398" s="31">
        <v>3183.95</v>
      </c>
      <c r="L398" s="31">
        <v>3061</v>
      </c>
      <c r="M398" s="31">
        <v>0.27471000000000001</v>
      </c>
      <c r="N398" s="1"/>
      <c r="O398" s="1"/>
    </row>
    <row r="399" spans="1:15" ht="12.75" customHeight="1">
      <c r="A399" s="31">
        <v>389</v>
      </c>
      <c r="B399" s="31" t="s">
        <v>193</v>
      </c>
      <c r="C399" s="31">
        <v>2101.5</v>
      </c>
      <c r="D399" s="40">
        <v>2146.3833333333332</v>
      </c>
      <c r="E399" s="40">
        <v>2035.0666666666666</v>
      </c>
      <c r="F399" s="40">
        <v>1968.6333333333332</v>
      </c>
      <c r="G399" s="40">
        <v>1857.3166666666666</v>
      </c>
      <c r="H399" s="40">
        <v>2212.8166666666666</v>
      </c>
      <c r="I399" s="40">
        <v>2324.1333333333332</v>
      </c>
      <c r="J399" s="40">
        <v>2390.5666666666666</v>
      </c>
      <c r="K399" s="31">
        <v>2257.6999999999998</v>
      </c>
      <c r="L399" s="31">
        <v>2079.9499999999998</v>
      </c>
      <c r="M399" s="31">
        <v>20.133240000000001</v>
      </c>
      <c r="N399" s="1"/>
      <c r="O399" s="1"/>
    </row>
    <row r="400" spans="1:15" ht="12.75" customHeight="1">
      <c r="A400" s="31">
        <v>390</v>
      </c>
      <c r="B400" s="31" t="s">
        <v>276</v>
      </c>
      <c r="C400" s="31">
        <v>8271.15</v>
      </c>
      <c r="D400" s="40">
        <v>8264.4333333333325</v>
      </c>
      <c r="E400" s="40">
        <v>8120.7166666666653</v>
      </c>
      <c r="F400" s="40">
        <v>7970.2833333333328</v>
      </c>
      <c r="G400" s="40">
        <v>7826.5666666666657</v>
      </c>
      <c r="H400" s="40">
        <v>8414.866666666665</v>
      </c>
      <c r="I400" s="40">
        <v>8558.5833333333321</v>
      </c>
      <c r="J400" s="40">
        <v>8709.0166666666646</v>
      </c>
      <c r="K400" s="31">
        <v>8408.15</v>
      </c>
      <c r="L400" s="31">
        <v>8114</v>
      </c>
      <c r="M400" s="31">
        <v>0.12966</v>
      </c>
      <c r="N400" s="1"/>
      <c r="O400" s="1"/>
    </row>
    <row r="401" spans="1:15" ht="12.75" customHeight="1">
      <c r="A401" s="31">
        <v>391</v>
      </c>
      <c r="B401" s="31" t="s">
        <v>512</v>
      </c>
      <c r="C401" s="31">
        <v>7244.75</v>
      </c>
      <c r="D401" s="40">
        <v>7295.3</v>
      </c>
      <c r="E401" s="40">
        <v>7093.5</v>
      </c>
      <c r="F401" s="40">
        <v>6942.25</v>
      </c>
      <c r="G401" s="40">
        <v>6740.45</v>
      </c>
      <c r="H401" s="40">
        <v>7446.55</v>
      </c>
      <c r="I401" s="40">
        <v>7648.3500000000013</v>
      </c>
      <c r="J401" s="40">
        <v>7799.6</v>
      </c>
      <c r="K401" s="31">
        <v>7497.1</v>
      </c>
      <c r="L401" s="31">
        <v>7144.05</v>
      </c>
      <c r="M401" s="31">
        <v>0.18010999999999999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107</v>
      </c>
      <c r="D402" s="40">
        <v>107.3</v>
      </c>
      <c r="E402" s="40">
        <v>102.89999999999999</v>
      </c>
      <c r="F402" s="40">
        <v>98.8</v>
      </c>
      <c r="G402" s="40">
        <v>94.399999999999991</v>
      </c>
      <c r="H402" s="40">
        <v>111.39999999999999</v>
      </c>
      <c r="I402" s="40">
        <v>115.8</v>
      </c>
      <c r="J402" s="40">
        <v>119.89999999999999</v>
      </c>
      <c r="K402" s="31">
        <v>111.7</v>
      </c>
      <c r="L402" s="31">
        <v>103.2</v>
      </c>
      <c r="M402" s="31">
        <v>11.19065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179.85</v>
      </c>
      <c r="D403" s="40">
        <v>181.88333333333333</v>
      </c>
      <c r="E403" s="40">
        <v>174.91666666666666</v>
      </c>
      <c r="F403" s="40">
        <v>169.98333333333332</v>
      </c>
      <c r="G403" s="40">
        <v>163.01666666666665</v>
      </c>
      <c r="H403" s="40">
        <v>186.81666666666666</v>
      </c>
      <c r="I403" s="40">
        <v>193.78333333333336</v>
      </c>
      <c r="J403" s="40">
        <v>198.71666666666667</v>
      </c>
      <c r="K403" s="31">
        <v>188.85</v>
      </c>
      <c r="L403" s="31">
        <v>176.95</v>
      </c>
      <c r="M403" s="31">
        <v>9.8130000000000006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313.2</v>
      </c>
      <c r="D404" s="40">
        <v>314.51666666666671</v>
      </c>
      <c r="E404" s="40">
        <v>308.03333333333342</v>
      </c>
      <c r="F404" s="40">
        <v>302.86666666666673</v>
      </c>
      <c r="G404" s="40">
        <v>296.38333333333344</v>
      </c>
      <c r="H404" s="40">
        <v>319.68333333333339</v>
      </c>
      <c r="I404" s="40">
        <v>326.16666666666663</v>
      </c>
      <c r="J404" s="40">
        <v>331.33333333333337</v>
      </c>
      <c r="K404" s="31">
        <v>321</v>
      </c>
      <c r="L404" s="31">
        <v>309.35000000000002</v>
      </c>
      <c r="M404" s="31">
        <v>1.0108699999999999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2413.0500000000002</v>
      </c>
      <c r="D405" s="40">
        <v>2431.8833333333332</v>
      </c>
      <c r="E405" s="40">
        <v>2363.7666666666664</v>
      </c>
      <c r="F405" s="40">
        <v>2314.4833333333331</v>
      </c>
      <c r="G405" s="40">
        <v>2246.3666666666663</v>
      </c>
      <c r="H405" s="40">
        <v>2481.1666666666665</v>
      </c>
      <c r="I405" s="40">
        <v>2549.2833333333333</v>
      </c>
      <c r="J405" s="40">
        <v>2598.5666666666666</v>
      </c>
      <c r="K405" s="31">
        <v>2500</v>
      </c>
      <c r="L405" s="31">
        <v>2382.6</v>
      </c>
      <c r="M405" s="31">
        <v>0.45861000000000002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575.5</v>
      </c>
      <c r="D406" s="40">
        <v>573.86666666666667</v>
      </c>
      <c r="E406" s="40">
        <v>562.73333333333335</v>
      </c>
      <c r="F406" s="40">
        <v>549.9666666666667</v>
      </c>
      <c r="G406" s="40">
        <v>538.83333333333337</v>
      </c>
      <c r="H406" s="40">
        <v>586.63333333333333</v>
      </c>
      <c r="I406" s="40">
        <v>597.76666666666677</v>
      </c>
      <c r="J406" s="40">
        <v>610.5333333333333</v>
      </c>
      <c r="K406" s="31">
        <v>585</v>
      </c>
      <c r="L406" s="31">
        <v>561.1</v>
      </c>
      <c r="M406" s="31">
        <v>1.5099100000000001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129.85</v>
      </c>
      <c r="D407" s="40">
        <v>128.68333333333331</v>
      </c>
      <c r="E407" s="40">
        <v>124.76666666666662</v>
      </c>
      <c r="F407" s="40">
        <v>119.68333333333331</v>
      </c>
      <c r="G407" s="40">
        <v>115.76666666666662</v>
      </c>
      <c r="H407" s="40">
        <v>133.76666666666662</v>
      </c>
      <c r="I407" s="40">
        <v>137.68333333333331</v>
      </c>
      <c r="J407" s="40">
        <v>142.76666666666662</v>
      </c>
      <c r="K407" s="31">
        <v>132.6</v>
      </c>
      <c r="L407" s="31">
        <v>123.6</v>
      </c>
      <c r="M407" s="31">
        <v>24.53341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354.5</v>
      </c>
      <c r="D408" s="40">
        <v>344.0333333333333</v>
      </c>
      <c r="E408" s="40">
        <v>325.51666666666659</v>
      </c>
      <c r="F408" s="40">
        <v>296.5333333333333</v>
      </c>
      <c r="G408" s="40">
        <v>278.01666666666659</v>
      </c>
      <c r="H408" s="40">
        <v>373.01666666666659</v>
      </c>
      <c r="I408" s="40">
        <v>391.53333333333325</v>
      </c>
      <c r="J408" s="40">
        <v>420.51666666666659</v>
      </c>
      <c r="K408" s="31">
        <v>362.55</v>
      </c>
      <c r="L408" s="31">
        <v>315.05</v>
      </c>
      <c r="M408" s="31">
        <v>37.929090000000002</v>
      </c>
      <c r="N408" s="1"/>
      <c r="O408" s="1"/>
    </row>
    <row r="409" spans="1:15" ht="12.75" customHeight="1">
      <c r="A409" s="31">
        <v>399</v>
      </c>
      <c r="B409" s="31" t="s">
        <v>191</v>
      </c>
      <c r="C409" s="31">
        <v>27275</v>
      </c>
      <c r="D409" s="40">
        <v>27274.783333333336</v>
      </c>
      <c r="E409" s="40">
        <v>26811.416666666672</v>
      </c>
      <c r="F409" s="40">
        <v>26347.833333333336</v>
      </c>
      <c r="G409" s="40">
        <v>25884.466666666671</v>
      </c>
      <c r="H409" s="40">
        <v>27738.366666666672</v>
      </c>
      <c r="I409" s="40">
        <v>28201.733333333334</v>
      </c>
      <c r="J409" s="40">
        <v>28665.316666666673</v>
      </c>
      <c r="K409" s="31">
        <v>27738.15</v>
      </c>
      <c r="L409" s="31">
        <v>26811.200000000001</v>
      </c>
      <c r="M409" s="31">
        <v>0.20655999999999999</v>
      </c>
      <c r="N409" s="1"/>
      <c r="O409" s="1"/>
    </row>
    <row r="410" spans="1:15" ht="12.75" customHeight="1">
      <c r="A410" s="31">
        <v>400</v>
      </c>
      <c r="B410" s="31" t="s">
        <v>520</v>
      </c>
      <c r="C410" s="31">
        <v>2154.15</v>
      </c>
      <c r="D410" s="40">
        <v>2125.3666666666668</v>
      </c>
      <c r="E410" s="40">
        <v>2064.3333333333335</v>
      </c>
      <c r="F410" s="40">
        <v>1974.5166666666667</v>
      </c>
      <c r="G410" s="40">
        <v>1913.4833333333333</v>
      </c>
      <c r="H410" s="40">
        <v>2215.1833333333334</v>
      </c>
      <c r="I410" s="40">
        <v>2276.2166666666662</v>
      </c>
      <c r="J410" s="40">
        <v>2366.0333333333338</v>
      </c>
      <c r="K410" s="31">
        <v>2186.4</v>
      </c>
      <c r="L410" s="31">
        <v>2035.55</v>
      </c>
      <c r="M410" s="31">
        <v>0.17866000000000001</v>
      </c>
      <c r="N410" s="1"/>
      <c r="O410" s="1"/>
    </row>
    <row r="411" spans="1:15" ht="12.75" customHeight="1">
      <c r="A411" s="31">
        <v>401</v>
      </c>
      <c r="B411" s="31" t="s">
        <v>194</v>
      </c>
      <c r="C411" s="31">
        <v>1516.9</v>
      </c>
      <c r="D411" s="40">
        <v>1511.8999999999999</v>
      </c>
      <c r="E411" s="40">
        <v>1483.5499999999997</v>
      </c>
      <c r="F411" s="40">
        <v>1450.1999999999998</v>
      </c>
      <c r="G411" s="40">
        <v>1421.8499999999997</v>
      </c>
      <c r="H411" s="40">
        <v>1545.2499999999998</v>
      </c>
      <c r="I411" s="40">
        <v>1573.5999999999997</v>
      </c>
      <c r="J411" s="40">
        <v>1606.9499999999998</v>
      </c>
      <c r="K411" s="31">
        <v>1540.25</v>
      </c>
      <c r="L411" s="31">
        <v>1478.55</v>
      </c>
      <c r="M411" s="31">
        <v>17.717790000000001</v>
      </c>
      <c r="N411" s="1"/>
      <c r="O411" s="1"/>
    </row>
    <row r="412" spans="1:15" ht="12.75" customHeight="1">
      <c r="A412" s="31">
        <v>402</v>
      </c>
      <c r="B412" s="31" t="s">
        <v>192</v>
      </c>
      <c r="C412" s="31">
        <v>2157.6</v>
      </c>
      <c r="D412" s="40">
        <v>2151.7666666666669</v>
      </c>
      <c r="E412" s="40">
        <v>2108.5333333333338</v>
      </c>
      <c r="F412" s="40">
        <v>2059.4666666666667</v>
      </c>
      <c r="G412" s="40">
        <v>2016.2333333333336</v>
      </c>
      <c r="H412" s="40">
        <v>2200.8333333333339</v>
      </c>
      <c r="I412" s="40">
        <v>2244.0666666666666</v>
      </c>
      <c r="J412" s="40">
        <v>2293.1333333333341</v>
      </c>
      <c r="K412" s="31">
        <v>2195</v>
      </c>
      <c r="L412" s="31">
        <v>2102.6999999999998</v>
      </c>
      <c r="M412" s="31">
        <v>1.7825299999999999</v>
      </c>
      <c r="N412" s="1"/>
      <c r="O412" s="1"/>
    </row>
    <row r="413" spans="1:15" ht="12.75" customHeight="1">
      <c r="A413" s="31">
        <v>403</v>
      </c>
      <c r="B413" s="31" t="s">
        <v>521</v>
      </c>
      <c r="C413" s="31">
        <v>753.75</v>
      </c>
      <c r="D413" s="40">
        <v>744.94999999999993</v>
      </c>
      <c r="E413" s="40">
        <v>703.34999999999991</v>
      </c>
      <c r="F413" s="40">
        <v>652.94999999999993</v>
      </c>
      <c r="G413" s="40">
        <v>611.34999999999991</v>
      </c>
      <c r="H413" s="40">
        <v>795.34999999999991</v>
      </c>
      <c r="I413" s="40">
        <v>836.95</v>
      </c>
      <c r="J413" s="40">
        <v>887.34999999999991</v>
      </c>
      <c r="K413" s="31">
        <v>786.55</v>
      </c>
      <c r="L413" s="31">
        <v>694.55</v>
      </c>
      <c r="M413" s="31">
        <v>3.4097400000000002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2337.85</v>
      </c>
      <c r="D414" s="40">
        <v>2320.4500000000003</v>
      </c>
      <c r="E414" s="40">
        <v>2261.4000000000005</v>
      </c>
      <c r="F414" s="40">
        <v>2184.9500000000003</v>
      </c>
      <c r="G414" s="40">
        <v>2125.9000000000005</v>
      </c>
      <c r="H414" s="40">
        <v>2396.9000000000005</v>
      </c>
      <c r="I414" s="40">
        <v>2455.9500000000007</v>
      </c>
      <c r="J414" s="40">
        <v>2532.4000000000005</v>
      </c>
      <c r="K414" s="31">
        <v>2379.5</v>
      </c>
      <c r="L414" s="31">
        <v>2244</v>
      </c>
      <c r="M414" s="31">
        <v>1.73211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1305.75</v>
      </c>
      <c r="D415" s="40">
        <v>1323.6833333333334</v>
      </c>
      <c r="E415" s="40">
        <v>1269.1166666666668</v>
      </c>
      <c r="F415" s="40">
        <v>1232.4833333333333</v>
      </c>
      <c r="G415" s="40">
        <v>1177.9166666666667</v>
      </c>
      <c r="H415" s="40">
        <v>1360.3166666666668</v>
      </c>
      <c r="I415" s="40">
        <v>1414.8833333333334</v>
      </c>
      <c r="J415" s="40">
        <v>1451.5166666666669</v>
      </c>
      <c r="K415" s="31">
        <v>1378.25</v>
      </c>
      <c r="L415" s="31">
        <v>1287.05</v>
      </c>
      <c r="M415" s="31">
        <v>0.89981999999999995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790.85</v>
      </c>
      <c r="D416" s="40">
        <v>792.01666666666677</v>
      </c>
      <c r="E416" s="40">
        <v>776.83333333333348</v>
      </c>
      <c r="F416" s="40">
        <v>762.81666666666672</v>
      </c>
      <c r="G416" s="40">
        <v>747.63333333333344</v>
      </c>
      <c r="H416" s="40">
        <v>806.03333333333353</v>
      </c>
      <c r="I416" s="40">
        <v>821.2166666666667</v>
      </c>
      <c r="J416" s="40">
        <v>835.23333333333358</v>
      </c>
      <c r="K416" s="31">
        <v>807.2</v>
      </c>
      <c r="L416" s="31">
        <v>778</v>
      </c>
      <c r="M416" s="31">
        <v>10.2623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517.20000000000005</v>
      </c>
      <c r="D417" s="40">
        <v>517.85</v>
      </c>
      <c r="E417" s="40">
        <v>503.85</v>
      </c>
      <c r="F417" s="40">
        <v>490.5</v>
      </c>
      <c r="G417" s="40">
        <v>476.5</v>
      </c>
      <c r="H417" s="40">
        <v>531.20000000000005</v>
      </c>
      <c r="I417" s="40">
        <v>545.20000000000005</v>
      </c>
      <c r="J417" s="40">
        <v>558.55000000000007</v>
      </c>
      <c r="K417" s="31">
        <v>531.85</v>
      </c>
      <c r="L417" s="31">
        <v>504.5</v>
      </c>
      <c r="M417" s="31">
        <v>0.52136000000000005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72.599999999999994</v>
      </c>
      <c r="D418" s="40">
        <v>72.7</v>
      </c>
      <c r="E418" s="40">
        <v>71.400000000000006</v>
      </c>
      <c r="F418" s="40">
        <v>70.2</v>
      </c>
      <c r="G418" s="40">
        <v>68.900000000000006</v>
      </c>
      <c r="H418" s="40">
        <v>73.900000000000006</v>
      </c>
      <c r="I418" s="40">
        <v>75.199999999999989</v>
      </c>
      <c r="J418" s="40">
        <v>76.400000000000006</v>
      </c>
      <c r="K418" s="31">
        <v>74</v>
      </c>
      <c r="L418" s="31">
        <v>71.5</v>
      </c>
      <c r="M418" s="31">
        <v>32.634529999999998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97.65</v>
      </c>
      <c r="D419" s="40">
        <v>98.516666666666652</v>
      </c>
      <c r="E419" s="40">
        <v>95.733333333333306</v>
      </c>
      <c r="F419" s="40">
        <v>93.816666666666649</v>
      </c>
      <c r="G419" s="40">
        <v>91.033333333333303</v>
      </c>
      <c r="H419" s="40">
        <v>100.43333333333331</v>
      </c>
      <c r="I419" s="40">
        <v>103.21666666666667</v>
      </c>
      <c r="J419" s="40">
        <v>105.13333333333331</v>
      </c>
      <c r="K419" s="31">
        <v>101.3</v>
      </c>
      <c r="L419" s="31">
        <v>96.6</v>
      </c>
      <c r="M419" s="31">
        <v>3.2678799999999999</v>
      </c>
      <c r="N419" s="1"/>
      <c r="O419" s="1"/>
    </row>
    <row r="420" spans="1:15" ht="12.75" customHeight="1">
      <c r="A420" s="31">
        <v>410</v>
      </c>
      <c r="B420" s="31" t="s">
        <v>190</v>
      </c>
      <c r="C420" s="31">
        <v>506.5</v>
      </c>
      <c r="D420" s="40">
        <v>506.60000000000008</v>
      </c>
      <c r="E420" s="40">
        <v>497.75000000000011</v>
      </c>
      <c r="F420" s="40">
        <v>489.00000000000006</v>
      </c>
      <c r="G420" s="40">
        <v>480.15000000000009</v>
      </c>
      <c r="H420" s="40">
        <v>515.35000000000014</v>
      </c>
      <c r="I420" s="40">
        <v>524.20000000000016</v>
      </c>
      <c r="J420" s="40">
        <v>532.95000000000016</v>
      </c>
      <c r="K420" s="31">
        <v>515.45000000000005</v>
      </c>
      <c r="L420" s="31">
        <v>497.85</v>
      </c>
      <c r="M420" s="31">
        <v>356.19414999999998</v>
      </c>
      <c r="N420" s="1"/>
      <c r="O420" s="1"/>
    </row>
    <row r="421" spans="1:15" ht="12.75" customHeight="1">
      <c r="A421" s="31">
        <v>411</v>
      </c>
      <c r="B421" s="31" t="s">
        <v>188</v>
      </c>
      <c r="C421" s="31">
        <v>115.45</v>
      </c>
      <c r="D421" s="40">
        <v>116.18333333333334</v>
      </c>
      <c r="E421" s="40">
        <v>113.31666666666668</v>
      </c>
      <c r="F421" s="40">
        <v>111.18333333333334</v>
      </c>
      <c r="G421" s="40">
        <v>108.31666666666668</v>
      </c>
      <c r="H421" s="40">
        <v>118.31666666666668</v>
      </c>
      <c r="I421" s="40">
        <v>121.18333333333335</v>
      </c>
      <c r="J421" s="40">
        <v>123.31666666666668</v>
      </c>
      <c r="K421" s="31">
        <v>119.05</v>
      </c>
      <c r="L421" s="31">
        <v>114.05</v>
      </c>
      <c r="M421" s="31">
        <v>317.35804999999999</v>
      </c>
      <c r="N421" s="1"/>
      <c r="O421" s="1"/>
    </row>
    <row r="422" spans="1:15" ht="12.75" customHeight="1">
      <c r="A422" s="31">
        <v>412</v>
      </c>
      <c r="B422" s="31" t="s">
        <v>528</v>
      </c>
      <c r="C422" s="31">
        <v>400.15</v>
      </c>
      <c r="D422" s="40">
        <v>400.9666666666667</v>
      </c>
      <c r="E422" s="40">
        <v>391.28333333333342</v>
      </c>
      <c r="F422" s="40">
        <v>382.41666666666674</v>
      </c>
      <c r="G422" s="40">
        <v>372.73333333333346</v>
      </c>
      <c r="H422" s="40">
        <v>409.83333333333337</v>
      </c>
      <c r="I422" s="40">
        <v>419.51666666666665</v>
      </c>
      <c r="J422" s="40">
        <v>428.38333333333333</v>
      </c>
      <c r="K422" s="31">
        <v>410.65</v>
      </c>
      <c r="L422" s="31">
        <v>392.1</v>
      </c>
      <c r="M422" s="31">
        <v>8.6145200000000006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291.2</v>
      </c>
      <c r="D423" s="40">
        <v>296.40000000000003</v>
      </c>
      <c r="E423" s="40">
        <v>284.80000000000007</v>
      </c>
      <c r="F423" s="40">
        <v>278.40000000000003</v>
      </c>
      <c r="G423" s="40">
        <v>266.80000000000007</v>
      </c>
      <c r="H423" s="40">
        <v>302.80000000000007</v>
      </c>
      <c r="I423" s="40">
        <v>314.40000000000009</v>
      </c>
      <c r="J423" s="40">
        <v>320.80000000000007</v>
      </c>
      <c r="K423" s="31">
        <v>308</v>
      </c>
      <c r="L423" s="31">
        <v>290</v>
      </c>
      <c r="M423" s="31">
        <v>25.00902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531.54999999999995</v>
      </c>
      <c r="D424" s="40">
        <v>537.44999999999993</v>
      </c>
      <c r="E424" s="40">
        <v>522.14999999999986</v>
      </c>
      <c r="F424" s="40">
        <v>512.74999999999989</v>
      </c>
      <c r="G424" s="40">
        <v>497.44999999999982</v>
      </c>
      <c r="H424" s="40">
        <v>546.84999999999991</v>
      </c>
      <c r="I424" s="40">
        <v>562.14999999999986</v>
      </c>
      <c r="J424" s="40">
        <v>571.54999999999995</v>
      </c>
      <c r="K424" s="31">
        <v>552.75</v>
      </c>
      <c r="L424" s="31">
        <v>528.04999999999995</v>
      </c>
      <c r="M424" s="31">
        <v>4.7015500000000001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612.15</v>
      </c>
      <c r="D425" s="40">
        <v>610.9666666666667</v>
      </c>
      <c r="E425" s="40">
        <v>602.03333333333342</v>
      </c>
      <c r="F425" s="40">
        <v>591.91666666666674</v>
      </c>
      <c r="G425" s="40">
        <v>582.98333333333346</v>
      </c>
      <c r="H425" s="40">
        <v>621.08333333333337</v>
      </c>
      <c r="I425" s="40">
        <v>630.01666666666677</v>
      </c>
      <c r="J425" s="40">
        <v>640.13333333333333</v>
      </c>
      <c r="K425" s="31">
        <v>619.9</v>
      </c>
      <c r="L425" s="31">
        <v>600.85</v>
      </c>
      <c r="M425" s="31">
        <v>1.7037599999999999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374.65</v>
      </c>
      <c r="D426" s="40">
        <v>379.9666666666667</v>
      </c>
      <c r="E426" s="40">
        <v>366.68333333333339</v>
      </c>
      <c r="F426" s="40">
        <v>358.7166666666667</v>
      </c>
      <c r="G426" s="40">
        <v>345.43333333333339</v>
      </c>
      <c r="H426" s="40">
        <v>387.93333333333339</v>
      </c>
      <c r="I426" s="40">
        <v>401.2166666666667</v>
      </c>
      <c r="J426" s="40">
        <v>409.18333333333339</v>
      </c>
      <c r="K426" s="31">
        <v>393.25</v>
      </c>
      <c r="L426" s="31">
        <v>372</v>
      </c>
      <c r="M426" s="31">
        <v>5.5168799999999996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274.85000000000002</v>
      </c>
      <c r="D427" s="40">
        <v>277.45</v>
      </c>
      <c r="E427" s="40">
        <v>270.2</v>
      </c>
      <c r="F427" s="40">
        <v>265.55</v>
      </c>
      <c r="G427" s="40">
        <v>258.3</v>
      </c>
      <c r="H427" s="40">
        <v>282.09999999999997</v>
      </c>
      <c r="I427" s="40">
        <v>289.34999999999997</v>
      </c>
      <c r="J427" s="40">
        <v>293.99999999999994</v>
      </c>
      <c r="K427" s="31">
        <v>284.7</v>
      </c>
      <c r="L427" s="31">
        <v>272.8</v>
      </c>
      <c r="M427" s="31">
        <v>3.31074</v>
      </c>
      <c r="N427" s="1"/>
      <c r="O427" s="1"/>
    </row>
    <row r="428" spans="1:15" ht="12.75" customHeight="1">
      <c r="A428" s="31">
        <v>418</v>
      </c>
      <c r="B428" s="31" t="s">
        <v>195</v>
      </c>
      <c r="C428" s="31">
        <v>813.2</v>
      </c>
      <c r="D428" s="40">
        <v>810</v>
      </c>
      <c r="E428" s="40">
        <v>798.75</v>
      </c>
      <c r="F428" s="40">
        <v>784.3</v>
      </c>
      <c r="G428" s="40">
        <v>773.05</v>
      </c>
      <c r="H428" s="40">
        <v>824.45</v>
      </c>
      <c r="I428" s="40">
        <v>835.7</v>
      </c>
      <c r="J428" s="40">
        <v>850.15000000000009</v>
      </c>
      <c r="K428" s="31">
        <v>821.25</v>
      </c>
      <c r="L428" s="31">
        <v>795.55</v>
      </c>
      <c r="M428" s="31">
        <v>21.299880000000002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559.9</v>
      </c>
      <c r="D429" s="40">
        <v>556.98333333333323</v>
      </c>
      <c r="E429" s="40">
        <v>542.91666666666652</v>
      </c>
      <c r="F429" s="40">
        <v>525.93333333333328</v>
      </c>
      <c r="G429" s="40">
        <v>511.86666666666656</v>
      </c>
      <c r="H429" s="40">
        <v>573.96666666666647</v>
      </c>
      <c r="I429" s="40">
        <v>588.0333333333333</v>
      </c>
      <c r="J429" s="40">
        <v>605.01666666666642</v>
      </c>
      <c r="K429" s="31">
        <v>571.04999999999995</v>
      </c>
      <c r="L429" s="31">
        <v>540</v>
      </c>
      <c r="M429" s="31">
        <v>49.263979999999997</v>
      </c>
      <c r="N429" s="1"/>
      <c r="O429" s="1"/>
    </row>
    <row r="430" spans="1:15" ht="12.75" customHeight="1">
      <c r="A430" s="31">
        <v>420</v>
      </c>
      <c r="B430" s="31" t="s">
        <v>534</v>
      </c>
      <c r="C430" s="31">
        <v>3732.15</v>
      </c>
      <c r="D430" s="40">
        <v>3716.4666666666667</v>
      </c>
      <c r="E430" s="40">
        <v>3587.9333333333334</v>
      </c>
      <c r="F430" s="40">
        <v>3443.7166666666667</v>
      </c>
      <c r="G430" s="40">
        <v>3315.1833333333334</v>
      </c>
      <c r="H430" s="40">
        <v>3860.6833333333334</v>
      </c>
      <c r="I430" s="40">
        <v>3989.2166666666672</v>
      </c>
      <c r="J430" s="40">
        <v>4133.4333333333334</v>
      </c>
      <c r="K430" s="31">
        <v>3845</v>
      </c>
      <c r="L430" s="31">
        <v>3572.25</v>
      </c>
      <c r="M430" s="31">
        <v>7.3690000000000005E-2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2494.6</v>
      </c>
      <c r="D431" s="40">
        <v>2494.2000000000003</v>
      </c>
      <c r="E431" s="40">
        <v>2440.4000000000005</v>
      </c>
      <c r="F431" s="40">
        <v>2386.2000000000003</v>
      </c>
      <c r="G431" s="40">
        <v>2332.4000000000005</v>
      </c>
      <c r="H431" s="40">
        <v>2548.4000000000005</v>
      </c>
      <c r="I431" s="40">
        <v>2602.2000000000007</v>
      </c>
      <c r="J431" s="40">
        <v>2656.4000000000005</v>
      </c>
      <c r="K431" s="31">
        <v>2548</v>
      </c>
      <c r="L431" s="31">
        <v>2440</v>
      </c>
      <c r="M431" s="31">
        <v>0.15565999999999999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826.9</v>
      </c>
      <c r="D432" s="40">
        <v>830.21666666666658</v>
      </c>
      <c r="E432" s="40">
        <v>813.48333333333312</v>
      </c>
      <c r="F432" s="40">
        <v>800.06666666666649</v>
      </c>
      <c r="G432" s="40">
        <v>783.33333333333303</v>
      </c>
      <c r="H432" s="40">
        <v>843.63333333333321</v>
      </c>
      <c r="I432" s="40">
        <v>860.36666666666656</v>
      </c>
      <c r="J432" s="40">
        <v>873.7833333333333</v>
      </c>
      <c r="K432" s="31">
        <v>846.95</v>
      </c>
      <c r="L432" s="31">
        <v>816.8</v>
      </c>
      <c r="M432" s="31">
        <v>0.42577999999999999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434.8</v>
      </c>
      <c r="D433" s="40">
        <v>442.76666666666665</v>
      </c>
      <c r="E433" s="40">
        <v>419.2833333333333</v>
      </c>
      <c r="F433" s="40">
        <v>403.76666666666665</v>
      </c>
      <c r="G433" s="40">
        <v>380.2833333333333</v>
      </c>
      <c r="H433" s="40">
        <v>458.2833333333333</v>
      </c>
      <c r="I433" s="40">
        <v>481.76666666666665</v>
      </c>
      <c r="J433" s="40">
        <v>497.2833333333333</v>
      </c>
      <c r="K433" s="31">
        <v>466.25</v>
      </c>
      <c r="L433" s="31">
        <v>427.25</v>
      </c>
      <c r="M433" s="31">
        <v>9.8145600000000002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338.25</v>
      </c>
      <c r="D434" s="40">
        <v>343.13333333333338</v>
      </c>
      <c r="E434" s="40">
        <v>325.11666666666679</v>
      </c>
      <c r="F434" s="40">
        <v>311.98333333333341</v>
      </c>
      <c r="G434" s="40">
        <v>293.96666666666681</v>
      </c>
      <c r="H434" s="40">
        <v>356.26666666666677</v>
      </c>
      <c r="I434" s="40">
        <v>374.2833333333333</v>
      </c>
      <c r="J434" s="40">
        <v>387.41666666666674</v>
      </c>
      <c r="K434" s="31">
        <v>361.15</v>
      </c>
      <c r="L434" s="31">
        <v>330</v>
      </c>
      <c r="M434" s="31">
        <v>2.1806899999999998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2358</v>
      </c>
      <c r="D435" s="40">
        <v>2413.9333333333334</v>
      </c>
      <c r="E435" s="40">
        <v>2278.8666666666668</v>
      </c>
      <c r="F435" s="40">
        <v>2199.7333333333336</v>
      </c>
      <c r="G435" s="40">
        <v>2064.666666666667</v>
      </c>
      <c r="H435" s="40">
        <v>2493.0666666666666</v>
      </c>
      <c r="I435" s="40">
        <v>2628.1333333333332</v>
      </c>
      <c r="J435" s="40">
        <v>2707.2666666666664</v>
      </c>
      <c r="K435" s="31">
        <v>2549</v>
      </c>
      <c r="L435" s="31">
        <v>2334.8000000000002</v>
      </c>
      <c r="M435" s="31">
        <v>0.63095999999999997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637.29999999999995</v>
      </c>
      <c r="D436" s="40">
        <v>637.75</v>
      </c>
      <c r="E436" s="40">
        <v>625.54999999999995</v>
      </c>
      <c r="F436" s="40">
        <v>613.79999999999995</v>
      </c>
      <c r="G436" s="40">
        <v>601.59999999999991</v>
      </c>
      <c r="H436" s="40">
        <v>649.5</v>
      </c>
      <c r="I436" s="40">
        <v>661.7</v>
      </c>
      <c r="J436" s="40">
        <v>673.45</v>
      </c>
      <c r="K436" s="31">
        <v>649.95000000000005</v>
      </c>
      <c r="L436" s="31">
        <v>626</v>
      </c>
      <c r="M436" s="31">
        <v>0.62082000000000004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519.70000000000005</v>
      </c>
      <c r="D437" s="40">
        <v>521.65</v>
      </c>
      <c r="E437" s="40">
        <v>513.54999999999995</v>
      </c>
      <c r="F437" s="40">
        <v>507.4</v>
      </c>
      <c r="G437" s="40">
        <v>499.29999999999995</v>
      </c>
      <c r="H437" s="40">
        <v>527.79999999999995</v>
      </c>
      <c r="I437" s="40">
        <v>535.90000000000009</v>
      </c>
      <c r="J437" s="40">
        <v>542.04999999999995</v>
      </c>
      <c r="K437" s="31">
        <v>529.75</v>
      </c>
      <c r="L437" s="31">
        <v>515.5</v>
      </c>
      <c r="M437" s="31">
        <v>3.4212600000000002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6.9</v>
      </c>
      <c r="D438" s="40">
        <v>6.916666666666667</v>
      </c>
      <c r="E438" s="40">
        <v>6.6833333333333336</v>
      </c>
      <c r="F438" s="40">
        <v>6.4666666666666668</v>
      </c>
      <c r="G438" s="40">
        <v>6.2333333333333334</v>
      </c>
      <c r="H438" s="40">
        <v>7.1333333333333337</v>
      </c>
      <c r="I438" s="40">
        <v>7.3666666666666663</v>
      </c>
      <c r="J438" s="40">
        <v>7.5833333333333339</v>
      </c>
      <c r="K438" s="31">
        <v>7.15</v>
      </c>
      <c r="L438" s="31">
        <v>6.7</v>
      </c>
      <c r="M438" s="31">
        <v>203.30775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129.30000000000001</v>
      </c>
      <c r="D439" s="40">
        <v>130.45000000000002</v>
      </c>
      <c r="E439" s="40">
        <v>125.35000000000002</v>
      </c>
      <c r="F439" s="40">
        <v>121.4</v>
      </c>
      <c r="G439" s="40">
        <v>116.30000000000001</v>
      </c>
      <c r="H439" s="40">
        <v>134.40000000000003</v>
      </c>
      <c r="I439" s="40">
        <v>139.5</v>
      </c>
      <c r="J439" s="40">
        <v>143.45000000000005</v>
      </c>
      <c r="K439" s="31">
        <v>135.55000000000001</v>
      </c>
      <c r="L439" s="31">
        <v>126.5</v>
      </c>
      <c r="M439" s="31">
        <v>0.76219999999999999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1037.8499999999999</v>
      </c>
      <c r="D440" s="40">
        <v>1035.25</v>
      </c>
      <c r="E440" s="40">
        <v>1010.5999999999999</v>
      </c>
      <c r="F440" s="40">
        <v>983.34999999999991</v>
      </c>
      <c r="G440" s="40">
        <v>958.69999999999982</v>
      </c>
      <c r="H440" s="40">
        <v>1062.5</v>
      </c>
      <c r="I440" s="40">
        <v>1087.1500000000001</v>
      </c>
      <c r="J440" s="40">
        <v>1114.4000000000001</v>
      </c>
      <c r="K440" s="31">
        <v>1059.9000000000001</v>
      </c>
      <c r="L440" s="31">
        <v>1008</v>
      </c>
      <c r="M440" s="31">
        <v>0.57462999999999997</v>
      </c>
      <c r="N440" s="1"/>
      <c r="O440" s="1"/>
    </row>
    <row r="441" spans="1:15" ht="12.75" customHeight="1">
      <c r="A441" s="31">
        <v>431</v>
      </c>
      <c r="B441" s="31" t="s">
        <v>277</v>
      </c>
      <c r="C441" s="31">
        <v>560.79999999999995</v>
      </c>
      <c r="D441" s="40">
        <v>565.85</v>
      </c>
      <c r="E441" s="40">
        <v>548.95000000000005</v>
      </c>
      <c r="F441" s="40">
        <v>537.1</v>
      </c>
      <c r="G441" s="40">
        <v>520.20000000000005</v>
      </c>
      <c r="H441" s="40">
        <v>577.70000000000005</v>
      </c>
      <c r="I441" s="40">
        <v>594.59999999999991</v>
      </c>
      <c r="J441" s="40">
        <v>606.45000000000005</v>
      </c>
      <c r="K441" s="31">
        <v>582.75</v>
      </c>
      <c r="L441" s="31">
        <v>554</v>
      </c>
      <c r="M441" s="31">
        <v>5.4142299999999999</v>
      </c>
      <c r="N441" s="1"/>
      <c r="O441" s="1"/>
    </row>
    <row r="442" spans="1:15" ht="12.75" customHeight="1">
      <c r="A442" s="31">
        <v>432</v>
      </c>
      <c r="B442" s="31" t="s">
        <v>545</v>
      </c>
      <c r="C442" s="31">
        <v>1642.55</v>
      </c>
      <c r="D442" s="40">
        <v>1632.6000000000001</v>
      </c>
      <c r="E442" s="40">
        <v>1587.2000000000003</v>
      </c>
      <c r="F442" s="40">
        <v>1531.8500000000001</v>
      </c>
      <c r="G442" s="40">
        <v>1486.4500000000003</v>
      </c>
      <c r="H442" s="40">
        <v>1687.9500000000003</v>
      </c>
      <c r="I442" s="40">
        <v>1733.3500000000004</v>
      </c>
      <c r="J442" s="40">
        <v>1788.7000000000003</v>
      </c>
      <c r="K442" s="31">
        <v>1678</v>
      </c>
      <c r="L442" s="31">
        <v>1577.25</v>
      </c>
      <c r="M442" s="31">
        <v>0.755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737.9</v>
      </c>
      <c r="D443" s="40">
        <v>726.06666666666661</v>
      </c>
      <c r="E443" s="40">
        <v>705.13333333333321</v>
      </c>
      <c r="F443" s="40">
        <v>672.36666666666656</v>
      </c>
      <c r="G443" s="40">
        <v>651.43333333333317</v>
      </c>
      <c r="H443" s="40">
        <v>758.83333333333326</v>
      </c>
      <c r="I443" s="40">
        <v>779.76666666666665</v>
      </c>
      <c r="J443" s="40">
        <v>812.5333333333333</v>
      </c>
      <c r="K443" s="31">
        <v>747</v>
      </c>
      <c r="L443" s="31">
        <v>693.3</v>
      </c>
      <c r="M443" s="31">
        <v>0.81971000000000005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9236.75</v>
      </c>
      <c r="D444" s="40">
        <v>9327.5</v>
      </c>
      <c r="E444" s="40">
        <v>9070.35</v>
      </c>
      <c r="F444" s="40">
        <v>8903.9500000000007</v>
      </c>
      <c r="G444" s="40">
        <v>8646.8000000000011</v>
      </c>
      <c r="H444" s="40">
        <v>9493.9</v>
      </c>
      <c r="I444" s="40">
        <v>9751.0500000000011</v>
      </c>
      <c r="J444" s="40">
        <v>9917.4499999999989</v>
      </c>
      <c r="K444" s="31">
        <v>9584.65</v>
      </c>
      <c r="L444" s="31">
        <v>9161.1</v>
      </c>
      <c r="M444" s="31">
        <v>0.10908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40.4</v>
      </c>
      <c r="D445" s="40">
        <v>41.266666666666673</v>
      </c>
      <c r="E445" s="40">
        <v>39.283333333333346</v>
      </c>
      <c r="F445" s="40">
        <v>38.166666666666671</v>
      </c>
      <c r="G445" s="40">
        <v>36.183333333333344</v>
      </c>
      <c r="H445" s="40">
        <v>42.383333333333347</v>
      </c>
      <c r="I445" s="40">
        <v>44.366666666666681</v>
      </c>
      <c r="J445" s="40">
        <v>45.483333333333348</v>
      </c>
      <c r="K445" s="31">
        <v>43.25</v>
      </c>
      <c r="L445" s="31">
        <v>40.15</v>
      </c>
      <c r="M445" s="31">
        <v>103.56338</v>
      </c>
      <c r="N445" s="1"/>
      <c r="O445" s="1"/>
    </row>
    <row r="446" spans="1:15" ht="12.75" customHeight="1">
      <c r="A446" s="31">
        <v>436</v>
      </c>
      <c r="B446" s="31" t="s">
        <v>208</v>
      </c>
      <c r="C446" s="31">
        <v>599.5</v>
      </c>
      <c r="D446" s="40">
        <v>603.85</v>
      </c>
      <c r="E446" s="40">
        <v>587.70000000000005</v>
      </c>
      <c r="F446" s="40">
        <v>575.9</v>
      </c>
      <c r="G446" s="40">
        <v>559.75</v>
      </c>
      <c r="H446" s="40">
        <v>615.65000000000009</v>
      </c>
      <c r="I446" s="40">
        <v>631.79999999999995</v>
      </c>
      <c r="J446" s="40">
        <v>643.60000000000014</v>
      </c>
      <c r="K446" s="31">
        <v>620</v>
      </c>
      <c r="L446" s="31">
        <v>592.04999999999995</v>
      </c>
      <c r="M446" s="31">
        <v>28.75675</v>
      </c>
      <c r="N446" s="1"/>
      <c r="O446" s="1"/>
    </row>
    <row r="447" spans="1:15" ht="12.75" customHeight="1">
      <c r="A447" s="31">
        <v>437</v>
      </c>
      <c r="B447" s="31" t="s">
        <v>549</v>
      </c>
      <c r="C447" s="31">
        <v>1116.4000000000001</v>
      </c>
      <c r="D447" s="40">
        <v>1116.4000000000001</v>
      </c>
      <c r="E447" s="40">
        <v>1116.4000000000001</v>
      </c>
      <c r="F447" s="40">
        <v>1116.4000000000001</v>
      </c>
      <c r="G447" s="40">
        <v>1116.4000000000001</v>
      </c>
      <c r="H447" s="40">
        <v>1116.4000000000001</v>
      </c>
      <c r="I447" s="40">
        <v>1116.4000000000001</v>
      </c>
      <c r="J447" s="40">
        <v>1116.4000000000001</v>
      </c>
      <c r="K447" s="31">
        <v>1116.4000000000001</v>
      </c>
      <c r="L447" s="31">
        <v>1116.4000000000001</v>
      </c>
      <c r="M447" s="31">
        <v>0.94986999999999999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16523.45</v>
      </c>
      <c r="D448" s="40">
        <v>16715.483333333334</v>
      </c>
      <c r="E448" s="40">
        <v>16285.966666666667</v>
      </c>
      <c r="F448" s="40">
        <v>16048.483333333334</v>
      </c>
      <c r="G448" s="40">
        <v>15618.966666666667</v>
      </c>
      <c r="H448" s="40">
        <v>16952.966666666667</v>
      </c>
      <c r="I448" s="40">
        <v>17382.483333333337</v>
      </c>
      <c r="J448" s="40">
        <v>17619.966666666667</v>
      </c>
      <c r="K448" s="31">
        <v>17145</v>
      </c>
      <c r="L448" s="31">
        <v>16478</v>
      </c>
      <c r="M448" s="31">
        <v>1.3809999999999999E-2</v>
      </c>
      <c r="N448" s="1"/>
      <c r="O448" s="1"/>
    </row>
    <row r="449" spans="1:15" ht="12.75" customHeight="1">
      <c r="A449" s="31">
        <v>439</v>
      </c>
      <c r="B449" s="31" t="s">
        <v>197</v>
      </c>
      <c r="C449" s="31">
        <v>980.6</v>
      </c>
      <c r="D449" s="40">
        <v>978.23333333333323</v>
      </c>
      <c r="E449" s="40">
        <v>955.46666666666647</v>
      </c>
      <c r="F449" s="40">
        <v>930.33333333333326</v>
      </c>
      <c r="G449" s="40">
        <v>907.56666666666649</v>
      </c>
      <c r="H449" s="40">
        <v>1003.3666666666664</v>
      </c>
      <c r="I449" s="40">
        <v>1026.1333333333332</v>
      </c>
      <c r="J449" s="40">
        <v>1051.2666666666664</v>
      </c>
      <c r="K449" s="31">
        <v>1001</v>
      </c>
      <c r="L449" s="31">
        <v>953.1</v>
      </c>
      <c r="M449" s="31">
        <v>22.180540000000001</v>
      </c>
      <c r="N449" s="1"/>
      <c r="O449" s="1"/>
    </row>
    <row r="450" spans="1:15" ht="12.75" customHeight="1">
      <c r="A450" s="31">
        <v>440</v>
      </c>
      <c r="B450" s="31" t="s">
        <v>551</v>
      </c>
      <c r="C450" s="31">
        <v>212.3</v>
      </c>
      <c r="D450" s="40">
        <v>214.01666666666665</v>
      </c>
      <c r="E450" s="40">
        <v>205.98333333333329</v>
      </c>
      <c r="F450" s="40">
        <v>199.66666666666663</v>
      </c>
      <c r="G450" s="40">
        <v>191.63333333333327</v>
      </c>
      <c r="H450" s="40">
        <v>220.33333333333331</v>
      </c>
      <c r="I450" s="40">
        <v>228.36666666666667</v>
      </c>
      <c r="J450" s="40">
        <v>234.68333333333334</v>
      </c>
      <c r="K450" s="31">
        <v>222.05</v>
      </c>
      <c r="L450" s="31">
        <v>207.7</v>
      </c>
      <c r="M450" s="31">
        <v>22.307400000000001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1335.1</v>
      </c>
      <c r="D451" s="40">
        <v>1360.05</v>
      </c>
      <c r="E451" s="40">
        <v>1300.0999999999999</v>
      </c>
      <c r="F451" s="40">
        <v>1265.0999999999999</v>
      </c>
      <c r="G451" s="40">
        <v>1205.1499999999999</v>
      </c>
      <c r="H451" s="40">
        <v>1395.05</v>
      </c>
      <c r="I451" s="40">
        <v>1455.0000000000002</v>
      </c>
      <c r="J451" s="40">
        <v>1490</v>
      </c>
      <c r="K451" s="31">
        <v>1420</v>
      </c>
      <c r="L451" s="31">
        <v>1325.05</v>
      </c>
      <c r="M451" s="31">
        <v>2.7236199999999999</v>
      </c>
      <c r="N451" s="1"/>
      <c r="O451" s="1"/>
    </row>
    <row r="452" spans="1:15" ht="12.75" customHeight="1">
      <c r="A452" s="31">
        <v>442</v>
      </c>
      <c r="B452" s="31" t="s">
        <v>202</v>
      </c>
      <c r="C452" s="31">
        <v>3492.95</v>
      </c>
      <c r="D452" s="40">
        <v>3485.8333333333335</v>
      </c>
      <c r="E452" s="40">
        <v>3457.1166666666668</v>
      </c>
      <c r="F452" s="40">
        <v>3421.2833333333333</v>
      </c>
      <c r="G452" s="40">
        <v>3392.5666666666666</v>
      </c>
      <c r="H452" s="40">
        <v>3521.666666666667</v>
      </c>
      <c r="I452" s="40">
        <v>3550.3833333333332</v>
      </c>
      <c r="J452" s="40">
        <v>3586.2166666666672</v>
      </c>
      <c r="K452" s="31">
        <v>3514.55</v>
      </c>
      <c r="L452" s="31">
        <v>3450</v>
      </c>
      <c r="M452" s="31">
        <v>25.955939999999998</v>
      </c>
      <c r="N452" s="1"/>
      <c r="O452" s="1"/>
    </row>
    <row r="453" spans="1:15" ht="12.75" customHeight="1">
      <c r="A453" s="31">
        <v>443</v>
      </c>
      <c r="B453" s="31" t="s">
        <v>198</v>
      </c>
      <c r="C453" s="31">
        <v>788.95</v>
      </c>
      <c r="D453" s="40">
        <v>787.7166666666667</v>
      </c>
      <c r="E453" s="40">
        <v>774.83333333333337</v>
      </c>
      <c r="F453" s="40">
        <v>760.7166666666667</v>
      </c>
      <c r="G453" s="40">
        <v>747.83333333333337</v>
      </c>
      <c r="H453" s="40">
        <v>801.83333333333337</v>
      </c>
      <c r="I453" s="40">
        <v>814.71666666666658</v>
      </c>
      <c r="J453" s="40">
        <v>828.83333333333337</v>
      </c>
      <c r="K453" s="31">
        <v>800.6</v>
      </c>
      <c r="L453" s="31">
        <v>773.6</v>
      </c>
      <c r="M453" s="31">
        <v>29.546980000000001</v>
      </c>
      <c r="N453" s="1"/>
      <c r="O453" s="1"/>
    </row>
    <row r="454" spans="1:15" ht="12.75" customHeight="1">
      <c r="A454" s="31">
        <v>444</v>
      </c>
      <c r="B454" s="31" t="s">
        <v>278</v>
      </c>
      <c r="C454" s="31">
        <v>5809.2</v>
      </c>
      <c r="D454" s="40">
        <v>5882.7166666666672</v>
      </c>
      <c r="E454" s="40">
        <v>5647.4833333333345</v>
      </c>
      <c r="F454" s="40">
        <v>5485.7666666666673</v>
      </c>
      <c r="G454" s="40">
        <v>5250.5333333333347</v>
      </c>
      <c r="H454" s="40">
        <v>6044.4333333333343</v>
      </c>
      <c r="I454" s="40">
        <v>6279.6666666666679</v>
      </c>
      <c r="J454" s="40">
        <v>6441.3833333333341</v>
      </c>
      <c r="K454" s="31">
        <v>6117.95</v>
      </c>
      <c r="L454" s="31">
        <v>5721</v>
      </c>
      <c r="M454" s="31">
        <v>2.9023400000000001</v>
      </c>
      <c r="N454" s="1"/>
      <c r="O454" s="1"/>
    </row>
    <row r="455" spans="1:15" ht="12.75" customHeight="1">
      <c r="A455" s="31">
        <v>445</v>
      </c>
      <c r="B455" s="31" t="s">
        <v>553</v>
      </c>
      <c r="C455" s="31">
        <v>1520</v>
      </c>
      <c r="D455" s="40">
        <v>1541.5999999999997</v>
      </c>
      <c r="E455" s="40">
        <v>1490.4999999999993</v>
      </c>
      <c r="F455" s="40">
        <v>1460.9999999999995</v>
      </c>
      <c r="G455" s="40">
        <v>1409.8999999999992</v>
      </c>
      <c r="H455" s="40">
        <v>1571.0999999999995</v>
      </c>
      <c r="I455" s="40">
        <v>1622.1999999999998</v>
      </c>
      <c r="J455" s="40">
        <v>1651.6999999999996</v>
      </c>
      <c r="K455" s="31">
        <v>1592.7</v>
      </c>
      <c r="L455" s="31">
        <v>1512.1</v>
      </c>
      <c r="M455" s="31">
        <v>0.66554000000000002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242.8</v>
      </c>
      <c r="D456" s="40">
        <v>245.41666666666666</v>
      </c>
      <c r="E456" s="40">
        <v>237.38333333333333</v>
      </c>
      <c r="F456" s="40">
        <v>231.96666666666667</v>
      </c>
      <c r="G456" s="40">
        <v>223.93333333333334</v>
      </c>
      <c r="H456" s="40">
        <v>250.83333333333331</v>
      </c>
      <c r="I456" s="40">
        <v>258.86666666666667</v>
      </c>
      <c r="J456" s="40">
        <v>264.2833333333333</v>
      </c>
      <c r="K456" s="31">
        <v>253.45</v>
      </c>
      <c r="L456" s="31">
        <v>240</v>
      </c>
      <c r="M456" s="31">
        <v>41.538490000000003</v>
      </c>
      <c r="N456" s="1"/>
      <c r="O456" s="1"/>
    </row>
    <row r="457" spans="1:15" ht="12.75" customHeight="1">
      <c r="A457" s="31">
        <v>447</v>
      </c>
      <c r="B457" s="31" t="s">
        <v>199</v>
      </c>
      <c r="C457" s="31">
        <v>479.9</v>
      </c>
      <c r="D457" s="40">
        <v>483.05</v>
      </c>
      <c r="E457" s="40">
        <v>470.1</v>
      </c>
      <c r="F457" s="40">
        <v>460.3</v>
      </c>
      <c r="G457" s="40">
        <v>447.35</v>
      </c>
      <c r="H457" s="40">
        <v>492.85</v>
      </c>
      <c r="I457" s="40">
        <v>505.79999999999995</v>
      </c>
      <c r="J457" s="40">
        <v>515.6</v>
      </c>
      <c r="K457" s="31">
        <v>496</v>
      </c>
      <c r="L457" s="31">
        <v>473.25</v>
      </c>
      <c r="M457" s="31">
        <v>331.07841000000002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213.6</v>
      </c>
      <c r="D458" s="40">
        <v>215.5</v>
      </c>
      <c r="E458" s="40">
        <v>206.1</v>
      </c>
      <c r="F458" s="40">
        <v>198.6</v>
      </c>
      <c r="G458" s="40">
        <v>189.2</v>
      </c>
      <c r="H458" s="40">
        <v>223</v>
      </c>
      <c r="I458" s="40">
        <v>232.39999999999998</v>
      </c>
      <c r="J458" s="40">
        <v>239.9</v>
      </c>
      <c r="K458" s="31">
        <v>224.9</v>
      </c>
      <c r="L458" s="31">
        <v>208</v>
      </c>
      <c r="M458" s="31">
        <v>920.57542000000001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1293.3</v>
      </c>
      <c r="D459" s="40">
        <v>1292.1833333333334</v>
      </c>
      <c r="E459" s="40">
        <v>1268.3666666666668</v>
      </c>
      <c r="F459" s="40">
        <v>1243.4333333333334</v>
      </c>
      <c r="G459" s="40">
        <v>1219.6166666666668</v>
      </c>
      <c r="H459" s="40">
        <v>1317.1166666666668</v>
      </c>
      <c r="I459" s="40">
        <v>1340.9333333333334</v>
      </c>
      <c r="J459" s="40">
        <v>1365.8666666666668</v>
      </c>
      <c r="K459" s="31">
        <v>1316</v>
      </c>
      <c r="L459" s="31">
        <v>1267.25</v>
      </c>
      <c r="M459" s="31">
        <v>64.185010000000005</v>
      </c>
      <c r="N459" s="1"/>
      <c r="O459" s="1"/>
    </row>
    <row r="460" spans="1:15" ht="12.75" customHeight="1">
      <c r="A460" s="31">
        <v>450</v>
      </c>
      <c r="B460" s="31" t="s">
        <v>555</v>
      </c>
      <c r="C460" s="31">
        <v>4604.3</v>
      </c>
      <c r="D460" s="40">
        <v>4668.8666666666668</v>
      </c>
      <c r="E460" s="40">
        <v>4480.4333333333334</v>
      </c>
      <c r="F460" s="40">
        <v>4356.5666666666666</v>
      </c>
      <c r="G460" s="40">
        <v>4168.1333333333332</v>
      </c>
      <c r="H460" s="40">
        <v>4792.7333333333336</v>
      </c>
      <c r="I460" s="40">
        <v>4981.1666666666679</v>
      </c>
      <c r="J460" s="40">
        <v>5105.0333333333338</v>
      </c>
      <c r="K460" s="31">
        <v>4857.3</v>
      </c>
      <c r="L460" s="31">
        <v>4545</v>
      </c>
      <c r="M460" s="31">
        <v>0.42518</v>
      </c>
      <c r="N460" s="1"/>
      <c r="O460" s="1"/>
    </row>
    <row r="461" spans="1:15" ht="12.75" customHeight="1">
      <c r="A461" s="31">
        <v>451</v>
      </c>
      <c r="B461" s="31" t="s">
        <v>203</v>
      </c>
      <c r="C461" s="31">
        <v>1524.1</v>
      </c>
      <c r="D461" s="40">
        <v>1514.3</v>
      </c>
      <c r="E461" s="40">
        <v>1493.6</v>
      </c>
      <c r="F461" s="40">
        <v>1463.1</v>
      </c>
      <c r="G461" s="40">
        <v>1442.3999999999999</v>
      </c>
      <c r="H461" s="40">
        <v>1544.8</v>
      </c>
      <c r="I461" s="40">
        <v>1565.5000000000002</v>
      </c>
      <c r="J461" s="40">
        <v>1596</v>
      </c>
      <c r="K461" s="31">
        <v>1535</v>
      </c>
      <c r="L461" s="31">
        <v>1483.8</v>
      </c>
      <c r="M461" s="31">
        <v>38.904670000000003</v>
      </c>
      <c r="N461" s="1"/>
      <c r="O461" s="1"/>
    </row>
    <row r="462" spans="1:15" ht="12.75" customHeight="1">
      <c r="A462" s="31">
        <v>452</v>
      </c>
      <c r="B462" s="31" t="s">
        <v>556</v>
      </c>
      <c r="C462" s="31">
        <v>161.1</v>
      </c>
      <c r="D462" s="40">
        <v>160.96666666666667</v>
      </c>
      <c r="E462" s="40">
        <v>156.13333333333333</v>
      </c>
      <c r="F462" s="40">
        <v>151.16666666666666</v>
      </c>
      <c r="G462" s="40">
        <v>146.33333333333331</v>
      </c>
      <c r="H462" s="40">
        <v>165.93333333333334</v>
      </c>
      <c r="I462" s="40">
        <v>170.76666666666665</v>
      </c>
      <c r="J462" s="40">
        <v>175.73333333333335</v>
      </c>
      <c r="K462" s="31">
        <v>165.8</v>
      </c>
      <c r="L462" s="31">
        <v>156</v>
      </c>
      <c r="M462" s="31">
        <v>7.9819199999999997</v>
      </c>
      <c r="N462" s="1"/>
      <c r="O462" s="1"/>
    </row>
    <row r="463" spans="1:15" ht="12.75" customHeight="1">
      <c r="A463" s="31">
        <v>453</v>
      </c>
      <c r="B463" s="31" t="s">
        <v>184</v>
      </c>
      <c r="C463" s="31">
        <v>942.75</v>
      </c>
      <c r="D463" s="40">
        <v>954.48333333333323</v>
      </c>
      <c r="E463" s="40">
        <v>916.36666666666645</v>
      </c>
      <c r="F463" s="40">
        <v>889.98333333333323</v>
      </c>
      <c r="G463" s="40">
        <v>851.86666666666645</v>
      </c>
      <c r="H463" s="40">
        <v>980.86666666666645</v>
      </c>
      <c r="I463" s="40">
        <v>1018.9833333333332</v>
      </c>
      <c r="J463" s="40">
        <v>1045.3666666666663</v>
      </c>
      <c r="K463" s="31">
        <v>992.6</v>
      </c>
      <c r="L463" s="31">
        <v>928.1</v>
      </c>
      <c r="M463" s="31">
        <v>25.586130000000001</v>
      </c>
      <c r="N463" s="1"/>
      <c r="O463" s="1"/>
    </row>
    <row r="464" spans="1:15" ht="12.75" customHeight="1">
      <c r="A464" s="31">
        <v>454</v>
      </c>
      <c r="B464" s="31" t="s">
        <v>557</v>
      </c>
      <c r="C464" s="31">
        <v>1320.05</v>
      </c>
      <c r="D464" s="40">
        <v>1327.0333333333333</v>
      </c>
      <c r="E464" s="40">
        <v>1295.0166666666667</v>
      </c>
      <c r="F464" s="40">
        <v>1269.9833333333333</v>
      </c>
      <c r="G464" s="40">
        <v>1237.9666666666667</v>
      </c>
      <c r="H464" s="40">
        <v>1352.0666666666666</v>
      </c>
      <c r="I464" s="40">
        <v>1384.083333333333</v>
      </c>
      <c r="J464" s="40">
        <v>1409.1166666666666</v>
      </c>
      <c r="K464" s="31">
        <v>1359.05</v>
      </c>
      <c r="L464" s="31">
        <v>1302</v>
      </c>
      <c r="M464" s="31">
        <v>0.11848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1148.6500000000001</v>
      </c>
      <c r="D465" s="40">
        <v>1152.2166666666667</v>
      </c>
      <c r="E465" s="40">
        <v>1116.4333333333334</v>
      </c>
      <c r="F465" s="40">
        <v>1084.2166666666667</v>
      </c>
      <c r="G465" s="40">
        <v>1048.4333333333334</v>
      </c>
      <c r="H465" s="40">
        <v>1184.4333333333334</v>
      </c>
      <c r="I465" s="40">
        <v>1220.2166666666667</v>
      </c>
      <c r="J465" s="40">
        <v>1252.4333333333334</v>
      </c>
      <c r="K465" s="31">
        <v>1188</v>
      </c>
      <c r="L465" s="31">
        <v>1120</v>
      </c>
      <c r="M465" s="31">
        <v>0.42055999999999999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1683.45</v>
      </c>
      <c r="D466" s="40">
        <v>1696.2666666666667</v>
      </c>
      <c r="E466" s="40">
        <v>1643.6833333333334</v>
      </c>
      <c r="F466" s="40">
        <v>1603.9166666666667</v>
      </c>
      <c r="G466" s="40">
        <v>1551.3333333333335</v>
      </c>
      <c r="H466" s="40">
        <v>1736.0333333333333</v>
      </c>
      <c r="I466" s="40">
        <v>1788.6166666666668</v>
      </c>
      <c r="J466" s="40">
        <v>1828.3833333333332</v>
      </c>
      <c r="K466" s="31">
        <v>1748.85</v>
      </c>
      <c r="L466" s="31">
        <v>1656.5</v>
      </c>
      <c r="M466" s="31">
        <v>0.17979999999999999</v>
      </c>
      <c r="N466" s="1"/>
      <c r="O466" s="1"/>
    </row>
    <row r="467" spans="1:15" ht="12.75" customHeight="1">
      <c r="A467" s="31">
        <v>457</v>
      </c>
      <c r="B467" s="31" t="s">
        <v>204</v>
      </c>
      <c r="C467" s="31">
        <v>2379.15</v>
      </c>
      <c r="D467" s="40">
        <v>2377.0499999999997</v>
      </c>
      <c r="E467" s="40">
        <v>2342.0999999999995</v>
      </c>
      <c r="F467" s="40">
        <v>2305.0499999999997</v>
      </c>
      <c r="G467" s="40">
        <v>2270.0999999999995</v>
      </c>
      <c r="H467" s="40">
        <v>2414.0999999999995</v>
      </c>
      <c r="I467" s="40">
        <v>2449.0499999999993</v>
      </c>
      <c r="J467" s="40">
        <v>2486.0999999999995</v>
      </c>
      <c r="K467" s="31">
        <v>2412</v>
      </c>
      <c r="L467" s="31">
        <v>2340</v>
      </c>
      <c r="M467" s="31">
        <v>14.461819999999999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3084</v>
      </c>
      <c r="D468" s="40">
        <v>3038.3166666666671</v>
      </c>
      <c r="E468" s="40">
        <v>2926.6833333333343</v>
      </c>
      <c r="F468" s="40">
        <v>2769.3666666666672</v>
      </c>
      <c r="G468" s="40">
        <v>2657.7333333333345</v>
      </c>
      <c r="H468" s="40">
        <v>3195.6333333333341</v>
      </c>
      <c r="I468" s="40">
        <v>3307.2666666666664</v>
      </c>
      <c r="J468" s="40">
        <v>3464.5833333333339</v>
      </c>
      <c r="K468" s="31">
        <v>3149.95</v>
      </c>
      <c r="L468" s="31">
        <v>2881</v>
      </c>
      <c r="M468" s="31">
        <v>2.02556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494.1</v>
      </c>
      <c r="D469" s="40">
        <v>491.31666666666666</v>
      </c>
      <c r="E469" s="40">
        <v>485.0333333333333</v>
      </c>
      <c r="F469" s="40">
        <v>475.96666666666664</v>
      </c>
      <c r="G469" s="40">
        <v>469.68333333333328</v>
      </c>
      <c r="H469" s="40">
        <v>500.38333333333333</v>
      </c>
      <c r="I469" s="40">
        <v>506.66666666666674</v>
      </c>
      <c r="J469" s="40">
        <v>515.73333333333335</v>
      </c>
      <c r="K469" s="31">
        <v>497.6</v>
      </c>
      <c r="L469" s="31">
        <v>482.25</v>
      </c>
      <c r="M469" s="31">
        <v>6.8387099999999998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1020.65</v>
      </c>
      <c r="D470" s="40">
        <v>1038.2666666666667</v>
      </c>
      <c r="E470" s="40">
        <v>991.5333333333333</v>
      </c>
      <c r="F470" s="40">
        <v>962.41666666666663</v>
      </c>
      <c r="G470" s="40">
        <v>915.68333333333328</v>
      </c>
      <c r="H470" s="40">
        <v>1067.3833333333332</v>
      </c>
      <c r="I470" s="40">
        <v>1114.1166666666663</v>
      </c>
      <c r="J470" s="40">
        <v>1143.2333333333333</v>
      </c>
      <c r="K470" s="31">
        <v>1085</v>
      </c>
      <c r="L470" s="31">
        <v>1009.15</v>
      </c>
      <c r="M470" s="31">
        <v>7.7285199999999996</v>
      </c>
      <c r="N470" s="1"/>
      <c r="O470" s="1"/>
    </row>
    <row r="471" spans="1:15" ht="12.75" customHeight="1">
      <c r="A471" s="31">
        <v>461</v>
      </c>
      <c r="B471" s="31" t="s">
        <v>560</v>
      </c>
      <c r="C471" s="31">
        <v>39.65</v>
      </c>
      <c r="D471" s="40">
        <v>40.216666666666669</v>
      </c>
      <c r="E471" s="40">
        <v>38.433333333333337</v>
      </c>
      <c r="F471" s="40">
        <v>37.216666666666669</v>
      </c>
      <c r="G471" s="40">
        <v>35.433333333333337</v>
      </c>
      <c r="H471" s="40">
        <v>41.433333333333337</v>
      </c>
      <c r="I471" s="40">
        <v>43.216666666666669</v>
      </c>
      <c r="J471" s="40">
        <v>44.433333333333337</v>
      </c>
      <c r="K471" s="31">
        <v>42</v>
      </c>
      <c r="L471" s="31">
        <v>39</v>
      </c>
      <c r="M471" s="31">
        <v>361.89098999999999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173</v>
      </c>
      <c r="D472" s="40">
        <v>175.96666666666667</v>
      </c>
      <c r="E472" s="40">
        <v>168.03333333333333</v>
      </c>
      <c r="F472" s="40">
        <v>163.06666666666666</v>
      </c>
      <c r="G472" s="40">
        <v>155.13333333333333</v>
      </c>
      <c r="H472" s="40">
        <v>180.93333333333334</v>
      </c>
      <c r="I472" s="40">
        <v>188.86666666666667</v>
      </c>
      <c r="J472" s="40">
        <v>193.83333333333334</v>
      </c>
      <c r="K472" s="31">
        <v>183.9</v>
      </c>
      <c r="L472" s="31">
        <v>171</v>
      </c>
      <c r="M472" s="31">
        <v>10.390090000000001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1387.45</v>
      </c>
      <c r="D473" s="40">
        <v>1390.8333333333333</v>
      </c>
      <c r="E473" s="40">
        <v>1352.6666666666665</v>
      </c>
      <c r="F473" s="40">
        <v>1317.8833333333332</v>
      </c>
      <c r="G473" s="40">
        <v>1279.7166666666665</v>
      </c>
      <c r="H473" s="40">
        <v>1425.6166666666666</v>
      </c>
      <c r="I473" s="40">
        <v>1463.7833333333331</v>
      </c>
      <c r="J473" s="40">
        <v>1498.5666666666666</v>
      </c>
      <c r="K473" s="31">
        <v>1429</v>
      </c>
      <c r="L473" s="31">
        <v>1356.05</v>
      </c>
      <c r="M473" s="31">
        <v>1.6777200000000001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14.55</v>
      </c>
      <c r="D474" s="40">
        <v>14.533333333333331</v>
      </c>
      <c r="E474" s="40">
        <v>14.216666666666663</v>
      </c>
      <c r="F474" s="40">
        <v>13.883333333333331</v>
      </c>
      <c r="G474" s="40">
        <v>13.566666666666663</v>
      </c>
      <c r="H474" s="40">
        <v>14.866666666666664</v>
      </c>
      <c r="I474" s="40">
        <v>15.183333333333334</v>
      </c>
      <c r="J474" s="40">
        <v>15.516666666666664</v>
      </c>
      <c r="K474" s="31">
        <v>14.85</v>
      </c>
      <c r="L474" s="31">
        <v>14.2</v>
      </c>
      <c r="M474" s="31">
        <v>112.33682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557.79999999999995</v>
      </c>
      <c r="D475" s="40">
        <v>563.55000000000007</v>
      </c>
      <c r="E475" s="40">
        <v>536.10000000000014</v>
      </c>
      <c r="F475" s="40">
        <v>514.40000000000009</v>
      </c>
      <c r="G475" s="40">
        <v>486.95000000000016</v>
      </c>
      <c r="H475" s="40">
        <v>585.25000000000011</v>
      </c>
      <c r="I475" s="40">
        <v>612.70000000000016</v>
      </c>
      <c r="J475" s="40">
        <v>634.40000000000009</v>
      </c>
      <c r="K475" s="31">
        <v>591</v>
      </c>
      <c r="L475" s="31">
        <v>541.85</v>
      </c>
      <c r="M475" s="31">
        <v>3.5204499999999999</v>
      </c>
      <c r="N475" s="1"/>
      <c r="O475" s="1"/>
    </row>
    <row r="476" spans="1:15" ht="12.75" customHeight="1">
      <c r="A476" s="31">
        <v>466</v>
      </c>
      <c r="B476" s="31" t="s">
        <v>211</v>
      </c>
      <c r="C476" s="31">
        <v>695.3</v>
      </c>
      <c r="D476" s="40">
        <v>696.51666666666677</v>
      </c>
      <c r="E476" s="40">
        <v>685.03333333333353</v>
      </c>
      <c r="F476" s="40">
        <v>674.76666666666677</v>
      </c>
      <c r="G476" s="40">
        <v>663.28333333333353</v>
      </c>
      <c r="H476" s="40">
        <v>706.78333333333353</v>
      </c>
      <c r="I476" s="40">
        <v>718.26666666666688</v>
      </c>
      <c r="J476" s="40">
        <v>728.53333333333353</v>
      </c>
      <c r="K476" s="31">
        <v>708</v>
      </c>
      <c r="L476" s="31">
        <v>686.25</v>
      </c>
      <c r="M476" s="31">
        <v>17.46556</v>
      </c>
      <c r="N476" s="1"/>
      <c r="O476" s="1"/>
    </row>
    <row r="477" spans="1:15" ht="12.75" customHeight="1">
      <c r="A477" s="31">
        <v>467</v>
      </c>
      <c r="B477" s="31" t="s">
        <v>565</v>
      </c>
      <c r="C477" s="31">
        <v>1040.9000000000001</v>
      </c>
      <c r="D477" s="40">
        <v>1055.1333333333332</v>
      </c>
      <c r="E477" s="40">
        <v>1020.7166666666665</v>
      </c>
      <c r="F477" s="40">
        <v>1000.5333333333333</v>
      </c>
      <c r="G477" s="40">
        <v>966.11666666666656</v>
      </c>
      <c r="H477" s="40">
        <v>1075.3166666666664</v>
      </c>
      <c r="I477" s="40">
        <v>1109.7333333333333</v>
      </c>
      <c r="J477" s="40">
        <v>1129.9166666666663</v>
      </c>
      <c r="K477" s="31">
        <v>1089.55</v>
      </c>
      <c r="L477" s="31">
        <v>1034.95</v>
      </c>
      <c r="M477" s="31">
        <v>3.1918500000000001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156.5</v>
      </c>
      <c r="D478" s="40">
        <v>155.96666666666667</v>
      </c>
      <c r="E478" s="40">
        <v>152.43333333333334</v>
      </c>
      <c r="F478" s="40">
        <v>148.36666666666667</v>
      </c>
      <c r="G478" s="40">
        <v>144.83333333333334</v>
      </c>
      <c r="H478" s="40">
        <v>160.03333333333333</v>
      </c>
      <c r="I478" s="40">
        <v>163.56666666666669</v>
      </c>
      <c r="J478" s="40">
        <v>167.63333333333333</v>
      </c>
      <c r="K478" s="31">
        <v>159.5</v>
      </c>
      <c r="L478" s="31">
        <v>151.9</v>
      </c>
      <c r="M478" s="31">
        <v>4.6805599999999998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21.7</v>
      </c>
      <c r="D479" s="40">
        <v>21.733333333333334</v>
      </c>
      <c r="E479" s="40">
        <v>21.016666666666669</v>
      </c>
      <c r="F479" s="40">
        <v>20.333333333333336</v>
      </c>
      <c r="G479" s="40">
        <v>19.616666666666671</v>
      </c>
      <c r="H479" s="40">
        <v>22.416666666666668</v>
      </c>
      <c r="I479" s="40">
        <v>23.133333333333336</v>
      </c>
      <c r="J479" s="40">
        <v>23.816666666666666</v>
      </c>
      <c r="K479" s="31">
        <v>22.45</v>
      </c>
      <c r="L479" s="31">
        <v>21.05</v>
      </c>
      <c r="M479" s="31">
        <v>22.363499999999998</v>
      </c>
      <c r="N479" s="1"/>
      <c r="O479" s="1"/>
    </row>
    <row r="480" spans="1:15" ht="12.75" customHeight="1">
      <c r="A480" s="31">
        <v>470</v>
      </c>
      <c r="B480" s="31" t="s">
        <v>210</v>
      </c>
      <c r="C480" s="31">
        <v>7149.8</v>
      </c>
      <c r="D480" s="40">
        <v>7110.583333333333</v>
      </c>
      <c r="E480" s="40">
        <v>7046.2166666666662</v>
      </c>
      <c r="F480" s="40">
        <v>6942.6333333333332</v>
      </c>
      <c r="G480" s="40">
        <v>6878.2666666666664</v>
      </c>
      <c r="H480" s="40">
        <v>7214.1666666666661</v>
      </c>
      <c r="I480" s="40">
        <v>7278.5333333333328</v>
      </c>
      <c r="J480" s="40">
        <v>7382.1166666666659</v>
      </c>
      <c r="K480" s="31">
        <v>7174.95</v>
      </c>
      <c r="L480" s="31">
        <v>7007</v>
      </c>
      <c r="M480" s="31">
        <v>2.4540099999999998</v>
      </c>
      <c r="N480" s="1"/>
      <c r="O480" s="1"/>
    </row>
    <row r="481" spans="1:15" ht="12.75" customHeight="1">
      <c r="A481" s="31">
        <v>471</v>
      </c>
      <c r="B481" s="31" t="s">
        <v>279</v>
      </c>
      <c r="C481" s="31">
        <v>48.3</v>
      </c>
      <c r="D481" s="40">
        <v>48.616666666666667</v>
      </c>
      <c r="E481" s="40">
        <v>46.333333333333336</v>
      </c>
      <c r="F481" s="40">
        <v>44.366666666666667</v>
      </c>
      <c r="G481" s="40">
        <v>42.083333333333336</v>
      </c>
      <c r="H481" s="40">
        <v>50.583333333333336</v>
      </c>
      <c r="I481" s="40">
        <v>52.866666666666667</v>
      </c>
      <c r="J481" s="40">
        <v>54.833333333333336</v>
      </c>
      <c r="K481" s="31">
        <v>50.9</v>
      </c>
      <c r="L481" s="31">
        <v>46.65</v>
      </c>
      <c r="M481" s="31">
        <v>320.33987999999999</v>
      </c>
      <c r="N481" s="1"/>
      <c r="O481" s="1"/>
    </row>
    <row r="482" spans="1:15" ht="12.75" customHeight="1">
      <c r="A482" s="31">
        <v>472</v>
      </c>
      <c r="B482" s="31" t="s">
        <v>209</v>
      </c>
      <c r="C482" s="31">
        <v>1626.55</v>
      </c>
      <c r="D482" s="40">
        <v>1618.1333333333332</v>
      </c>
      <c r="E482" s="40">
        <v>1590.8666666666663</v>
      </c>
      <c r="F482" s="40">
        <v>1555.1833333333332</v>
      </c>
      <c r="G482" s="40">
        <v>1527.9166666666663</v>
      </c>
      <c r="H482" s="40">
        <v>1653.8166666666664</v>
      </c>
      <c r="I482" s="40">
        <v>1681.0833333333333</v>
      </c>
      <c r="J482" s="40">
        <v>1716.7666666666664</v>
      </c>
      <c r="K482" s="31">
        <v>1645.4</v>
      </c>
      <c r="L482" s="31">
        <v>1582.45</v>
      </c>
      <c r="M482" s="31">
        <v>3.9327100000000002</v>
      </c>
      <c r="N482" s="1"/>
      <c r="O482" s="1"/>
    </row>
    <row r="483" spans="1:15" ht="12.75" customHeight="1">
      <c r="A483" s="31">
        <v>473</v>
      </c>
      <c r="B483" s="31" t="s">
        <v>155</v>
      </c>
      <c r="C483" s="31">
        <v>826.3</v>
      </c>
      <c r="D483" s="40">
        <v>824.91666666666663</v>
      </c>
      <c r="E483" s="40">
        <v>812.58333333333326</v>
      </c>
      <c r="F483" s="40">
        <v>798.86666666666667</v>
      </c>
      <c r="G483" s="40">
        <v>786.5333333333333</v>
      </c>
      <c r="H483" s="40">
        <v>838.63333333333321</v>
      </c>
      <c r="I483" s="40">
        <v>850.96666666666647</v>
      </c>
      <c r="J483" s="40">
        <v>864.68333333333317</v>
      </c>
      <c r="K483" s="31">
        <v>837.25</v>
      </c>
      <c r="L483" s="31">
        <v>811.2</v>
      </c>
      <c r="M483" s="31">
        <v>13.61068</v>
      </c>
      <c r="N483" s="1"/>
      <c r="O483" s="1"/>
    </row>
    <row r="484" spans="1:15" ht="12.75" customHeight="1">
      <c r="A484" s="31">
        <v>474</v>
      </c>
      <c r="B484" s="31" t="s">
        <v>280</v>
      </c>
      <c r="C484" s="31">
        <v>242.7</v>
      </c>
      <c r="D484" s="40">
        <v>244.55000000000004</v>
      </c>
      <c r="E484" s="40">
        <v>239.20000000000007</v>
      </c>
      <c r="F484" s="40">
        <v>235.70000000000005</v>
      </c>
      <c r="G484" s="40">
        <v>230.35000000000008</v>
      </c>
      <c r="H484" s="40">
        <v>248.05000000000007</v>
      </c>
      <c r="I484" s="40">
        <v>253.40000000000003</v>
      </c>
      <c r="J484" s="40">
        <v>256.90000000000009</v>
      </c>
      <c r="K484" s="31">
        <v>249.9</v>
      </c>
      <c r="L484" s="31">
        <v>241.05</v>
      </c>
      <c r="M484" s="31">
        <v>2.61233</v>
      </c>
      <c r="N484" s="1"/>
      <c r="O484" s="1"/>
    </row>
    <row r="485" spans="1:15" ht="12.75" customHeight="1">
      <c r="A485" s="31">
        <v>475</v>
      </c>
      <c r="B485" s="31" t="s">
        <v>568</v>
      </c>
      <c r="C485" s="31">
        <v>3840.25</v>
      </c>
      <c r="D485" s="40">
        <v>3942.7166666666667</v>
      </c>
      <c r="E485" s="40">
        <v>3707.5333333333338</v>
      </c>
      <c r="F485" s="40">
        <v>3574.8166666666671</v>
      </c>
      <c r="G485" s="40">
        <v>3339.6333333333341</v>
      </c>
      <c r="H485" s="40">
        <v>4075.4333333333334</v>
      </c>
      <c r="I485" s="40">
        <v>4310.6166666666668</v>
      </c>
      <c r="J485" s="40">
        <v>4443.333333333333</v>
      </c>
      <c r="K485" s="31">
        <v>4177.8999999999996</v>
      </c>
      <c r="L485" s="31">
        <v>3810</v>
      </c>
      <c r="M485" s="31">
        <v>0.16705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515.95000000000005</v>
      </c>
      <c r="D486" s="40">
        <v>519.13333333333333</v>
      </c>
      <c r="E486" s="40">
        <v>500.91666666666663</v>
      </c>
      <c r="F486" s="40">
        <v>485.88333333333333</v>
      </c>
      <c r="G486" s="40">
        <v>467.66666666666663</v>
      </c>
      <c r="H486" s="40">
        <v>534.16666666666663</v>
      </c>
      <c r="I486" s="40">
        <v>552.38333333333333</v>
      </c>
      <c r="J486" s="40">
        <v>567.41666666666663</v>
      </c>
      <c r="K486" s="31">
        <v>537.35</v>
      </c>
      <c r="L486" s="31">
        <v>504.1</v>
      </c>
      <c r="M486" s="31">
        <v>2.8341599999999998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3440.1</v>
      </c>
      <c r="D487" s="40">
        <v>3455.3666666666668</v>
      </c>
      <c r="E487" s="40">
        <v>3385.7333333333336</v>
      </c>
      <c r="F487" s="40">
        <v>3331.3666666666668</v>
      </c>
      <c r="G487" s="40">
        <v>3261.7333333333336</v>
      </c>
      <c r="H487" s="40">
        <v>3509.7333333333336</v>
      </c>
      <c r="I487" s="40">
        <v>3579.3666666666668</v>
      </c>
      <c r="J487" s="40">
        <v>3633.7333333333336</v>
      </c>
      <c r="K487" s="31">
        <v>3525</v>
      </c>
      <c r="L487" s="31">
        <v>3401</v>
      </c>
      <c r="M487" s="31">
        <v>9.4799999999999995E-2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662</v>
      </c>
      <c r="D488" s="40">
        <v>672.80000000000007</v>
      </c>
      <c r="E488" s="40">
        <v>643.10000000000014</v>
      </c>
      <c r="F488" s="40">
        <v>624.20000000000005</v>
      </c>
      <c r="G488" s="40">
        <v>594.50000000000011</v>
      </c>
      <c r="H488" s="40">
        <v>691.70000000000016</v>
      </c>
      <c r="I488" s="40">
        <v>721.4000000000002</v>
      </c>
      <c r="J488" s="40">
        <v>740.30000000000018</v>
      </c>
      <c r="K488" s="31">
        <v>702.5</v>
      </c>
      <c r="L488" s="31">
        <v>653.9</v>
      </c>
      <c r="M488" s="31">
        <v>1.50728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37.4</v>
      </c>
      <c r="D489" s="40">
        <v>38.049999999999997</v>
      </c>
      <c r="E489" s="40">
        <v>36.549999999999997</v>
      </c>
      <c r="F489" s="40">
        <v>35.700000000000003</v>
      </c>
      <c r="G489" s="40">
        <v>34.200000000000003</v>
      </c>
      <c r="H489" s="40">
        <v>38.899999999999991</v>
      </c>
      <c r="I489" s="40">
        <v>40.399999999999991</v>
      </c>
      <c r="J489" s="40">
        <v>41.249999999999986</v>
      </c>
      <c r="K489" s="31">
        <v>39.549999999999997</v>
      </c>
      <c r="L489" s="31">
        <v>37.200000000000003</v>
      </c>
      <c r="M489" s="31">
        <v>46.306669999999997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1435.75</v>
      </c>
      <c r="D490" s="40">
        <v>1418.55</v>
      </c>
      <c r="E490" s="40">
        <v>1368.5</v>
      </c>
      <c r="F490" s="40">
        <v>1301.25</v>
      </c>
      <c r="G490" s="40">
        <v>1251.2</v>
      </c>
      <c r="H490" s="40">
        <v>1485.8</v>
      </c>
      <c r="I490" s="40">
        <v>1535.8499999999997</v>
      </c>
      <c r="J490" s="40">
        <v>1603.1</v>
      </c>
      <c r="K490" s="31">
        <v>1468.6</v>
      </c>
      <c r="L490" s="31">
        <v>1351.3</v>
      </c>
      <c r="M490" s="31">
        <v>0.79069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1799.2</v>
      </c>
      <c r="D491" s="40">
        <v>1811.2666666666667</v>
      </c>
      <c r="E491" s="40">
        <v>1760.9333333333334</v>
      </c>
      <c r="F491" s="40">
        <v>1722.6666666666667</v>
      </c>
      <c r="G491" s="40">
        <v>1672.3333333333335</v>
      </c>
      <c r="H491" s="40">
        <v>1849.5333333333333</v>
      </c>
      <c r="I491" s="40">
        <v>1899.8666666666668</v>
      </c>
      <c r="J491" s="40">
        <v>1938.1333333333332</v>
      </c>
      <c r="K491" s="31">
        <v>1861.6</v>
      </c>
      <c r="L491" s="31">
        <v>1773</v>
      </c>
      <c r="M491" s="31">
        <v>1.21838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295.39999999999998</v>
      </c>
      <c r="D492" s="40">
        <v>298.95</v>
      </c>
      <c r="E492" s="40">
        <v>291.45</v>
      </c>
      <c r="F492" s="40">
        <v>287.5</v>
      </c>
      <c r="G492" s="40">
        <v>280</v>
      </c>
      <c r="H492" s="40">
        <v>302.89999999999998</v>
      </c>
      <c r="I492" s="40">
        <v>310.39999999999998</v>
      </c>
      <c r="J492" s="40">
        <v>314.34999999999997</v>
      </c>
      <c r="K492" s="31">
        <v>306.45</v>
      </c>
      <c r="L492" s="31">
        <v>295</v>
      </c>
      <c r="M492" s="31">
        <v>1.6413</v>
      </c>
      <c r="N492" s="1"/>
      <c r="O492" s="1"/>
    </row>
    <row r="493" spans="1:15" ht="12.75" customHeight="1">
      <c r="A493" s="31">
        <v>483</v>
      </c>
      <c r="B493" s="31" t="s">
        <v>281</v>
      </c>
      <c r="C493" s="31">
        <v>820.1</v>
      </c>
      <c r="D493" s="40">
        <v>822.73333333333323</v>
      </c>
      <c r="E493" s="40">
        <v>806.16666666666652</v>
      </c>
      <c r="F493" s="40">
        <v>792.23333333333323</v>
      </c>
      <c r="G493" s="40">
        <v>775.66666666666652</v>
      </c>
      <c r="H493" s="40">
        <v>836.66666666666652</v>
      </c>
      <c r="I493" s="40">
        <v>853.23333333333335</v>
      </c>
      <c r="J493" s="40">
        <v>867.16666666666652</v>
      </c>
      <c r="K493" s="31">
        <v>839.3</v>
      </c>
      <c r="L493" s="31">
        <v>808.8</v>
      </c>
      <c r="M493" s="31">
        <v>6.0845700000000003</v>
      </c>
      <c r="N493" s="1"/>
      <c r="O493" s="1"/>
    </row>
    <row r="494" spans="1:15" ht="12.75" customHeight="1">
      <c r="A494" s="31">
        <v>484</v>
      </c>
      <c r="B494" s="31" t="s">
        <v>212</v>
      </c>
      <c r="C494" s="31">
        <v>325.45</v>
      </c>
      <c r="D494" s="40">
        <v>324.10000000000002</v>
      </c>
      <c r="E494" s="40">
        <v>315.95000000000005</v>
      </c>
      <c r="F494" s="40">
        <v>306.45000000000005</v>
      </c>
      <c r="G494" s="40">
        <v>298.30000000000007</v>
      </c>
      <c r="H494" s="40">
        <v>333.6</v>
      </c>
      <c r="I494" s="40">
        <v>341.75</v>
      </c>
      <c r="J494" s="40">
        <v>351.25</v>
      </c>
      <c r="K494" s="31">
        <v>332.25</v>
      </c>
      <c r="L494" s="31">
        <v>314.60000000000002</v>
      </c>
      <c r="M494" s="31">
        <v>172.95947000000001</v>
      </c>
      <c r="N494" s="1"/>
      <c r="O494" s="1"/>
    </row>
    <row r="495" spans="1:15" ht="12.75" customHeight="1">
      <c r="A495" s="31">
        <v>485</v>
      </c>
      <c r="B495" s="31" t="s">
        <v>576</v>
      </c>
      <c r="C495" s="31">
        <v>2717.2</v>
      </c>
      <c r="D495" s="40">
        <v>2767.75</v>
      </c>
      <c r="E495" s="40">
        <v>2655.45</v>
      </c>
      <c r="F495" s="40">
        <v>2593.6999999999998</v>
      </c>
      <c r="G495" s="40">
        <v>2481.3999999999996</v>
      </c>
      <c r="H495" s="40">
        <v>2829.5</v>
      </c>
      <c r="I495" s="40">
        <v>2941.8</v>
      </c>
      <c r="J495" s="40">
        <v>3003.55</v>
      </c>
      <c r="K495" s="31">
        <v>2880.05</v>
      </c>
      <c r="L495" s="31">
        <v>2706</v>
      </c>
      <c r="M495" s="31">
        <v>0.66932999999999998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1943.7</v>
      </c>
      <c r="D496" s="40">
        <v>1966.2333333333333</v>
      </c>
      <c r="E496" s="40">
        <v>1902.4666666666667</v>
      </c>
      <c r="F496" s="40">
        <v>1861.2333333333333</v>
      </c>
      <c r="G496" s="40">
        <v>1797.4666666666667</v>
      </c>
      <c r="H496" s="40">
        <v>2007.4666666666667</v>
      </c>
      <c r="I496" s="40">
        <v>2071.2333333333336</v>
      </c>
      <c r="J496" s="40">
        <v>2112.4666666666667</v>
      </c>
      <c r="K496" s="31">
        <v>2030</v>
      </c>
      <c r="L496" s="31">
        <v>1925</v>
      </c>
      <c r="M496" s="31">
        <v>1.14262</v>
      </c>
      <c r="N496" s="1"/>
      <c r="O496" s="1"/>
    </row>
    <row r="497" spans="1:15" ht="12.75" customHeight="1">
      <c r="A497" s="31">
        <v>487</v>
      </c>
      <c r="B497" s="31" t="s">
        <v>128</v>
      </c>
      <c r="C497" s="31">
        <v>10.4</v>
      </c>
      <c r="D497" s="40">
        <v>10.383333333333333</v>
      </c>
      <c r="E497" s="40">
        <v>10.166666666666666</v>
      </c>
      <c r="F497" s="40">
        <v>9.9333333333333336</v>
      </c>
      <c r="G497" s="40">
        <v>9.7166666666666668</v>
      </c>
      <c r="H497" s="40">
        <v>10.616666666666665</v>
      </c>
      <c r="I497" s="40">
        <v>10.833333333333334</v>
      </c>
      <c r="J497" s="40">
        <v>11.066666666666665</v>
      </c>
      <c r="K497" s="31">
        <v>10.6</v>
      </c>
      <c r="L497" s="31">
        <v>10.15</v>
      </c>
      <c r="M497" s="31">
        <v>2255.18417</v>
      </c>
      <c r="N497" s="1"/>
      <c r="O497" s="1"/>
    </row>
    <row r="498" spans="1:15" ht="12.75" customHeight="1">
      <c r="A498" s="31">
        <v>488</v>
      </c>
      <c r="B498" s="31" t="s">
        <v>213</v>
      </c>
      <c r="C498" s="31">
        <v>1189.05</v>
      </c>
      <c r="D498" s="40">
        <v>1177.8</v>
      </c>
      <c r="E498" s="40">
        <v>1157.6999999999998</v>
      </c>
      <c r="F498" s="40">
        <v>1126.3499999999999</v>
      </c>
      <c r="G498" s="40">
        <v>1106.2499999999998</v>
      </c>
      <c r="H498" s="40">
        <v>1209.1499999999999</v>
      </c>
      <c r="I498" s="40">
        <v>1229.2499999999998</v>
      </c>
      <c r="J498" s="40">
        <v>1260.5999999999999</v>
      </c>
      <c r="K498" s="31">
        <v>1197.9000000000001</v>
      </c>
      <c r="L498" s="31">
        <v>1146.45</v>
      </c>
      <c r="M498" s="31">
        <v>11.98644</v>
      </c>
      <c r="N498" s="1"/>
      <c r="O498" s="1"/>
    </row>
    <row r="499" spans="1:15" ht="12.75" customHeight="1">
      <c r="A499" s="31">
        <v>489</v>
      </c>
      <c r="B499" s="31" t="s">
        <v>578</v>
      </c>
      <c r="C499" s="31">
        <v>7390.55</v>
      </c>
      <c r="D499" s="40">
        <v>7481.5999999999995</v>
      </c>
      <c r="E499" s="40">
        <v>7222.1999999999989</v>
      </c>
      <c r="F499" s="40">
        <v>7053.8499999999995</v>
      </c>
      <c r="G499" s="40">
        <v>6794.4499999999989</v>
      </c>
      <c r="H499" s="40">
        <v>7649.9499999999989</v>
      </c>
      <c r="I499" s="40">
        <v>7909.3499999999985</v>
      </c>
      <c r="J499" s="40">
        <v>8077.6999999999989</v>
      </c>
      <c r="K499" s="31">
        <v>7741</v>
      </c>
      <c r="L499" s="31">
        <v>7313.25</v>
      </c>
      <c r="M499" s="31">
        <v>5.1880000000000003E-2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133.35</v>
      </c>
      <c r="D500" s="40">
        <v>133.98333333333335</v>
      </c>
      <c r="E500" s="40">
        <v>129.7166666666667</v>
      </c>
      <c r="F500" s="40">
        <v>126.08333333333334</v>
      </c>
      <c r="G500" s="40">
        <v>121.81666666666669</v>
      </c>
      <c r="H500" s="40">
        <v>137.6166666666667</v>
      </c>
      <c r="I500" s="40">
        <v>141.88333333333335</v>
      </c>
      <c r="J500" s="40">
        <v>145.51666666666671</v>
      </c>
      <c r="K500" s="31">
        <v>138.25</v>
      </c>
      <c r="L500" s="31">
        <v>130.35</v>
      </c>
      <c r="M500" s="31">
        <v>11.53607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142.05000000000001</v>
      </c>
      <c r="D501" s="40">
        <v>142.15</v>
      </c>
      <c r="E501" s="40">
        <v>137</v>
      </c>
      <c r="F501" s="40">
        <v>131.94999999999999</v>
      </c>
      <c r="G501" s="40">
        <v>126.79999999999998</v>
      </c>
      <c r="H501" s="40">
        <v>147.20000000000002</v>
      </c>
      <c r="I501" s="40">
        <v>152.35000000000005</v>
      </c>
      <c r="J501" s="40">
        <v>157.40000000000003</v>
      </c>
      <c r="K501" s="31">
        <v>147.30000000000001</v>
      </c>
      <c r="L501" s="31">
        <v>137.1</v>
      </c>
      <c r="M501" s="31">
        <v>41.503410000000002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569.04999999999995</v>
      </c>
      <c r="D502" s="40">
        <v>565.55000000000007</v>
      </c>
      <c r="E502" s="40">
        <v>555.60000000000014</v>
      </c>
      <c r="F502" s="40">
        <v>542.15000000000009</v>
      </c>
      <c r="G502" s="40">
        <v>532.20000000000016</v>
      </c>
      <c r="H502" s="40">
        <v>579.00000000000011</v>
      </c>
      <c r="I502" s="40">
        <v>588.95000000000016</v>
      </c>
      <c r="J502" s="40">
        <v>602.40000000000009</v>
      </c>
      <c r="K502" s="31">
        <v>575.5</v>
      </c>
      <c r="L502" s="31">
        <v>552.1</v>
      </c>
      <c r="M502" s="31">
        <v>0.99799000000000004</v>
      </c>
      <c r="N502" s="1"/>
      <c r="O502" s="1"/>
    </row>
    <row r="503" spans="1:15" ht="12.75" customHeight="1">
      <c r="A503" s="31">
        <v>493</v>
      </c>
      <c r="B503" s="31" t="s">
        <v>282</v>
      </c>
      <c r="C503" s="31">
        <v>2191.35</v>
      </c>
      <c r="D503" s="40">
        <v>2189.1333333333332</v>
      </c>
      <c r="E503" s="40">
        <v>2140.3166666666666</v>
      </c>
      <c r="F503" s="40">
        <v>2089.2833333333333</v>
      </c>
      <c r="G503" s="40">
        <v>2040.4666666666667</v>
      </c>
      <c r="H503" s="40">
        <v>2240.1666666666665</v>
      </c>
      <c r="I503" s="40">
        <v>2288.9833333333331</v>
      </c>
      <c r="J503" s="40">
        <v>2340.0166666666664</v>
      </c>
      <c r="K503" s="31">
        <v>2237.9499999999998</v>
      </c>
      <c r="L503" s="31">
        <v>2138.1</v>
      </c>
      <c r="M503" s="31">
        <v>0.74678</v>
      </c>
      <c r="N503" s="1"/>
      <c r="O503" s="1"/>
    </row>
    <row r="504" spans="1:15" ht="12.75" customHeight="1">
      <c r="A504" s="31">
        <v>494</v>
      </c>
      <c r="B504" s="31" t="s">
        <v>214</v>
      </c>
      <c r="C504" s="31">
        <v>667.7</v>
      </c>
      <c r="D504" s="40">
        <v>670.9</v>
      </c>
      <c r="E504" s="40">
        <v>657.59999999999991</v>
      </c>
      <c r="F504" s="40">
        <v>647.49999999999989</v>
      </c>
      <c r="G504" s="40">
        <v>634.19999999999982</v>
      </c>
      <c r="H504" s="40">
        <v>681</v>
      </c>
      <c r="I504" s="40">
        <v>694.3</v>
      </c>
      <c r="J504" s="40">
        <v>704.40000000000009</v>
      </c>
      <c r="K504" s="31">
        <v>684.2</v>
      </c>
      <c r="L504" s="31">
        <v>660.8</v>
      </c>
      <c r="M504" s="31">
        <v>88.109579999999994</v>
      </c>
      <c r="N504" s="1"/>
      <c r="O504" s="1"/>
    </row>
    <row r="505" spans="1:15" ht="12.75" customHeight="1">
      <c r="A505" s="31">
        <v>495</v>
      </c>
      <c r="B505" s="31" t="s">
        <v>582</v>
      </c>
      <c r="C505" s="31">
        <v>431.8</v>
      </c>
      <c r="D505" s="40">
        <v>435.4666666666667</v>
      </c>
      <c r="E505" s="40">
        <v>421.93333333333339</v>
      </c>
      <c r="F505" s="40">
        <v>412.06666666666672</v>
      </c>
      <c r="G505" s="40">
        <v>398.53333333333342</v>
      </c>
      <c r="H505" s="40">
        <v>445.33333333333337</v>
      </c>
      <c r="I505" s="40">
        <v>458.86666666666667</v>
      </c>
      <c r="J505" s="40">
        <v>468.73333333333335</v>
      </c>
      <c r="K505" s="31">
        <v>449</v>
      </c>
      <c r="L505" s="31">
        <v>425.6</v>
      </c>
      <c r="M505" s="31">
        <v>5.0518700000000001</v>
      </c>
      <c r="N505" s="1"/>
      <c r="O505" s="1"/>
    </row>
    <row r="506" spans="1:15" ht="12.75" customHeight="1">
      <c r="A506" s="31">
        <v>496</v>
      </c>
      <c r="B506" s="31" t="s">
        <v>283</v>
      </c>
      <c r="C506" s="31">
        <v>13.35</v>
      </c>
      <c r="D506" s="40">
        <v>13.549999999999999</v>
      </c>
      <c r="E506" s="40">
        <v>12.999999999999998</v>
      </c>
      <c r="F506" s="40">
        <v>12.649999999999999</v>
      </c>
      <c r="G506" s="40">
        <v>12.099999999999998</v>
      </c>
      <c r="H506" s="40">
        <v>13.899999999999999</v>
      </c>
      <c r="I506" s="40">
        <v>14.45</v>
      </c>
      <c r="J506" s="40">
        <v>14.799999999999999</v>
      </c>
      <c r="K506" s="31">
        <v>14.1</v>
      </c>
      <c r="L506" s="31">
        <v>13.2</v>
      </c>
      <c r="M506" s="31">
        <v>1563.7506100000001</v>
      </c>
      <c r="N506" s="1"/>
      <c r="O506" s="1"/>
    </row>
    <row r="507" spans="1:15" ht="12.75" customHeight="1">
      <c r="A507" s="31">
        <v>497</v>
      </c>
      <c r="B507" s="474" t="s">
        <v>215</v>
      </c>
      <c r="C507" s="474">
        <v>304.39999999999998</v>
      </c>
      <c r="D507" s="475">
        <v>302.91666666666669</v>
      </c>
      <c r="E507" s="475">
        <v>294.48333333333335</v>
      </c>
      <c r="F507" s="475">
        <v>284.56666666666666</v>
      </c>
      <c r="G507" s="475">
        <v>276.13333333333333</v>
      </c>
      <c r="H507" s="475">
        <v>312.83333333333337</v>
      </c>
      <c r="I507" s="475">
        <v>321.26666666666665</v>
      </c>
      <c r="J507" s="475">
        <v>331.18333333333339</v>
      </c>
      <c r="K507" s="474">
        <v>311.35000000000002</v>
      </c>
      <c r="L507" s="474">
        <v>293</v>
      </c>
      <c r="M507" s="474">
        <v>154.69404</v>
      </c>
      <c r="N507" s="1"/>
      <c r="O507" s="1"/>
    </row>
    <row r="508" spans="1:15" ht="12.75" customHeight="1">
      <c r="A508" s="31">
        <v>498</v>
      </c>
      <c r="B508" s="476" t="s">
        <v>583</v>
      </c>
      <c r="C508" s="476">
        <v>445.6</v>
      </c>
      <c r="D508" s="476">
        <v>457.18333333333334</v>
      </c>
      <c r="E508" s="476">
        <v>424.66666666666669</v>
      </c>
      <c r="F508" s="476">
        <v>403.73333333333335</v>
      </c>
      <c r="G508" s="476">
        <v>371.2166666666667</v>
      </c>
      <c r="H508" s="476">
        <v>478.11666666666667</v>
      </c>
      <c r="I508" s="476">
        <v>510.63333333333333</v>
      </c>
      <c r="J508" s="476">
        <v>531.56666666666661</v>
      </c>
      <c r="K508" s="476">
        <v>489.7</v>
      </c>
      <c r="L508" s="476">
        <v>436.25</v>
      </c>
      <c r="M508" s="476">
        <v>17.99222</v>
      </c>
      <c r="N508" s="1"/>
      <c r="O508" s="1"/>
    </row>
    <row r="509" spans="1:15" ht="12.75" customHeight="1">
      <c r="A509" s="31">
        <v>499</v>
      </c>
      <c r="B509" s="476" t="s">
        <v>584</v>
      </c>
      <c r="C509" s="476">
        <v>2160.25</v>
      </c>
      <c r="D509" s="476">
        <v>2130</v>
      </c>
      <c r="E509" s="476">
        <v>2085.25</v>
      </c>
      <c r="F509" s="476">
        <v>2010.25</v>
      </c>
      <c r="G509" s="476">
        <v>1965.5</v>
      </c>
      <c r="H509" s="476">
        <v>2205</v>
      </c>
      <c r="I509" s="476">
        <v>2249.75</v>
      </c>
      <c r="J509" s="476">
        <v>2324.75</v>
      </c>
      <c r="K509" s="476">
        <v>2174.75</v>
      </c>
      <c r="L509" s="476">
        <v>2055</v>
      </c>
      <c r="M509" s="476">
        <v>0.22397</v>
      </c>
      <c r="N509" s="1"/>
      <c r="O509" s="1"/>
    </row>
    <row r="510" spans="1:15" ht="12.75" customHeight="1">
      <c r="A510" s="31">
        <v>500</v>
      </c>
      <c r="B510" s="476" t="s">
        <v>585</v>
      </c>
      <c r="C510" s="476">
        <v>1960.3</v>
      </c>
      <c r="D510" s="476">
        <v>1924.8833333333332</v>
      </c>
      <c r="E510" s="476">
        <v>1791.0666666666666</v>
      </c>
      <c r="F510" s="476">
        <v>1621.8333333333335</v>
      </c>
      <c r="G510" s="476">
        <v>1488.0166666666669</v>
      </c>
      <c r="H510" s="476">
        <v>2094.1166666666663</v>
      </c>
      <c r="I510" s="476">
        <v>2227.9333333333329</v>
      </c>
      <c r="J510" s="476">
        <v>2397.1666666666661</v>
      </c>
      <c r="K510" s="476">
        <v>2058.6999999999998</v>
      </c>
      <c r="L510" s="476">
        <v>1755.65</v>
      </c>
      <c r="M510" s="476">
        <v>0.64371999999999996</v>
      </c>
      <c r="N510" s="1"/>
      <c r="O510" s="1"/>
    </row>
    <row r="511" spans="1:15" ht="12.75" customHeight="1">
      <c r="J511" s="1"/>
      <c r="K511" s="1"/>
      <c r="L511" s="1"/>
      <c r="M511" s="1"/>
      <c r="N511" s="1"/>
      <c r="O511" s="1"/>
    </row>
    <row r="512" spans="1:15" ht="12.75" customHeight="1"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A517" s="66" t="s">
        <v>586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0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230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D64" sqref="D64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95"/>
      <c r="B5" s="496"/>
      <c r="C5" s="495"/>
      <c r="D5" s="496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587</v>
      </c>
      <c r="B7" s="497" t="s">
        <v>588</v>
      </c>
      <c r="C7" s="496"/>
      <c r="D7" s="7">
        <f>Main!B10</f>
        <v>44495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589</v>
      </c>
      <c r="B9" s="88" t="s">
        <v>590</v>
      </c>
      <c r="C9" s="88" t="s">
        <v>591</v>
      </c>
      <c r="D9" s="88" t="s">
        <v>592</v>
      </c>
      <c r="E9" s="88" t="s">
        <v>593</v>
      </c>
      <c r="F9" s="88" t="s">
        <v>594</v>
      </c>
      <c r="G9" s="88" t="s">
        <v>595</v>
      </c>
      <c r="H9" s="88" t="s">
        <v>596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44494</v>
      </c>
      <c r="B10" s="32">
        <v>540718</v>
      </c>
      <c r="C10" s="31" t="s">
        <v>1037</v>
      </c>
      <c r="D10" s="31" t="s">
        <v>1038</v>
      </c>
      <c r="E10" s="31" t="s">
        <v>598</v>
      </c>
      <c r="F10" s="90">
        <v>60000</v>
      </c>
      <c r="G10" s="32">
        <v>24.25</v>
      </c>
      <c r="H10" s="32" t="s">
        <v>314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44494</v>
      </c>
      <c r="B11" s="32">
        <v>540718</v>
      </c>
      <c r="C11" s="31" t="s">
        <v>1037</v>
      </c>
      <c r="D11" s="31" t="s">
        <v>1039</v>
      </c>
      <c r="E11" s="31" t="s">
        <v>597</v>
      </c>
      <c r="F11" s="90">
        <v>24000</v>
      </c>
      <c r="G11" s="32">
        <v>24.25</v>
      </c>
      <c r="H11" s="32" t="s">
        <v>314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44494</v>
      </c>
      <c r="B12" s="32">
        <v>540718</v>
      </c>
      <c r="C12" s="31" t="s">
        <v>1037</v>
      </c>
      <c r="D12" s="31" t="s">
        <v>1040</v>
      </c>
      <c r="E12" s="31" t="s">
        <v>597</v>
      </c>
      <c r="F12" s="90">
        <v>60000</v>
      </c>
      <c r="G12" s="32">
        <v>24.2</v>
      </c>
      <c r="H12" s="32" t="s">
        <v>314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44494</v>
      </c>
      <c r="B13" s="32">
        <v>540403</v>
      </c>
      <c r="C13" s="31" t="s">
        <v>1041</v>
      </c>
      <c r="D13" s="31" t="s">
        <v>1042</v>
      </c>
      <c r="E13" s="31" t="s">
        <v>597</v>
      </c>
      <c r="F13" s="90">
        <v>142361</v>
      </c>
      <c r="G13" s="32">
        <v>101.5</v>
      </c>
      <c r="H13" s="32" t="s">
        <v>314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44494</v>
      </c>
      <c r="B14" s="32">
        <v>540403</v>
      </c>
      <c r="C14" s="31" t="s">
        <v>1041</v>
      </c>
      <c r="D14" s="31" t="s">
        <v>1043</v>
      </c>
      <c r="E14" s="31" t="s">
        <v>598</v>
      </c>
      <c r="F14" s="90">
        <v>142361</v>
      </c>
      <c r="G14" s="32">
        <v>101.5</v>
      </c>
      <c r="H14" s="32" t="s">
        <v>314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44494</v>
      </c>
      <c r="B15" s="32">
        <v>531813</v>
      </c>
      <c r="C15" s="31" t="s">
        <v>1044</v>
      </c>
      <c r="D15" s="31" t="s">
        <v>1045</v>
      </c>
      <c r="E15" s="31" t="s">
        <v>597</v>
      </c>
      <c r="F15" s="90">
        <v>65000</v>
      </c>
      <c r="G15" s="32">
        <v>81.150000000000006</v>
      </c>
      <c r="H15" s="32" t="s">
        <v>314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44494</v>
      </c>
      <c r="B16" s="32">
        <v>536868</v>
      </c>
      <c r="C16" s="31" t="s">
        <v>1021</v>
      </c>
      <c r="D16" s="31" t="s">
        <v>1022</v>
      </c>
      <c r="E16" s="31" t="s">
        <v>598</v>
      </c>
      <c r="F16" s="90">
        <v>77622</v>
      </c>
      <c r="G16" s="32">
        <v>52.71</v>
      </c>
      <c r="H16" s="32" t="s">
        <v>314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44494</v>
      </c>
      <c r="B17" s="32">
        <v>500236</v>
      </c>
      <c r="C17" s="31" t="s">
        <v>996</v>
      </c>
      <c r="D17" s="31" t="s">
        <v>1046</v>
      </c>
      <c r="E17" s="31" t="s">
        <v>597</v>
      </c>
      <c r="F17" s="90">
        <v>100000</v>
      </c>
      <c r="G17" s="32">
        <v>5</v>
      </c>
      <c r="H17" s="32" t="s">
        <v>314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44494</v>
      </c>
      <c r="B18" s="32">
        <v>500236</v>
      </c>
      <c r="C18" s="31" t="s">
        <v>996</v>
      </c>
      <c r="D18" s="31" t="s">
        <v>997</v>
      </c>
      <c r="E18" s="31" t="s">
        <v>598</v>
      </c>
      <c r="F18" s="90">
        <v>250000</v>
      </c>
      <c r="G18" s="32">
        <v>5</v>
      </c>
      <c r="H18" s="32" t="s">
        <v>314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44494</v>
      </c>
      <c r="B19" s="32">
        <v>539910</v>
      </c>
      <c r="C19" s="31" t="s">
        <v>971</v>
      </c>
      <c r="D19" s="31" t="s">
        <v>1023</v>
      </c>
      <c r="E19" s="31" t="s">
        <v>598</v>
      </c>
      <c r="F19" s="90">
        <v>92012</v>
      </c>
      <c r="G19" s="32">
        <v>3.35</v>
      </c>
      <c r="H19" s="32" t="s">
        <v>314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44494</v>
      </c>
      <c r="B20" s="32">
        <v>539910</v>
      </c>
      <c r="C20" s="31" t="s">
        <v>971</v>
      </c>
      <c r="D20" s="31" t="s">
        <v>999</v>
      </c>
      <c r="E20" s="31" t="s">
        <v>598</v>
      </c>
      <c r="F20" s="90">
        <v>141962</v>
      </c>
      <c r="G20" s="32">
        <v>3.36</v>
      </c>
      <c r="H20" s="32" t="s">
        <v>314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44494</v>
      </c>
      <c r="B21" s="32">
        <v>539767</v>
      </c>
      <c r="C21" s="31" t="s">
        <v>1000</v>
      </c>
      <c r="D21" s="31" t="s">
        <v>1001</v>
      </c>
      <c r="E21" s="31" t="s">
        <v>597</v>
      </c>
      <c r="F21" s="90">
        <v>1</v>
      </c>
      <c r="G21" s="32">
        <v>12.76</v>
      </c>
      <c r="H21" s="32" t="s">
        <v>314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44494</v>
      </c>
      <c r="B22" s="32">
        <v>539767</v>
      </c>
      <c r="C22" s="31" t="s">
        <v>1000</v>
      </c>
      <c r="D22" s="31" t="s">
        <v>1001</v>
      </c>
      <c r="E22" s="31" t="s">
        <v>598</v>
      </c>
      <c r="F22" s="90">
        <v>23668</v>
      </c>
      <c r="G22" s="32">
        <v>12.87</v>
      </c>
      <c r="H22" s="32" t="s">
        <v>314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44494</v>
      </c>
      <c r="B23" s="32">
        <v>540080</v>
      </c>
      <c r="C23" s="31" t="s">
        <v>1002</v>
      </c>
      <c r="D23" s="31" t="s">
        <v>1047</v>
      </c>
      <c r="E23" s="31" t="s">
        <v>598</v>
      </c>
      <c r="F23" s="90">
        <v>107459</v>
      </c>
      <c r="G23" s="32">
        <v>30.99</v>
      </c>
      <c r="H23" s="32" t="s">
        <v>314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44494</v>
      </c>
      <c r="B24" s="32">
        <v>540080</v>
      </c>
      <c r="C24" s="31" t="s">
        <v>1002</v>
      </c>
      <c r="D24" s="31" t="s">
        <v>1048</v>
      </c>
      <c r="E24" s="31" t="s">
        <v>597</v>
      </c>
      <c r="F24" s="90">
        <v>53341</v>
      </c>
      <c r="G24" s="32">
        <v>30.91</v>
      </c>
      <c r="H24" s="32" t="s">
        <v>314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44494</v>
      </c>
      <c r="B25" s="32">
        <v>540080</v>
      </c>
      <c r="C25" s="31" t="s">
        <v>1002</v>
      </c>
      <c r="D25" s="31" t="s">
        <v>1024</v>
      </c>
      <c r="E25" s="31" t="s">
        <v>597</v>
      </c>
      <c r="F25" s="90">
        <v>73625</v>
      </c>
      <c r="G25" s="32">
        <v>30.71</v>
      </c>
      <c r="H25" s="32" t="s">
        <v>314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44494</v>
      </c>
      <c r="B26" s="32">
        <v>540080</v>
      </c>
      <c r="C26" s="31" t="s">
        <v>1002</v>
      </c>
      <c r="D26" s="31" t="s">
        <v>1048</v>
      </c>
      <c r="E26" s="31" t="s">
        <v>598</v>
      </c>
      <c r="F26" s="90">
        <v>92190</v>
      </c>
      <c r="G26" s="32">
        <v>30.93</v>
      </c>
      <c r="H26" s="32" t="s">
        <v>314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44494</v>
      </c>
      <c r="B27" s="32">
        <v>540080</v>
      </c>
      <c r="C27" s="31" t="s">
        <v>1002</v>
      </c>
      <c r="D27" s="31" t="s">
        <v>1024</v>
      </c>
      <c r="E27" s="31" t="s">
        <v>598</v>
      </c>
      <c r="F27" s="90">
        <v>104202</v>
      </c>
      <c r="G27" s="32">
        <v>30.87</v>
      </c>
      <c r="H27" s="32" t="s">
        <v>314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44494</v>
      </c>
      <c r="B28" s="32">
        <v>540080</v>
      </c>
      <c r="C28" s="31" t="s">
        <v>1002</v>
      </c>
      <c r="D28" s="31" t="s">
        <v>1049</v>
      </c>
      <c r="E28" s="31" t="s">
        <v>598</v>
      </c>
      <c r="F28" s="90">
        <v>56204</v>
      </c>
      <c r="G28" s="32">
        <v>31.02</v>
      </c>
      <c r="H28" s="32" t="s">
        <v>314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44494</v>
      </c>
      <c r="B29" s="32">
        <v>540080</v>
      </c>
      <c r="C29" s="31" t="s">
        <v>1002</v>
      </c>
      <c r="D29" s="31" t="s">
        <v>1050</v>
      </c>
      <c r="E29" s="31" t="s">
        <v>598</v>
      </c>
      <c r="F29" s="90">
        <v>96191</v>
      </c>
      <c r="G29" s="32">
        <v>31.01</v>
      </c>
      <c r="H29" s="32" t="s">
        <v>314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44494</v>
      </c>
      <c r="B30" s="32">
        <v>540243</v>
      </c>
      <c r="C30" s="31" t="s">
        <v>1051</v>
      </c>
      <c r="D30" s="31" t="s">
        <v>1052</v>
      </c>
      <c r="E30" s="31" t="s">
        <v>598</v>
      </c>
      <c r="F30" s="90">
        <v>14000</v>
      </c>
      <c r="G30" s="32">
        <v>37.89</v>
      </c>
      <c r="H30" s="32" t="s">
        <v>314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44494</v>
      </c>
      <c r="B31" s="32">
        <v>540243</v>
      </c>
      <c r="C31" s="31" t="s">
        <v>1051</v>
      </c>
      <c r="D31" s="31" t="s">
        <v>1053</v>
      </c>
      <c r="E31" s="31" t="s">
        <v>597</v>
      </c>
      <c r="F31" s="90">
        <v>8364</v>
      </c>
      <c r="G31" s="32">
        <v>37.81</v>
      </c>
      <c r="H31" s="32" t="s">
        <v>314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44494</v>
      </c>
      <c r="B32" s="32">
        <v>540243</v>
      </c>
      <c r="C32" s="31" t="s">
        <v>1051</v>
      </c>
      <c r="D32" s="31" t="s">
        <v>1053</v>
      </c>
      <c r="E32" s="31" t="s">
        <v>598</v>
      </c>
      <c r="F32" s="90">
        <v>11823</v>
      </c>
      <c r="G32" s="32">
        <v>41.5</v>
      </c>
      <c r="H32" s="32" t="s">
        <v>314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44494</v>
      </c>
      <c r="B33" s="32">
        <v>538860</v>
      </c>
      <c r="C33" s="31" t="s">
        <v>1054</v>
      </c>
      <c r="D33" s="31" t="s">
        <v>1055</v>
      </c>
      <c r="E33" s="31" t="s">
        <v>597</v>
      </c>
      <c r="F33" s="90">
        <v>284556</v>
      </c>
      <c r="G33" s="32">
        <v>0.35</v>
      </c>
      <c r="H33" s="32" t="s">
        <v>314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44494</v>
      </c>
      <c r="B34" s="32">
        <v>538860</v>
      </c>
      <c r="C34" s="31" t="s">
        <v>1054</v>
      </c>
      <c r="D34" s="31" t="s">
        <v>1056</v>
      </c>
      <c r="E34" s="31" t="s">
        <v>597</v>
      </c>
      <c r="F34" s="90">
        <v>1016104</v>
      </c>
      <c r="G34" s="32">
        <v>0.36</v>
      </c>
      <c r="H34" s="32" t="s">
        <v>314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44494</v>
      </c>
      <c r="B35" s="32">
        <v>538860</v>
      </c>
      <c r="C35" s="31" t="s">
        <v>1054</v>
      </c>
      <c r="D35" s="31" t="s">
        <v>1055</v>
      </c>
      <c r="E35" s="31" t="s">
        <v>598</v>
      </c>
      <c r="F35" s="90">
        <v>455644</v>
      </c>
      <c r="G35" s="32">
        <v>0.36</v>
      </c>
      <c r="H35" s="32" t="s">
        <v>314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44494</v>
      </c>
      <c r="B36" s="32">
        <v>538860</v>
      </c>
      <c r="C36" s="31" t="s">
        <v>1054</v>
      </c>
      <c r="D36" s="31" t="s">
        <v>1057</v>
      </c>
      <c r="E36" s="31" t="s">
        <v>598</v>
      </c>
      <c r="F36" s="90">
        <v>575078</v>
      </c>
      <c r="G36" s="32">
        <v>0.36</v>
      </c>
      <c r="H36" s="32" t="s">
        <v>314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44494</v>
      </c>
      <c r="B37" s="32">
        <v>501351</v>
      </c>
      <c r="C37" s="31" t="s">
        <v>1058</v>
      </c>
      <c r="D37" s="31" t="s">
        <v>1059</v>
      </c>
      <c r="E37" s="31" t="s">
        <v>597</v>
      </c>
      <c r="F37" s="90">
        <v>14179</v>
      </c>
      <c r="G37" s="32">
        <v>36.6</v>
      </c>
      <c r="H37" s="32" t="s">
        <v>314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44494</v>
      </c>
      <c r="B38" s="32">
        <v>530525</v>
      </c>
      <c r="C38" s="31" t="s">
        <v>1060</v>
      </c>
      <c r="D38" s="31" t="s">
        <v>1061</v>
      </c>
      <c r="E38" s="31" t="s">
        <v>597</v>
      </c>
      <c r="F38" s="90">
        <v>31700</v>
      </c>
      <c r="G38" s="32">
        <v>31.38</v>
      </c>
      <c r="H38" s="32" t="s">
        <v>314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44494</v>
      </c>
      <c r="B39" s="32">
        <v>530525</v>
      </c>
      <c r="C39" s="31" t="s">
        <v>1060</v>
      </c>
      <c r="D39" s="31" t="s">
        <v>984</v>
      </c>
      <c r="E39" s="31" t="s">
        <v>597</v>
      </c>
      <c r="F39" s="90">
        <v>37500</v>
      </c>
      <c r="G39" s="32">
        <v>31.38</v>
      </c>
      <c r="H39" s="32" t="s">
        <v>314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44494</v>
      </c>
      <c r="B40" s="32">
        <v>530525</v>
      </c>
      <c r="C40" s="31" t="s">
        <v>1060</v>
      </c>
      <c r="D40" s="31" t="s">
        <v>1062</v>
      </c>
      <c r="E40" s="31" t="s">
        <v>598</v>
      </c>
      <c r="F40" s="90">
        <v>140046</v>
      </c>
      <c r="G40" s="32">
        <v>31.38</v>
      </c>
      <c r="H40" s="32" t="s">
        <v>314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44494</v>
      </c>
      <c r="B41" s="32">
        <v>530525</v>
      </c>
      <c r="C41" s="31" t="s">
        <v>1060</v>
      </c>
      <c r="D41" s="31" t="s">
        <v>1063</v>
      </c>
      <c r="E41" s="31" t="s">
        <v>598</v>
      </c>
      <c r="F41" s="90">
        <v>42176</v>
      </c>
      <c r="G41" s="32">
        <v>31.38</v>
      </c>
      <c r="H41" s="32" t="s">
        <v>314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44494</v>
      </c>
      <c r="B42" s="32">
        <v>531650</v>
      </c>
      <c r="C42" s="31" t="s">
        <v>1064</v>
      </c>
      <c r="D42" s="31" t="s">
        <v>1065</v>
      </c>
      <c r="E42" s="31" t="s">
        <v>598</v>
      </c>
      <c r="F42" s="90">
        <v>63213</v>
      </c>
      <c r="G42" s="32">
        <v>0.76</v>
      </c>
      <c r="H42" s="32" t="s">
        <v>314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44494</v>
      </c>
      <c r="B43" s="32" t="s">
        <v>1066</v>
      </c>
      <c r="C43" s="31" t="s">
        <v>1067</v>
      </c>
      <c r="D43" s="31" t="s">
        <v>1068</v>
      </c>
      <c r="E43" s="31" t="s">
        <v>597</v>
      </c>
      <c r="F43" s="90">
        <v>716948</v>
      </c>
      <c r="G43" s="32">
        <v>17.37</v>
      </c>
      <c r="H43" s="32" t="s">
        <v>1111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44494</v>
      </c>
      <c r="B44" s="32" t="s">
        <v>1069</v>
      </c>
      <c r="C44" s="31" t="s">
        <v>1070</v>
      </c>
      <c r="D44" s="31" t="s">
        <v>1071</v>
      </c>
      <c r="E44" s="31" t="s">
        <v>597</v>
      </c>
      <c r="F44" s="90">
        <v>35200</v>
      </c>
      <c r="G44" s="32">
        <v>171.28</v>
      </c>
      <c r="H44" s="32" t="s">
        <v>1111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44494</v>
      </c>
      <c r="B45" s="32" t="s">
        <v>1072</v>
      </c>
      <c r="C45" s="31" t="s">
        <v>1073</v>
      </c>
      <c r="D45" s="31" t="s">
        <v>1074</v>
      </c>
      <c r="E45" s="31" t="s">
        <v>597</v>
      </c>
      <c r="F45" s="90">
        <v>127007</v>
      </c>
      <c r="G45" s="32">
        <v>77.650000000000006</v>
      </c>
      <c r="H45" s="32" t="s">
        <v>1111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44494</v>
      </c>
      <c r="B46" s="32" t="s">
        <v>1072</v>
      </c>
      <c r="C46" s="31" t="s">
        <v>1073</v>
      </c>
      <c r="D46" s="31" t="s">
        <v>1075</v>
      </c>
      <c r="E46" s="31" t="s">
        <v>597</v>
      </c>
      <c r="F46" s="90">
        <v>133794</v>
      </c>
      <c r="G46" s="32">
        <v>78.75</v>
      </c>
      <c r="H46" s="32" t="s">
        <v>1111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44494</v>
      </c>
      <c r="B47" s="32" t="s">
        <v>1076</v>
      </c>
      <c r="C47" s="31" t="s">
        <v>1077</v>
      </c>
      <c r="D47" s="31" t="s">
        <v>1078</v>
      </c>
      <c r="E47" s="31" t="s">
        <v>597</v>
      </c>
      <c r="F47" s="90">
        <v>8400</v>
      </c>
      <c r="G47" s="32">
        <v>152.30000000000001</v>
      </c>
      <c r="H47" s="32" t="s">
        <v>1111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44494</v>
      </c>
      <c r="B48" s="32" t="s">
        <v>1079</v>
      </c>
      <c r="C48" s="31" t="s">
        <v>1080</v>
      </c>
      <c r="D48" s="31" t="s">
        <v>1081</v>
      </c>
      <c r="E48" s="31" t="s">
        <v>597</v>
      </c>
      <c r="F48" s="90">
        <v>42000</v>
      </c>
      <c r="G48" s="32">
        <v>80</v>
      </c>
      <c r="H48" s="32" t="s">
        <v>1111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44494</v>
      </c>
      <c r="B49" s="32" t="s">
        <v>410</v>
      </c>
      <c r="C49" s="31" t="s">
        <v>1082</v>
      </c>
      <c r="D49" s="31" t="s">
        <v>1083</v>
      </c>
      <c r="E49" s="31" t="s">
        <v>597</v>
      </c>
      <c r="F49" s="90">
        <v>2731750</v>
      </c>
      <c r="G49" s="32">
        <v>300.60000000000002</v>
      </c>
      <c r="H49" s="32" t="s">
        <v>1111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44494</v>
      </c>
      <c r="B50" s="32" t="s">
        <v>1084</v>
      </c>
      <c r="C50" s="31" t="s">
        <v>1085</v>
      </c>
      <c r="D50" s="31" t="s">
        <v>984</v>
      </c>
      <c r="E50" s="31" t="s">
        <v>597</v>
      </c>
      <c r="F50" s="90">
        <v>34285</v>
      </c>
      <c r="G50" s="32">
        <v>537.97</v>
      </c>
      <c r="H50" s="32" t="s">
        <v>1111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44494</v>
      </c>
      <c r="B51" s="32" t="s">
        <v>1086</v>
      </c>
      <c r="C51" s="31" t="s">
        <v>1087</v>
      </c>
      <c r="D51" s="31" t="s">
        <v>1088</v>
      </c>
      <c r="E51" s="31" t="s">
        <v>597</v>
      </c>
      <c r="F51" s="90">
        <v>300000</v>
      </c>
      <c r="G51" s="32">
        <v>34.93</v>
      </c>
      <c r="H51" s="32" t="s">
        <v>1111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44494</v>
      </c>
      <c r="B52" s="32" t="s">
        <v>1089</v>
      </c>
      <c r="C52" s="31" t="s">
        <v>1090</v>
      </c>
      <c r="D52" s="31" t="s">
        <v>984</v>
      </c>
      <c r="E52" s="31" t="s">
        <v>597</v>
      </c>
      <c r="F52" s="90">
        <v>575010</v>
      </c>
      <c r="G52" s="32">
        <v>72.88</v>
      </c>
      <c r="H52" s="32" t="s">
        <v>1111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44494</v>
      </c>
      <c r="B53" s="32" t="s">
        <v>1089</v>
      </c>
      <c r="C53" s="31" t="s">
        <v>1090</v>
      </c>
      <c r="D53" s="31" t="s">
        <v>1091</v>
      </c>
      <c r="E53" s="31" t="s">
        <v>597</v>
      </c>
      <c r="F53" s="90">
        <v>1121359</v>
      </c>
      <c r="G53" s="32">
        <v>71.13</v>
      </c>
      <c r="H53" s="32" t="s">
        <v>1111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44494</v>
      </c>
      <c r="B54" s="32" t="s">
        <v>1092</v>
      </c>
      <c r="C54" s="31" t="s">
        <v>1093</v>
      </c>
      <c r="D54" s="31" t="s">
        <v>1094</v>
      </c>
      <c r="E54" s="31" t="s">
        <v>597</v>
      </c>
      <c r="F54" s="90">
        <v>42000</v>
      </c>
      <c r="G54" s="32">
        <v>9</v>
      </c>
      <c r="H54" s="32" t="s">
        <v>1111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44494</v>
      </c>
      <c r="B55" s="32" t="s">
        <v>1095</v>
      </c>
      <c r="C55" s="31" t="s">
        <v>1096</v>
      </c>
      <c r="D55" s="31" t="s">
        <v>1097</v>
      </c>
      <c r="E55" s="31" t="s">
        <v>597</v>
      </c>
      <c r="F55" s="90">
        <v>65090</v>
      </c>
      <c r="G55" s="32">
        <v>36.700000000000003</v>
      </c>
      <c r="H55" s="32" t="s">
        <v>1111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44494</v>
      </c>
      <c r="B56" s="32" t="s">
        <v>1095</v>
      </c>
      <c r="C56" s="31" t="s">
        <v>1096</v>
      </c>
      <c r="D56" s="31" t="s">
        <v>1098</v>
      </c>
      <c r="E56" s="31" t="s">
        <v>597</v>
      </c>
      <c r="F56" s="90">
        <v>95453</v>
      </c>
      <c r="G56" s="32">
        <v>36.9</v>
      </c>
      <c r="H56" s="32" t="s">
        <v>1111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44494</v>
      </c>
      <c r="B57" s="32" t="s">
        <v>1095</v>
      </c>
      <c r="C57" s="31" t="s">
        <v>1096</v>
      </c>
      <c r="D57" s="31" t="s">
        <v>1099</v>
      </c>
      <c r="E57" s="31" t="s">
        <v>597</v>
      </c>
      <c r="F57" s="90">
        <v>55099</v>
      </c>
      <c r="G57" s="32">
        <v>36.86</v>
      </c>
      <c r="H57" s="32" t="s">
        <v>1111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44494</v>
      </c>
      <c r="B58" s="32" t="s">
        <v>1100</v>
      </c>
      <c r="C58" s="31" t="s">
        <v>1101</v>
      </c>
      <c r="D58" s="31" t="s">
        <v>1102</v>
      </c>
      <c r="E58" s="31" t="s">
        <v>597</v>
      </c>
      <c r="F58" s="90">
        <v>708417</v>
      </c>
      <c r="G58" s="32">
        <v>2.77</v>
      </c>
      <c r="H58" s="32" t="s">
        <v>1111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44494</v>
      </c>
      <c r="B59" s="32" t="s">
        <v>1103</v>
      </c>
      <c r="C59" s="31" t="s">
        <v>1104</v>
      </c>
      <c r="D59" s="31" t="s">
        <v>1105</v>
      </c>
      <c r="E59" s="31" t="s">
        <v>597</v>
      </c>
      <c r="F59" s="90">
        <v>1606058</v>
      </c>
      <c r="G59" s="32">
        <v>40.33</v>
      </c>
      <c r="H59" s="32" t="s">
        <v>1111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44494</v>
      </c>
      <c r="B60" s="32" t="s">
        <v>1103</v>
      </c>
      <c r="C60" s="31" t="s">
        <v>1104</v>
      </c>
      <c r="D60" s="31" t="s">
        <v>1106</v>
      </c>
      <c r="E60" s="31" t="s">
        <v>597</v>
      </c>
      <c r="F60" s="90">
        <v>1134196</v>
      </c>
      <c r="G60" s="32">
        <v>40.909999999999997</v>
      </c>
      <c r="H60" s="32" t="s">
        <v>1111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44494</v>
      </c>
      <c r="B61" s="32" t="s">
        <v>1066</v>
      </c>
      <c r="C61" s="31" t="s">
        <v>1067</v>
      </c>
      <c r="D61" s="31" t="s">
        <v>1068</v>
      </c>
      <c r="E61" s="31" t="s">
        <v>598</v>
      </c>
      <c r="F61" s="90">
        <v>444039</v>
      </c>
      <c r="G61" s="32">
        <v>17.41</v>
      </c>
      <c r="H61" s="32" t="s">
        <v>1111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44494</v>
      </c>
      <c r="B62" s="32" t="s">
        <v>1072</v>
      </c>
      <c r="C62" s="20" t="s">
        <v>1073</v>
      </c>
      <c r="D62" s="20" t="s">
        <v>1075</v>
      </c>
      <c r="E62" s="31" t="s">
        <v>598</v>
      </c>
      <c r="F62" s="90">
        <v>133794</v>
      </c>
      <c r="G62" s="32">
        <v>77.25</v>
      </c>
      <c r="H62" s="32" t="s">
        <v>1111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44494</v>
      </c>
      <c r="B63" s="32" t="s">
        <v>1072</v>
      </c>
      <c r="C63" s="31" t="s">
        <v>1073</v>
      </c>
      <c r="D63" s="31" t="s">
        <v>1074</v>
      </c>
      <c r="E63" s="31" t="s">
        <v>598</v>
      </c>
      <c r="F63" s="90">
        <v>127007</v>
      </c>
      <c r="G63" s="32">
        <v>78.459999999999994</v>
      </c>
      <c r="H63" s="32" t="s">
        <v>1111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44494</v>
      </c>
      <c r="B64" s="32" t="s">
        <v>410</v>
      </c>
      <c r="C64" s="31" t="s">
        <v>1082</v>
      </c>
      <c r="D64" s="31" t="s">
        <v>1083</v>
      </c>
      <c r="E64" s="31" t="s">
        <v>598</v>
      </c>
      <c r="F64" s="90">
        <v>2731750</v>
      </c>
      <c r="G64" s="32">
        <v>300.67</v>
      </c>
      <c r="H64" s="32" t="s">
        <v>1111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44494</v>
      </c>
      <c r="B65" s="32" t="s">
        <v>1084</v>
      </c>
      <c r="C65" s="31" t="s">
        <v>1085</v>
      </c>
      <c r="D65" s="31" t="s">
        <v>984</v>
      </c>
      <c r="E65" s="31" t="s">
        <v>598</v>
      </c>
      <c r="F65" s="90">
        <v>90182</v>
      </c>
      <c r="G65" s="32">
        <v>539.42999999999995</v>
      </c>
      <c r="H65" s="32" t="s">
        <v>1111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44494</v>
      </c>
      <c r="B66" s="32" t="s">
        <v>1089</v>
      </c>
      <c r="C66" s="31" t="s">
        <v>1090</v>
      </c>
      <c r="D66" s="31" t="s">
        <v>1091</v>
      </c>
      <c r="E66" s="31" t="s">
        <v>598</v>
      </c>
      <c r="F66" s="90">
        <v>1020307</v>
      </c>
      <c r="G66" s="32">
        <v>71.14</v>
      </c>
      <c r="H66" s="32" t="s">
        <v>1111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44494</v>
      </c>
      <c r="B67" s="32" t="s">
        <v>1089</v>
      </c>
      <c r="C67" s="31" t="s">
        <v>1090</v>
      </c>
      <c r="D67" s="31" t="s">
        <v>984</v>
      </c>
      <c r="E67" s="31" t="s">
        <v>598</v>
      </c>
      <c r="F67" s="90">
        <v>585010</v>
      </c>
      <c r="G67" s="32">
        <v>72.55</v>
      </c>
      <c r="H67" s="32" t="s">
        <v>1111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44494</v>
      </c>
      <c r="B68" s="32" t="s">
        <v>1092</v>
      </c>
      <c r="C68" s="31" t="s">
        <v>1093</v>
      </c>
      <c r="D68" s="31" t="s">
        <v>1107</v>
      </c>
      <c r="E68" s="31" t="s">
        <v>598</v>
      </c>
      <c r="F68" s="90">
        <v>42000</v>
      </c>
      <c r="G68" s="32">
        <v>9</v>
      </c>
      <c r="H68" s="32" t="s">
        <v>1111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44494</v>
      </c>
      <c r="B69" s="32" t="s">
        <v>1095</v>
      </c>
      <c r="C69" s="31" t="s">
        <v>1096</v>
      </c>
      <c r="D69" s="31" t="s">
        <v>1097</v>
      </c>
      <c r="E69" s="31" t="s">
        <v>598</v>
      </c>
      <c r="F69" s="90">
        <v>99490</v>
      </c>
      <c r="G69" s="32">
        <v>36.619999999999997</v>
      </c>
      <c r="H69" s="32" t="s">
        <v>1111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44494</v>
      </c>
      <c r="B70" s="32" t="s">
        <v>1095</v>
      </c>
      <c r="C70" s="31" t="s">
        <v>1096</v>
      </c>
      <c r="D70" s="31" t="s">
        <v>1098</v>
      </c>
      <c r="E70" s="31" t="s">
        <v>598</v>
      </c>
      <c r="F70" s="90">
        <v>95453</v>
      </c>
      <c r="G70" s="32">
        <v>36.94</v>
      </c>
      <c r="H70" s="32" t="s">
        <v>1111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44494</v>
      </c>
      <c r="B71" s="32" t="s">
        <v>1095</v>
      </c>
      <c r="C71" s="31" t="s">
        <v>1096</v>
      </c>
      <c r="D71" s="31" t="s">
        <v>1099</v>
      </c>
      <c r="E71" s="31" t="s">
        <v>598</v>
      </c>
      <c r="F71" s="90">
        <v>66093</v>
      </c>
      <c r="G71" s="32">
        <v>36.700000000000003</v>
      </c>
      <c r="H71" s="32" t="s">
        <v>1111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44494</v>
      </c>
      <c r="B72" s="32" t="s">
        <v>1100</v>
      </c>
      <c r="C72" s="31" t="s">
        <v>1101</v>
      </c>
      <c r="D72" s="31" t="s">
        <v>1102</v>
      </c>
      <c r="E72" s="31" t="s">
        <v>598</v>
      </c>
      <c r="F72" s="90">
        <v>952207</v>
      </c>
      <c r="G72" s="32">
        <v>2.81</v>
      </c>
      <c r="H72" s="32" t="s">
        <v>1111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44494</v>
      </c>
      <c r="B73" s="32" t="s">
        <v>1108</v>
      </c>
      <c r="C73" s="31" t="s">
        <v>1109</v>
      </c>
      <c r="D73" s="31" t="s">
        <v>1110</v>
      </c>
      <c r="E73" s="31" t="s">
        <v>598</v>
      </c>
      <c r="F73" s="90">
        <v>64000</v>
      </c>
      <c r="G73" s="32">
        <v>81.36</v>
      </c>
      <c r="H73" s="32" t="s">
        <v>1111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44494</v>
      </c>
      <c r="B74" s="32" t="s">
        <v>1103</v>
      </c>
      <c r="C74" s="31" t="s">
        <v>1104</v>
      </c>
      <c r="D74" s="31" t="s">
        <v>1105</v>
      </c>
      <c r="E74" s="31" t="s">
        <v>598</v>
      </c>
      <c r="F74" s="90">
        <v>1606058</v>
      </c>
      <c r="G74" s="32">
        <v>40.36</v>
      </c>
      <c r="H74" s="32" t="s">
        <v>1111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44494</v>
      </c>
      <c r="B75" s="32" t="s">
        <v>1103</v>
      </c>
      <c r="C75" s="31" t="s">
        <v>1104</v>
      </c>
      <c r="D75" s="31" t="s">
        <v>1106</v>
      </c>
      <c r="E75" s="31" t="s">
        <v>598</v>
      </c>
      <c r="F75" s="90">
        <v>1134196</v>
      </c>
      <c r="G75" s="32">
        <v>40.39</v>
      </c>
      <c r="H75" s="32" t="s">
        <v>1111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/>
      <c r="B76" s="32"/>
      <c r="C76" s="31"/>
      <c r="D76" s="31"/>
      <c r="E76" s="31"/>
      <c r="F76" s="90"/>
      <c r="G76" s="32"/>
      <c r="H76" s="32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/>
      <c r="B77" s="32"/>
      <c r="C77" s="31"/>
      <c r="D77" s="31"/>
      <c r="E77" s="31"/>
      <c r="F77" s="90"/>
      <c r="G77" s="32"/>
      <c r="H77" s="3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/>
      <c r="B78" s="32"/>
      <c r="C78" s="31"/>
      <c r="D78" s="31"/>
      <c r="E78" s="31"/>
      <c r="F78" s="90"/>
      <c r="G78" s="32"/>
      <c r="H78" s="32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/>
      <c r="B79" s="32"/>
      <c r="C79" s="31"/>
      <c r="D79" s="31"/>
      <c r="E79" s="31"/>
      <c r="F79" s="90"/>
      <c r="G79" s="32"/>
      <c r="H79" s="32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/>
      <c r="B80" s="32"/>
      <c r="C80" s="31"/>
      <c r="D80" s="31"/>
      <c r="E80" s="31"/>
      <c r="F80" s="90"/>
      <c r="G80" s="32"/>
      <c r="H80" s="32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/>
      <c r="B81" s="32"/>
      <c r="C81" s="31"/>
      <c r="D81" s="31"/>
      <c r="E81" s="31"/>
      <c r="F81" s="90"/>
      <c r="G81" s="32"/>
      <c r="H81" s="32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/>
      <c r="B82" s="32"/>
      <c r="C82" s="31"/>
      <c r="D82" s="31"/>
      <c r="E82" s="31"/>
      <c r="F82" s="90"/>
      <c r="G82" s="32"/>
      <c r="H82" s="32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/>
      <c r="B83" s="32"/>
      <c r="C83" s="31"/>
      <c r="D83" s="31"/>
      <c r="E83" s="31"/>
      <c r="F83" s="90"/>
      <c r="G83" s="32"/>
      <c r="H83" s="32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/>
      <c r="B84" s="32"/>
      <c r="C84" s="31"/>
      <c r="D84" s="31"/>
      <c r="E84" s="31"/>
      <c r="F84" s="90"/>
      <c r="G84" s="32"/>
      <c r="H84" s="32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/>
      <c r="B85" s="32"/>
      <c r="C85" s="31"/>
      <c r="D85" s="31"/>
      <c r="E85" s="31"/>
      <c r="F85" s="90"/>
      <c r="G85" s="32"/>
      <c r="H85" s="32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/>
      <c r="B86" s="32"/>
      <c r="C86" s="31"/>
      <c r="D86" s="31"/>
      <c r="E86" s="31"/>
      <c r="F86" s="90"/>
      <c r="G86" s="32"/>
      <c r="H86" s="32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/>
      <c r="B87" s="32"/>
      <c r="C87" s="31"/>
      <c r="D87" s="31"/>
      <c r="E87" s="31"/>
      <c r="F87" s="90"/>
      <c r="G87" s="32"/>
      <c r="H87" s="32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/>
      <c r="B88" s="32"/>
      <c r="C88" s="31"/>
      <c r="D88" s="31"/>
      <c r="E88" s="31"/>
      <c r="F88" s="90"/>
      <c r="G88" s="32"/>
      <c r="H88" s="32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/>
      <c r="B89" s="32"/>
      <c r="C89" s="31"/>
      <c r="D89" s="31"/>
      <c r="E89" s="31"/>
      <c r="F89" s="90"/>
      <c r="G89" s="32"/>
      <c r="H89" s="32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/>
      <c r="B90" s="32"/>
      <c r="C90" s="31"/>
      <c r="D90" s="31"/>
      <c r="E90" s="31"/>
      <c r="F90" s="90"/>
      <c r="G90" s="32"/>
      <c r="H90" s="32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/>
      <c r="B91" s="32"/>
      <c r="C91" s="31"/>
      <c r="D91" s="31"/>
      <c r="E91" s="31"/>
      <c r="F91" s="90"/>
      <c r="G91" s="32"/>
      <c r="H91" s="32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/>
      <c r="B92" s="32"/>
      <c r="C92" s="31"/>
      <c r="D92" s="31"/>
      <c r="E92" s="31"/>
      <c r="F92" s="90"/>
      <c r="G92" s="32"/>
      <c r="H92" s="32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/>
      <c r="B93" s="32"/>
      <c r="C93" s="31"/>
      <c r="D93" s="31"/>
      <c r="E93" s="31"/>
      <c r="F93" s="90"/>
      <c r="G93" s="32"/>
      <c r="H93" s="32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/>
      <c r="B94" s="32"/>
      <c r="C94" s="31"/>
      <c r="D94" s="31"/>
      <c r="E94" s="31"/>
      <c r="F94" s="90"/>
      <c r="G94" s="32"/>
      <c r="H94" s="32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/>
      <c r="B95" s="32"/>
      <c r="C95" s="31"/>
      <c r="D95" s="31"/>
      <c r="E95" s="31"/>
      <c r="F95" s="90"/>
      <c r="G95" s="32"/>
      <c r="H95" s="32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/>
      <c r="B96" s="32"/>
      <c r="C96" s="31"/>
      <c r="D96" s="31"/>
      <c r="E96" s="31"/>
      <c r="F96" s="90"/>
      <c r="G96" s="32"/>
      <c r="H96" s="32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/>
      <c r="B97" s="32"/>
      <c r="C97" s="31"/>
      <c r="D97" s="31"/>
      <c r="E97" s="31"/>
      <c r="F97" s="90"/>
      <c r="G97" s="32"/>
      <c r="H97" s="32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/>
      <c r="B98" s="32"/>
      <c r="C98" s="31"/>
      <c r="D98" s="31"/>
      <c r="E98" s="31"/>
      <c r="F98" s="90"/>
      <c r="G98" s="32"/>
      <c r="H98" s="32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/>
      <c r="B99" s="32"/>
      <c r="C99" s="31"/>
      <c r="D99" s="31"/>
      <c r="E99" s="31"/>
      <c r="F99" s="90"/>
      <c r="G99" s="32"/>
      <c r="H99" s="32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/>
      <c r="B100" s="32"/>
      <c r="C100" s="31"/>
      <c r="D100" s="31"/>
      <c r="E100" s="31"/>
      <c r="F100" s="90"/>
      <c r="G100" s="32"/>
      <c r="H100" s="32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/>
      <c r="B101" s="32"/>
      <c r="C101" s="31"/>
      <c r="D101" s="31"/>
      <c r="E101" s="31"/>
      <c r="F101" s="90"/>
      <c r="G101" s="32"/>
      <c r="H101" s="32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8"/>
  <sheetViews>
    <sheetView zoomScale="85" zoomScaleNormal="85" workbookViewId="0">
      <selection activeCell="D20" sqref="D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873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44495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599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589</v>
      </c>
      <c r="C9" s="100"/>
      <c r="D9" s="101" t="s">
        <v>600</v>
      </c>
      <c r="E9" s="100" t="s">
        <v>601</v>
      </c>
      <c r="F9" s="100" t="s">
        <v>602</v>
      </c>
      <c r="G9" s="100" t="s">
        <v>603</v>
      </c>
      <c r="H9" s="100" t="s">
        <v>604</v>
      </c>
      <c r="I9" s="100" t="s">
        <v>605</v>
      </c>
      <c r="J9" s="99" t="s">
        <v>606</v>
      </c>
      <c r="K9" s="100" t="s">
        <v>607</v>
      </c>
      <c r="L9" s="102" t="s">
        <v>608</v>
      </c>
      <c r="M9" s="102" t="s">
        <v>609</v>
      </c>
      <c r="N9" s="100" t="s">
        <v>610</v>
      </c>
      <c r="O9" s="101" t="s">
        <v>611</v>
      </c>
      <c r="P9" s="100" t="s">
        <v>858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37">
        <v>1</v>
      </c>
      <c r="B10" s="309">
        <v>44454</v>
      </c>
      <c r="C10" s="338"/>
      <c r="D10" s="310" t="s">
        <v>299</v>
      </c>
      <c r="E10" s="311" t="s">
        <v>614</v>
      </c>
      <c r="F10" s="312">
        <v>2195</v>
      </c>
      <c r="G10" s="312">
        <v>2080</v>
      </c>
      <c r="H10" s="311">
        <v>2295</v>
      </c>
      <c r="I10" s="313" t="s">
        <v>851</v>
      </c>
      <c r="J10" s="314" t="s">
        <v>865</v>
      </c>
      <c r="K10" s="314">
        <f t="shared" ref="K10" si="0">H10-F10</f>
        <v>100</v>
      </c>
      <c r="L10" s="315">
        <f t="shared" ref="L10" si="1">(F10*-0.7)/100</f>
        <v>-15.365</v>
      </c>
      <c r="M10" s="316">
        <f t="shared" ref="M10" si="2">(K10+L10)/F10</f>
        <v>3.8558086560364468E-2</v>
      </c>
      <c r="N10" s="314" t="s">
        <v>612</v>
      </c>
      <c r="O10" s="317">
        <v>44469</v>
      </c>
      <c r="P10" s="312">
        <f>VLOOKUP(D10,'MidCap Intra'!B11:C505,2,0)</f>
        <v>2107.6999999999998</v>
      </c>
      <c r="Q10" s="1"/>
      <c r="R10" s="1" t="s">
        <v>613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380</v>
      </c>
      <c r="E11" s="110" t="s">
        <v>614</v>
      </c>
      <c r="F11" s="107" t="s">
        <v>854</v>
      </c>
      <c r="G11" s="107">
        <v>1395</v>
      </c>
      <c r="H11" s="110"/>
      <c r="I11" s="111" t="s">
        <v>855</v>
      </c>
      <c r="J11" s="112" t="s">
        <v>615</v>
      </c>
      <c r="K11" s="113"/>
      <c r="L11" s="108"/>
      <c r="M11" s="114"/>
      <c r="N11" s="109"/>
      <c r="O11" s="110"/>
      <c r="P11" s="107">
        <f>VLOOKUP(D11,'MidCap Intra'!B13:C507,2,0)</f>
        <v>1454.5</v>
      </c>
      <c r="Q11" s="1"/>
      <c r="R11" s="1" t="s">
        <v>613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6">
        <v>3</v>
      </c>
      <c r="B12" s="297">
        <v>44463</v>
      </c>
      <c r="C12" s="298"/>
      <c r="D12" s="299" t="s">
        <v>425</v>
      </c>
      <c r="E12" s="300" t="s">
        <v>614</v>
      </c>
      <c r="F12" s="301">
        <v>3130</v>
      </c>
      <c r="G12" s="301">
        <v>2920</v>
      </c>
      <c r="H12" s="300">
        <v>3320</v>
      </c>
      <c r="I12" s="302" t="s">
        <v>850</v>
      </c>
      <c r="J12" s="103" t="s">
        <v>874</v>
      </c>
      <c r="K12" s="103">
        <f t="shared" ref="K12:K13" si="3">H12-F12</f>
        <v>190</v>
      </c>
      <c r="L12" s="104">
        <f t="shared" ref="L12:L13" si="4">(F12*-0.7)/100</f>
        <v>-21.91</v>
      </c>
      <c r="M12" s="105">
        <f t="shared" ref="M12:M13" si="5">(K12+L12)/F12</f>
        <v>5.3702875399361021E-2</v>
      </c>
      <c r="N12" s="103" t="s">
        <v>612</v>
      </c>
      <c r="O12" s="106">
        <v>44473</v>
      </c>
      <c r="P12" s="301"/>
      <c r="Q12" s="1"/>
      <c r="R12" s="1" t="s">
        <v>613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18">
        <v>4</v>
      </c>
      <c r="B13" s="319">
        <v>44466</v>
      </c>
      <c r="C13" s="320"/>
      <c r="D13" s="321" t="s">
        <v>130</v>
      </c>
      <c r="E13" s="322" t="s">
        <v>614</v>
      </c>
      <c r="F13" s="323">
        <v>527.5</v>
      </c>
      <c r="G13" s="323">
        <v>495</v>
      </c>
      <c r="H13" s="322">
        <v>495</v>
      </c>
      <c r="I13" s="324" t="s">
        <v>859</v>
      </c>
      <c r="J13" s="304" t="s">
        <v>1016</v>
      </c>
      <c r="K13" s="304">
        <f t="shared" si="3"/>
        <v>-32.5</v>
      </c>
      <c r="L13" s="305">
        <f t="shared" si="4"/>
        <v>-3.6924999999999999</v>
      </c>
      <c r="M13" s="306">
        <f t="shared" si="5"/>
        <v>-6.8611374407582942E-2</v>
      </c>
      <c r="N13" s="304" t="s">
        <v>625</v>
      </c>
      <c r="O13" s="307">
        <v>44491</v>
      </c>
      <c r="P13" s="323"/>
      <c r="Q13" s="1"/>
      <c r="R13" s="1" t="s">
        <v>613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6">
        <v>5</v>
      </c>
      <c r="B14" s="297">
        <v>44466</v>
      </c>
      <c r="C14" s="298"/>
      <c r="D14" s="299" t="s">
        <v>251</v>
      </c>
      <c r="E14" s="300" t="s">
        <v>614</v>
      </c>
      <c r="F14" s="301">
        <v>472.5</v>
      </c>
      <c r="G14" s="301">
        <v>445</v>
      </c>
      <c r="H14" s="300">
        <v>503</v>
      </c>
      <c r="I14" s="302">
        <v>530</v>
      </c>
      <c r="J14" s="103" t="s">
        <v>866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612</v>
      </c>
      <c r="O14" s="106">
        <v>44470</v>
      </c>
      <c r="P14" s="301"/>
      <c r="Q14" s="1"/>
      <c r="R14" s="1" t="s">
        <v>613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37">
        <v>6</v>
      </c>
      <c r="B15" s="309">
        <v>44466</v>
      </c>
      <c r="C15" s="338"/>
      <c r="D15" s="310" t="s">
        <v>252</v>
      </c>
      <c r="E15" s="311" t="s">
        <v>614</v>
      </c>
      <c r="F15" s="312">
        <v>2040</v>
      </c>
      <c r="G15" s="312">
        <v>1895</v>
      </c>
      <c r="H15" s="311">
        <v>2155</v>
      </c>
      <c r="I15" s="313" t="s">
        <v>860</v>
      </c>
      <c r="J15" s="314" t="s">
        <v>868</v>
      </c>
      <c r="K15" s="314">
        <f t="shared" si="6"/>
        <v>115</v>
      </c>
      <c r="L15" s="315">
        <f t="shared" si="7"/>
        <v>-14.28</v>
      </c>
      <c r="M15" s="316">
        <f t="shared" si="8"/>
        <v>4.9372549019607845E-2</v>
      </c>
      <c r="N15" s="314" t="s">
        <v>612</v>
      </c>
      <c r="O15" s="317">
        <v>44470</v>
      </c>
      <c r="P15" s="312">
        <f>VLOOKUP(D15,'MidCap Intra'!B16:C510,2,0)</f>
        <v>1885.95</v>
      </c>
      <c r="Q15" s="1"/>
      <c r="R15" s="1" t="s">
        <v>616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296">
        <v>7</v>
      </c>
      <c r="B16" s="297">
        <v>44466</v>
      </c>
      <c r="C16" s="298"/>
      <c r="D16" s="299" t="s">
        <v>256</v>
      </c>
      <c r="E16" s="300" t="s">
        <v>614</v>
      </c>
      <c r="F16" s="301">
        <v>1580</v>
      </c>
      <c r="G16" s="301">
        <v>1490</v>
      </c>
      <c r="H16" s="300">
        <v>1685</v>
      </c>
      <c r="I16" s="302" t="s">
        <v>861</v>
      </c>
      <c r="J16" s="103" t="s">
        <v>951</v>
      </c>
      <c r="K16" s="103">
        <f t="shared" ref="K16" si="9">H16-F16</f>
        <v>105</v>
      </c>
      <c r="L16" s="104">
        <f t="shared" ref="L16" si="10">(F16*-0.7)/100</f>
        <v>-11.06</v>
      </c>
      <c r="M16" s="105">
        <f t="shared" ref="M16" si="11">(K16+L16)/F16</f>
        <v>5.9455696202531647E-2</v>
      </c>
      <c r="N16" s="103" t="s">
        <v>612</v>
      </c>
      <c r="O16" s="106">
        <v>44481</v>
      </c>
      <c r="P16" s="301"/>
      <c r="Q16" s="1"/>
      <c r="R16" s="1" t="s">
        <v>613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8">
        <v>8</v>
      </c>
      <c r="B17" s="319">
        <v>44468</v>
      </c>
      <c r="C17" s="320"/>
      <c r="D17" s="321" t="s">
        <v>348</v>
      </c>
      <c r="E17" s="322" t="s">
        <v>614</v>
      </c>
      <c r="F17" s="323">
        <v>3270</v>
      </c>
      <c r="G17" s="323">
        <v>3140</v>
      </c>
      <c r="H17" s="322">
        <v>3025</v>
      </c>
      <c r="I17" s="324" t="s">
        <v>862</v>
      </c>
      <c r="J17" s="304" t="s">
        <v>867</v>
      </c>
      <c r="K17" s="304">
        <f t="shared" ref="K17" si="12">H17-F17</f>
        <v>-245</v>
      </c>
      <c r="L17" s="305">
        <f t="shared" ref="L17" si="13">(F17*-0.7)/100</f>
        <v>-22.89</v>
      </c>
      <c r="M17" s="306">
        <f t="shared" ref="M17" si="14">(K17+L17)/F17</f>
        <v>-8.1923547400611613E-2</v>
      </c>
      <c r="N17" s="304" t="s">
        <v>625</v>
      </c>
      <c r="O17" s="307">
        <v>44470</v>
      </c>
      <c r="P17" s="323"/>
      <c r="Q17" s="1"/>
      <c r="R17" s="1" t="s">
        <v>613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6">
        <v>9</v>
      </c>
      <c r="B18" s="297">
        <v>44468</v>
      </c>
      <c r="C18" s="298"/>
      <c r="D18" s="299" t="s">
        <v>413</v>
      </c>
      <c r="E18" s="300" t="s">
        <v>614</v>
      </c>
      <c r="F18" s="301">
        <v>191.5</v>
      </c>
      <c r="G18" s="301">
        <v>178</v>
      </c>
      <c r="H18" s="300">
        <v>204.5</v>
      </c>
      <c r="I18" s="302">
        <v>210</v>
      </c>
      <c r="J18" s="103" t="s">
        <v>853</v>
      </c>
      <c r="K18" s="103">
        <f t="shared" ref="K18" si="15">H18-F18</f>
        <v>13</v>
      </c>
      <c r="L18" s="104">
        <f t="shared" ref="L18" si="16">(F18*-0.7)/100</f>
        <v>-1.3404999999999998</v>
      </c>
      <c r="M18" s="105">
        <f t="shared" ref="M18" si="17">(K18+L18)/F18</f>
        <v>6.0885117493472585E-2</v>
      </c>
      <c r="N18" s="103" t="s">
        <v>612</v>
      </c>
      <c r="O18" s="106">
        <v>44470</v>
      </c>
      <c r="P18" s="301"/>
      <c r="Q18" s="1"/>
      <c r="R18" s="1" t="s">
        <v>616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296">
        <v>10</v>
      </c>
      <c r="B19" s="297">
        <v>44473</v>
      </c>
      <c r="C19" s="298"/>
      <c r="D19" s="299" t="s">
        <v>179</v>
      </c>
      <c r="E19" s="300" t="s">
        <v>614</v>
      </c>
      <c r="F19" s="301">
        <v>3120</v>
      </c>
      <c r="G19" s="301">
        <v>2980</v>
      </c>
      <c r="H19" s="300">
        <v>3315</v>
      </c>
      <c r="I19" s="302" t="s">
        <v>875</v>
      </c>
      <c r="J19" s="103" t="s">
        <v>931</v>
      </c>
      <c r="K19" s="103">
        <f t="shared" ref="K19" si="18">H19-F19</f>
        <v>195</v>
      </c>
      <c r="L19" s="104">
        <f t="shared" ref="L19" si="19">(F19*-0.7)/100</f>
        <v>-21.84</v>
      </c>
      <c r="M19" s="105">
        <f t="shared" ref="M19" si="20">(K19+L19)/F19</f>
        <v>5.5500000000000001E-2</v>
      </c>
      <c r="N19" s="103" t="s">
        <v>612</v>
      </c>
      <c r="O19" s="106">
        <v>44477</v>
      </c>
      <c r="P19" s="301"/>
      <c r="Q19" s="1"/>
      <c r="R19" s="1" t="s">
        <v>613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118</v>
      </c>
      <c r="E20" s="110" t="s">
        <v>614</v>
      </c>
      <c r="F20" s="107" t="s">
        <v>895</v>
      </c>
      <c r="G20" s="107">
        <v>660</v>
      </c>
      <c r="H20" s="110"/>
      <c r="I20" s="111" t="s">
        <v>896</v>
      </c>
      <c r="J20" s="112" t="s">
        <v>615</v>
      </c>
      <c r="K20" s="113"/>
      <c r="L20" s="108"/>
      <c r="M20" s="114"/>
      <c r="N20" s="109"/>
      <c r="O20" s="110"/>
      <c r="P20" s="107">
        <f>VLOOKUP(D20,'MidCap Intra'!B22:C522,2,0)</f>
        <v>683.25</v>
      </c>
      <c r="Q20" s="1"/>
      <c r="R20" s="1" t="s">
        <v>613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18">
        <v>12</v>
      </c>
      <c r="B21" s="376">
        <v>44474</v>
      </c>
      <c r="C21" s="320"/>
      <c r="D21" s="321" t="s">
        <v>531</v>
      </c>
      <c r="E21" s="322" t="s">
        <v>614</v>
      </c>
      <c r="F21" s="323">
        <v>675</v>
      </c>
      <c r="G21" s="323">
        <v>619</v>
      </c>
      <c r="H21" s="322">
        <f>(615+708.5)/2</f>
        <v>661.75</v>
      </c>
      <c r="I21" s="324" t="s">
        <v>897</v>
      </c>
      <c r="J21" s="304" t="s">
        <v>1003</v>
      </c>
      <c r="K21" s="304">
        <f t="shared" ref="K21" si="21">H21-F21</f>
        <v>-13.25</v>
      </c>
      <c r="L21" s="305">
        <f t="shared" ref="L21" si="22">(F21*-0.7)/100</f>
        <v>-4.7249999999999996</v>
      </c>
      <c r="M21" s="306">
        <f t="shared" ref="M21" si="23">(K21+L21)/F21</f>
        <v>-2.6629629629629632E-2</v>
      </c>
      <c r="N21" s="304" t="s">
        <v>625</v>
      </c>
      <c r="O21" s="307">
        <v>44490</v>
      </c>
      <c r="P21" s="323"/>
      <c r="Q21" s="1"/>
      <c r="R21" s="1" t="s">
        <v>613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296">
        <v>13</v>
      </c>
      <c r="B22" s="297">
        <v>44475</v>
      </c>
      <c r="C22" s="298"/>
      <c r="D22" s="299" t="s">
        <v>138</v>
      </c>
      <c r="E22" s="300" t="s">
        <v>614</v>
      </c>
      <c r="F22" s="301">
        <v>231.5</v>
      </c>
      <c r="G22" s="301">
        <v>216</v>
      </c>
      <c r="H22" s="300">
        <v>259.5</v>
      </c>
      <c r="I22" s="302" t="s">
        <v>912</v>
      </c>
      <c r="J22" s="103" t="s">
        <v>972</v>
      </c>
      <c r="K22" s="103">
        <f t="shared" ref="K22" si="24">H22-F22</f>
        <v>28</v>
      </c>
      <c r="L22" s="104">
        <f t="shared" ref="L22" si="25">(F22*-0.7)/100</f>
        <v>-1.6204999999999998</v>
      </c>
      <c r="M22" s="105">
        <f t="shared" ref="M22" si="26">(K22+L22)/F22</f>
        <v>0.11395032397408207</v>
      </c>
      <c r="N22" s="103" t="s">
        <v>612</v>
      </c>
      <c r="O22" s="106">
        <v>44483</v>
      </c>
      <c r="P22" s="301"/>
      <c r="Q22" s="1"/>
      <c r="R22" s="1" t="s">
        <v>613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13">
        <v>14</v>
      </c>
      <c r="B23" s="108">
        <v>44477</v>
      </c>
      <c r="C23" s="114"/>
      <c r="D23" s="109" t="s">
        <v>81</v>
      </c>
      <c r="E23" s="110" t="s">
        <v>614</v>
      </c>
      <c r="F23" s="107" t="s">
        <v>941</v>
      </c>
      <c r="G23" s="107">
        <v>3670</v>
      </c>
      <c r="H23" s="110"/>
      <c r="I23" s="111" t="s">
        <v>942</v>
      </c>
      <c r="J23" s="112" t="s">
        <v>615</v>
      </c>
      <c r="K23" s="113"/>
      <c r="L23" s="108"/>
      <c r="M23" s="114"/>
      <c r="N23" s="109"/>
      <c r="O23" s="110"/>
      <c r="P23" s="107">
        <f>VLOOKUP(D23,'MidCap Intra'!B25:C516,2,0)</f>
        <v>3631.05</v>
      </c>
      <c r="Q23" s="1"/>
      <c r="R23" s="1" t="s">
        <v>613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13">
        <v>15</v>
      </c>
      <c r="B24" s="108">
        <v>44480</v>
      </c>
      <c r="C24" s="114"/>
      <c r="D24" s="109" t="s">
        <v>210</v>
      </c>
      <c r="E24" s="110" t="s">
        <v>614</v>
      </c>
      <c r="F24" s="107" t="s">
        <v>944</v>
      </c>
      <c r="G24" s="107">
        <v>6980</v>
      </c>
      <c r="H24" s="110"/>
      <c r="I24" s="111" t="s">
        <v>945</v>
      </c>
      <c r="J24" s="112" t="s">
        <v>615</v>
      </c>
      <c r="K24" s="113"/>
      <c r="L24" s="108"/>
      <c r="M24" s="114"/>
      <c r="N24" s="109"/>
      <c r="O24" s="110"/>
      <c r="P24" s="107">
        <f>VLOOKUP(D24,'MidCap Intra'!B26:C516,2,0)</f>
        <v>7149.8</v>
      </c>
      <c r="Q24" s="1"/>
      <c r="R24" s="1" t="s">
        <v>613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318">
        <v>16</v>
      </c>
      <c r="B25" s="319">
        <v>44487</v>
      </c>
      <c r="C25" s="320"/>
      <c r="D25" s="321" t="s">
        <v>532</v>
      </c>
      <c r="E25" s="322" t="s">
        <v>614</v>
      </c>
      <c r="F25" s="323">
        <v>411.5</v>
      </c>
      <c r="G25" s="323">
        <v>387</v>
      </c>
      <c r="H25" s="322">
        <v>387</v>
      </c>
      <c r="I25" s="324" t="s">
        <v>981</v>
      </c>
      <c r="J25" s="304" t="s">
        <v>1025</v>
      </c>
      <c r="K25" s="304">
        <f t="shared" ref="K25" si="27">H25-F25</f>
        <v>-24.5</v>
      </c>
      <c r="L25" s="305">
        <f t="shared" ref="L25" si="28">(F25*-0.7)/100</f>
        <v>-2.8804999999999996</v>
      </c>
      <c r="M25" s="306">
        <f t="shared" ref="M25" si="29">(K25+L25)/F25</f>
        <v>-6.6538274605103281E-2</v>
      </c>
      <c r="N25" s="304" t="s">
        <v>625</v>
      </c>
      <c r="O25" s="307">
        <v>44494</v>
      </c>
      <c r="P25" s="323"/>
      <c r="Q25" s="1"/>
      <c r="R25" s="1" t="s">
        <v>613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18">
        <v>17</v>
      </c>
      <c r="B26" s="319">
        <v>44490</v>
      </c>
      <c r="C26" s="320"/>
      <c r="D26" s="321" t="s">
        <v>268</v>
      </c>
      <c r="E26" s="322" t="s">
        <v>614</v>
      </c>
      <c r="F26" s="323">
        <v>590</v>
      </c>
      <c r="G26" s="323">
        <v>549</v>
      </c>
      <c r="H26" s="322">
        <v>549</v>
      </c>
      <c r="I26" s="324" t="s">
        <v>1007</v>
      </c>
      <c r="J26" s="304" t="s">
        <v>1015</v>
      </c>
      <c r="K26" s="304">
        <f t="shared" ref="K26" si="30">H26-F26</f>
        <v>-41</v>
      </c>
      <c r="L26" s="305">
        <f t="shared" ref="L26" si="31">(F26*-0.7)/100</f>
        <v>-4.13</v>
      </c>
      <c r="M26" s="306">
        <f t="shared" ref="M26" si="32">(K26+L26)/F26</f>
        <v>-7.6491525423728821E-2</v>
      </c>
      <c r="N26" s="304" t="s">
        <v>625</v>
      </c>
      <c r="O26" s="307">
        <v>44491</v>
      </c>
      <c r="P26" s="323"/>
      <c r="Q26" s="1"/>
      <c r="R26" s="1" t="s">
        <v>613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617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618</v>
      </c>
      <c r="B31" s="132"/>
      <c r="C31" s="132"/>
      <c r="D31" s="132"/>
      <c r="E31" s="44"/>
      <c r="F31" s="140" t="s">
        <v>619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620</v>
      </c>
      <c r="B32" s="132"/>
      <c r="C32" s="132"/>
      <c r="D32" s="132"/>
      <c r="E32" s="6"/>
      <c r="F32" s="140" t="s">
        <v>621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622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52" t="s">
        <v>589</v>
      </c>
      <c r="C35" s="102"/>
      <c r="D35" s="101" t="s">
        <v>600</v>
      </c>
      <c r="E35" s="100" t="s">
        <v>601</v>
      </c>
      <c r="F35" s="100" t="s">
        <v>602</v>
      </c>
      <c r="G35" s="100" t="s">
        <v>623</v>
      </c>
      <c r="H35" s="100" t="s">
        <v>604</v>
      </c>
      <c r="I35" s="100" t="s">
        <v>605</v>
      </c>
      <c r="J35" s="100" t="s">
        <v>606</v>
      </c>
      <c r="K35" s="100" t="s">
        <v>624</v>
      </c>
      <c r="L35" s="153" t="s">
        <v>608</v>
      </c>
      <c r="M35" s="102" t="s">
        <v>609</v>
      </c>
      <c r="N35" s="100" t="s">
        <v>610</v>
      </c>
      <c r="O35" s="101" t="s">
        <v>611</v>
      </c>
      <c r="P35" s="1"/>
      <c r="Q35" s="1"/>
      <c r="R35" s="59"/>
      <c r="S35" s="59"/>
      <c r="T35" s="59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9" customFormat="1" ht="15" customHeight="1">
      <c r="A36" s="419">
        <v>1</v>
      </c>
      <c r="B36" s="360">
        <v>44462</v>
      </c>
      <c r="C36" s="420"/>
      <c r="D36" s="421" t="s">
        <v>89</v>
      </c>
      <c r="E36" s="422" t="s">
        <v>614</v>
      </c>
      <c r="F36" s="422">
        <v>1707</v>
      </c>
      <c r="G36" s="422">
        <v>1670</v>
      </c>
      <c r="H36" s="422">
        <v>1709</v>
      </c>
      <c r="I36" s="422" t="s">
        <v>849</v>
      </c>
      <c r="J36" s="363" t="s">
        <v>947</v>
      </c>
      <c r="K36" s="363">
        <f t="shared" ref="K36:K37" si="33">H36-F36</f>
        <v>2</v>
      </c>
      <c r="L36" s="423">
        <f>(F36*-0.7)/100</f>
        <v>-11.948999999999998</v>
      </c>
      <c r="M36" s="424">
        <f t="shared" ref="M36:M37" si="34">(K36+L36)/F36</f>
        <v>-5.8283538371411824E-3</v>
      </c>
      <c r="N36" s="363" t="s">
        <v>612</v>
      </c>
      <c r="O36" s="425">
        <v>44480</v>
      </c>
      <c r="R36" s="288" t="s">
        <v>613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0">
        <v>2</v>
      </c>
      <c r="B37" s="267">
        <v>44470</v>
      </c>
      <c r="C37" s="291"/>
      <c r="D37" s="308" t="s">
        <v>195</v>
      </c>
      <c r="E37" s="303" t="s">
        <v>614</v>
      </c>
      <c r="F37" s="303">
        <v>822</v>
      </c>
      <c r="G37" s="303">
        <v>797</v>
      </c>
      <c r="H37" s="303">
        <v>842</v>
      </c>
      <c r="I37" s="303" t="s">
        <v>869</v>
      </c>
      <c r="J37" s="103" t="s">
        <v>952</v>
      </c>
      <c r="K37" s="103">
        <f t="shared" si="33"/>
        <v>20</v>
      </c>
      <c r="L37" s="104">
        <f>(F37*-0.7)/100</f>
        <v>-5.7539999999999996</v>
      </c>
      <c r="M37" s="105">
        <f t="shared" si="34"/>
        <v>1.7330900243309005E-2</v>
      </c>
      <c r="N37" s="103" t="s">
        <v>612</v>
      </c>
      <c r="O37" s="106">
        <v>44481</v>
      </c>
      <c r="R37" s="288" t="s">
        <v>613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0">
        <v>3</v>
      </c>
      <c r="B38" s="267">
        <v>44470</v>
      </c>
      <c r="C38" s="291"/>
      <c r="D38" s="308" t="s">
        <v>354</v>
      </c>
      <c r="E38" s="303" t="s">
        <v>614</v>
      </c>
      <c r="F38" s="303">
        <v>814</v>
      </c>
      <c r="G38" s="303">
        <v>794</v>
      </c>
      <c r="H38" s="303">
        <v>832.5</v>
      </c>
      <c r="I38" s="303" t="s">
        <v>870</v>
      </c>
      <c r="J38" s="103" t="s">
        <v>913</v>
      </c>
      <c r="K38" s="103">
        <f t="shared" ref="K38" si="35">H38-F38</f>
        <v>18.5</v>
      </c>
      <c r="L38" s="104">
        <f>(F38*-0.7)/100</f>
        <v>-5.6979999999999995</v>
      </c>
      <c r="M38" s="105">
        <f t="shared" ref="M38" si="36">(K38+L38)/F38</f>
        <v>1.5727272727272725E-2</v>
      </c>
      <c r="N38" s="103" t="s">
        <v>612</v>
      </c>
      <c r="O38" s="106">
        <v>44475</v>
      </c>
      <c r="R38" s="288" t="s">
        <v>613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0">
        <v>4</v>
      </c>
      <c r="B39" s="267">
        <v>44470</v>
      </c>
      <c r="C39" s="291"/>
      <c r="D39" s="308" t="s">
        <v>247</v>
      </c>
      <c r="E39" s="303" t="s">
        <v>614</v>
      </c>
      <c r="F39" s="303">
        <v>54.95</v>
      </c>
      <c r="G39" s="303">
        <v>53</v>
      </c>
      <c r="H39" s="303">
        <v>56.2</v>
      </c>
      <c r="I39" s="303" t="s">
        <v>871</v>
      </c>
      <c r="J39" s="103" t="s">
        <v>872</v>
      </c>
      <c r="K39" s="103">
        <f t="shared" ref="K39:K41" si="37">H39-F39</f>
        <v>1.25</v>
      </c>
      <c r="L39" s="104">
        <f>(F39*-0.07)/100</f>
        <v>-3.8465000000000006E-2</v>
      </c>
      <c r="M39" s="105">
        <f t="shared" ref="M39:M41" si="38">(K39+L39)/F39</f>
        <v>2.2047952684258416E-2</v>
      </c>
      <c r="N39" s="103" t="s">
        <v>612</v>
      </c>
      <c r="O39" s="374">
        <v>44470</v>
      </c>
      <c r="R39" s="288" t="s">
        <v>613</v>
      </c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90">
        <v>5</v>
      </c>
      <c r="B40" s="267">
        <v>44474</v>
      </c>
      <c r="C40" s="291"/>
      <c r="D40" s="308" t="s">
        <v>198</v>
      </c>
      <c r="E40" s="303" t="s">
        <v>614</v>
      </c>
      <c r="F40" s="303">
        <v>809.5</v>
      </c>
      <c r="G40" s="303">
        <v>788</v>
      </c>
      <c r="H40" s="303">
        <v>830</v>
      </c>
      <c r="I40" s="303" t="s">
        <v>894</v>
      </c>
      <c r="J40" s="103" t="s">
        <v>915</v>
      </c>
      <c r="K40" s="103">
        <f t="shared" si="37"/>
        <v>20.5</v>
      </c>
      <c r="L40" s="104">
        <f>(F40*-0.7)/100</f>
        <v>-5.6665000000000001</v>
      </c>
      <c r="M40" s="105">
        <f t="shared" si="38"/>
        <v>1.8324274243360101E-2</v>
      </c>
      <c r="N40" s="103" t="s">
        <v>612</v>
      </c>
      <c r="O40" s="106">
        <v>44475</v>
      </c>
      <c r="R40" s="288" t="s">
        <v>613</v>
      </c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90">
        <v>6</v>
      </c>
      <c r="B41" s="267">
        <v>44474</v>
      </c>
      <c r="C41" s="291"/>
      <c r="D41" s="308" t="s">
        <v>81</v>
      </c>
      <c r="E41" s="303" t="s">
        <v>614</v>
      </c>
      <c r="F41" s="303">
        <v>3890</v>
      </c>
      <c r="G41" s="303">
        <v>3770</v>
      </c>
      <c r="H41" s="303">
        <v>3992.5</v>
      </c>
      <c r="I41" s="303" t="s">
        <v>898</v>
      </c>
      <c r="J41" s="103" t="s">
        <v>914</v>
      </c>
      <c r="K41" s="103">
        <f t="shared" si="37"/>
        <v>102.5</v>
      </c>
      <c r="L41" s="104">
        <f>(F41*-0.7)/100</f>
        <v>-27.23</v>
      </c>
      <c r="M41" s="105">
        <f t="shared" si="38"/>
        <v>1.9349614395886887E-2</v>
      </c>
      <c r="N41" s="103" t="s">
        <v>612</v>
      </c>
      <c r="O41" s="106">
        <v>44475</v>
      </c>
      <c r="R41" s="288" t="s">
        <v>613</v>
      </c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90">
        <v>7</v>
      </c>
      <c r="B42" s="267">
        <v>44474</v>
      </c>
      <c r="C42" s="291"/>
      <c r="D42" s="308" t="s">
        <v>891</v>
      </c>
      <c r="E42" s="303" t="s">
        <v>614</v>
      </c>
      <c r="F42" s="303">
        <v>985.5</v>
      </c>
      <c r="G42" s="303">
        <v>960</v>
      </c>
      <c r="H42" s="303">
        <v>998</v>
      </c>
      <c r="I42" s="303">
        <v>1020</v>
      </c>
      <c r="J42" s="103" t="s">
        <v>899</v>
      </c>
      <c r="K42" s="103">
        <f t="shared" ref="K42" si="39">H42-F42</f>
        <v>12.5</v>
      </c>
      <c r="L42" s="104">
        <f>(F42*-0.07)/100</f>
        <v>-0.68985000000000019</v>
      </c>
      <c r="M42" s="105">
        <f t="shared" ref="M42" si="40">(K42+L42)/F42</f>
        <v>1.1983916793505835E-2</v>
      </c>
      <c r="N42" s="103" t="s">
        <v>612</v>
      </c>
      <c r="O42" s="374">
        <v>44474</v>
      </c>
      <c r="R42" s="288" t="s">
        <v>616</v>
      </c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269" customFormat="1" ht="15" customHeight="1">
      <c r="A43" s="290">
        <v>8</v>
      </c>
      <c r="B43" s="388">
        <v>44476</v>
      </c>
      <c r="C43" s="291"/>
      <c r="D43" s="308" t="s">
        <v>468</v>
      </c>
      <c r="E43" s="303" t="s">
        <v>614</v>
      </c>
      <c r="F43" s="303">
        <v>192.5</v>
      </c>
      <c r="G43" s="303">
        <v>186</v>
      </c>
      <c r="H43" s="303">
        <v>197.25</v>
      </c>
      <c r="I43" s="303" t="s">
        <v>919</v>
      </c>
      <c r="J43" s="103" t="s">
        <v>920</v>
      </c>
      <c r="K43" s="103">
        <f t="shared" ref="K43:K44" si="41">H43-F43</f>
        <v>4.75</v>
      </c>
      <c r="L43" s="104">
        <f>(F43*-0.07)/100</f>
        <v>-0.13475000000000001</v>
      </c>
      <c r="M43" s="105">
        <f t="shared" ref="M43:M44" si="42">(K43+L43)/F43</f>
        <v>2.3975324675324674E-2</v>
      </c>
      <c r="N43" s="103" t="s">
        <v>612</v>
      </c>
      <c r="O43" s="374">
        <v>44476</v>
      </c>
      <c r="R43" s="288" t="s">
        <v>616</v>
      </c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</row>
    <row r="44" spans="1:38" s="269" customFormat="1" ht="15" customHeight="1">
      <c r="A44" s="444">
        <v>9</v>
      </c>
      <c r="B44" s="441">
        <v>44476</v>
      </c>
      <c r="C44" s="445"/>
      <c r="D44" s="446" t="s">
        <v>424</v>
      </c>
      <c r="E44" s="440" t="s">
        <v>614</v>
      </c>
      <c r="F44" s="440">
        <v>1804</v>
      </c>
      <c r="G44" s="440">
        <v>1745</v>
      </c>
      <c r="H44" s="440">
        <v>1745</v>
      </c>
      <c r="I44" s="440" t="s">
        <v>924</v>
      </c>
      <c r="J44" s="304" t="s">
        <v>1006</v>
      </c>
      <c r="K44" s="304">
        <f t="shared" si="41"/>
        <v>-59</v>
      </c>
      <c r="L44" s="305">
        <f>(F44*-0.7)/100</f>
        <v>-12.628</v>
      </c>
      <c r="M44" s="306">
        <f t="shared" si="42"/>
        <v>-3.9705099778270511E-2</v>
      </c>
      <c r="N44" s="304" t="s">
        <v>625</v>
      </c>
      <c r="O44" s="307">
        <v>44490</v>
      </c>
      <c r="R44" s="288" t="s">
        <v>613</v>
      </c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</row>
    <row r="45" spans="1:38" s="269" customFormat="1" ht="15" customHeight="1">
      <c r="A45" s="290">
        <v>10</v>
      </c>
      <c r="B45" s="388">
        <v>44477</v>
      </c>
      <c r="C45" s="291"/>
      <c r="D45" s="308" t="s">
        <v>532</v>
      </c>
      <c r="E45" s="303" t="s">
        <v>614</v>
      </c>
      <c r="F45" s="303">
        <v>410.5</v>
      </c>
      <c r="G45" s="303">
        <v>399</v>
      </c>
      <c r="H45" s="303">
        <v>423</v>
      </c>
      <c r="I45" s="303" t="s">
        <v>938</v>
      </c>
      <c r="J45" s="103" t="s">
        <v>899</v>
      </c>
      <c r="K45" s="103">
        <f t="shared" ref="K45" si="43">H45-F45</f>
        <v>12.5</v>
      </c>
      <c r="L45" s="104">
        <f>(F45*-0.7)/100</f>
        <v>-2.8734999999999995</v>
      </c>
      <c r="M45" s="105">
        <f t="shared" ref="M45" si="44">(K45+L45)/F45</f>
        <v>2.3450669914738126E-2</v>
      </c>
      <c r="N45" s="103" t="s">
        <v>612</v>
      </c>
      <c r="O45" s="106">
        <v>44481</v>
      </c>
      <c r="R45" s="288" t="s">
        <v>613</v>
      </c>
      <c r="S45" s="268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269" customFormat="1" ht="15" customHeight="1">
      <c r="A46" s="290">
        <v>11</v>
      </c>
      <c r="B46" s="388">
        <v>44477</v>
      </c>
      <c r="C46" s="291"/>
      <c r="D46" s="308" t="s">
        <v>354</v>
      </c>
      <c r="E46" s="303" t="s">
        <v>614</v>
      </c>
      <c r="F46" s="303">
        <v>808</v>
      </c>
      <c r="G46" s="303">
        <v>788</v>
      </c>
      <c r="H46" s="303">
        <v>821.5</v>
      </c>
      <c r="I46" s="303" t="s">
        <v>939</v>
      </c>
      <c r="J46" s="103" t="s">
        <v>940</v>
      </c>
      <c r="K46" s="103">
        <f t="shared" ref="K46" si="45">H46-F46</f>
        <v>13.5</v>
      </c>
      <c r="L46" s="104">
        <f>(F46*-0.07)/100</f>
        <v>-0.56559999999999999</v>
      </c>
      <c r="M46" s="105">
        <f t="shared" ref="M46" si="46">(K46+L46)/F46</f>
        <v>1.600792079207921E-2</v>
      </c>
      <c r="N46" s="103" t="s">
        <v>612</v>
      </c>
      <c r="O46" s="374">
        <v>44476</v>
      </c>
      <c r="R46" s="288" t="s">
        <v>613</v>
      </c>
      <c r="S46" s="268"/>
      <c r="T46" s="268"/>
      <c r="U46" s="268"/>
      <c r="V46" s="268"/>
      <c r="W46" s="268"/>
      <c r="X46" s="268"/>
      <c r="Y46" s="268"/>
      <c r="Z46" s="268"/>
      <c r="AA46" s="268"/>
      <c r="AB46" s="268"/>
      <c r="AC46" s="268"/>
      <c r="AD46" s="268"/>
      <c r="AE46" s="268"/>
      <c r="AF46" s="268"/>
      <c r="AG46" s="268"/>
      <c r="AH46" s="268"/>
      <c r="AI46" s="268"/>
      <c r="AJ46" s="268"/>
      <c r="AK46" s="268"/>
      <c r="AL46" s="268"/>
    </row>
    <row r="47" spans="1:38" s="269" customFormat="1" ht="15" customHeight="1">
      <c r="A47" s="290">
        <v>12</v>
      </c>
      <c r="B47" s="388">
        <v>44480</v>
      </c>
      <c r="C47" s="291"/>
      <c r="D47" s="308" t="s">
        <v>297</v>
      </c>
      <c r="E47" s="303" t="s">
        <v>614</v>
      </c>
      <c r="F47" s="303">
        <v>237</v>
      </c>
      <c r="G47" s="303">
        <v>230</v>
      </c>
      <c r="H47" s="303">
        <v>244.5</v>
      </c>
      <c r="I47" s="303" t="s">
        <v>946</v>
      </c>
      <c r="J47" s="103" t="s">
        <v>888</v>
      </c>
      <c r="K47" s="103">
        <f t="shared" ref="K47:K49" si="47">H47-F47</f>
        <v>7.5</v>
      </c>
      <c r="L47" s="104">
        <f>(F47*-0.07)/100</f>
        <v>-0.16589999999999999</v>
      </c>
      <c r="M47" s="105">
        <f t="shared" ref="M47:M49" si="48">(K47+L47)/F47</f>
        <v>3.0945569620253167E-2</v>
      </c>
      <c r="N47" s="103" t="s">
        <v>612</v>
      </c>
      <c r="O47" s="374">
        <v>44480</v>
      </c>
      <c r="R47" s="288" t="s">
        <v>613</v>
      </c>
      <c r="S47" s="268"/>
      <c r="T47" s="268"/>
      <c r="U47" s="268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8"/>
      <c r="AL47" s="268"/>
    </row>
    <row r="48" spans="1:38" s="269" customFormat="1" ht="15" customHeight="1">
      <c r="A48" s="290">
        <v>13</v>
      </c>
      <c r="B48" s="388">
        <v>44480</v>
      </c>
      <c r="C48" s="291"/>
      <c r="D48" s="308" t="s">
        <v>198</v>
      </c>
      <c r="E48" s="303" t="s">
        <v>614</v>
      </c>
      <c r="F48" s="303">
        <v>813.5</v>
      </c>
      <c r="G48" s="303">
        <v>790</v>
      </c>
      <c r="H48" s="303">
        <v>836</v>
      </c>
      <c r="I48" s="303" t="s">
        <v>948</v>
      </c>
      <c r="J48" s="103" t="s">
        <v>965</v>
      </c>
      <c r="K48" s="103">
        <f t="shared" si="47"/>
        <v>22.5</v>
      </c>
      <c r="L48" s="104">
        <f>(F48*-0.7)/100</f>
        <v>-5.6944999999999997</v>
      </c>
      <c r="M48" s="105">
        <f t="shared" si="48"/>
        <v>2.065826674861709E-2</v>
      </c>
      <c r="N48" s="103" t="s">
        <v>612</v>
      </c>
      <c r="O48" s="106">
        <v>44482</v>
      </c>
      <c r="R48" s="288" t="s">
        <v>613</v>
      </c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8"/>
      <c r="AI48" s="268"/>
      <c r="AJ48" s="268"/>
      <c r="AK48" s="268"/>
      <c r="AL48" s="268"/>
    </row>
    <row r="49" spans="1:38" s="269" customFormat="1" ht="15" customHeight="1">
      <c r="A49" s="444">
        <v>14</v>
      </c>
      <c r="B49" s="441">
        <v>44481</v>
      </c>
      <c r="C49" s="445"/>
      <c r="D49" s="446" t="s">
        <v>297</v>
      </c>
      <c r="E49" s="440" t="s">
        <v>614</v>
      </c>
      <c r="F49" s="440">
        <v>236.5</v>
      </c>
      <c r="G49" s="440">
        <v>230</v>
      </c>
      <c r="H49" s="440">
        <v>230</v>
      </c>
      <c r="I49" s="440" t="s">
        <v>946</v>
      </c>
      <c r="J49" s="304" t="s">
        <v>980</v>
      </c>
      <c r="K49" s="304">
        <f t="shared" si="47"/>
        <v>-6.5</v>
      </c>
      <c r="L49" s="305">
        <f>(F49*-0.7)/100</f>
        <v>-1.6554999999999997</v>
      </c>
      <c r="M49" s="306">
        <f t="shared" si="48"/>
        <v>-3.4484143763213529E-2</v>
      </c>
      <c r="N49" s="304" t="s">
        <v>625</v>
      </c>
      <c r="O49" s="307">
        <v>44483</v>
      </c>
      <c r="R49" s="288" t="s">
        <v>613</v>
      </c>
      <c r="S49" s="268"/>
      <c r="T49" s="268"/>
      <c r="U49" s="268"/>
      <c r="V49" s="268"/>
      <c r="W49" s="268"/>
      <c r="X49" s="268"/>
      <c r="Y49" s="268"/>
      <c r="Z49" s="268"/>
      <c r="AA49" s="268"/>
      <c r="AB49" s="268"/>
      <c r="AC49" s="268"/>
      <c r="AD49" s="268"/>
      <c r="AE49" s="268"/>
      <c r="AF49" s="268"/>
      <c r="AG49" s="268"/>
      <c r="AH49" s="268"/>
      <c r="AI49" s="268"/>
      <c r="AJ49" s="268"/>
      <c r="AK49" s="268"/>
      <c r="AL49" s="268"/>
    </row>
    <row r="50" spans="1:38" s="269" customFormat="1" ht="15" customHeight="1">
      <c r="A50" s="444">
        <v>15</v>
      </c>
      <c r="B50" s="441">
        <v>44481</v>
      </c>
      <c r="C50" s="445"/>
      <c r="D50" s="446" t="s">
        <v>953</v>
      </c>
      <c r="E50" s="440" t="s">
        <v>614</v>
      </c>
      <c r="F50" s="440">
        <v>513</v>
      </c>
      <c r="G50" s="440">
        <v>498</v>
      </c>
      <c r="H50" s="440">
        <v>498</v>
      </c>
      <c r="I50" s="440" t="s">
        <v>954</v>
      </c>
      <c r="J50" s="304" t="s">
        <v>966</v>
      </c>
      <c r="K50" s="304">
        <f t="shared" ref="K50" si="49">H50-F50</f>
        <v>-15</v>
      </c>
      <c r="L50" s="305">
        <f>(F50*-0.7)/100</f>
        <v>-3.5909999999999997</v>
      </c>
      <c r="M50" s="306">
        <f t="shared" ref="M50" si="50">(K50+L50)/F50</f>
        <v>-3.623976608187135E-2</v>
      </c>
      <c r="N50" s="304" t="s">
        <v>625</v>
      </c>
      <c r="O50" s="307">
        <v>44482</v>
      </c>
      <c r="R50" s="288" t="s">
        <v>613</v>
      </c>
      <c r="S50" s="268"/>
      <c r="T50" s="268"/>
      <c r="U50" s="268"/>
      <c r="V50" s="268"/>
      <c r="W50" s="268"/>
      <c r="X50" s="268"/>
      <c r="Y50" s="268"/>
      <c r="Z50" s="268"/>
      <c r="AA50" s="268"/>
      <c r="AB50" s="268"/>
      <c r="AC50" s="268"/>
      <c r="AD50" s="268"/>
      <c r="AE50" s="268"/>
      <c r="AF50" s="268"/>
      <c r="AG50" s="268"/>
      <c r="AH50" s="268"/>
      <c r="AI50" s="268"/>
      <c r="AJ50" s="268"/>
      <c r="AK50" s="268"/>
      <c r="AL50" s="268"/>
    </row>
    <row r="51" spans="1:38" s="269" customFormat="1" ht="15" customHeight="1">
      <c r="A51" s="280">
        <v>16</v>
      </c>
      <c r="B51" s="336">
        <v>44487</v>
      </c>
      <c r="C51" s="281"/>
      <c r="D51" s="282" t="s">
        <v>117</v>
      </c>
      <c r="E51" s="283" t="s">
        <v>614</v>
      </c>
      <c r="F51" s="283" t="s">
        <v>982</v>
      </c>
      <c r="G51" s="283">
        <v>1638</v>
      </c>
      <c r="H51" s="283"/>
      <c r="I51" s="283" t="s">
        <v>983</v>
      </c>
      <c r="J51" s="280" t="s">
        <v>615</v>
      </c>
      <c r="K51" s="336"/>
      <c r="L51" s="281"/>
      <c r="M51" s="282"/>
      <c r="N51" s="283"/>
      <c r="O51" s="283"/>
      <c r="R51" s="288" t="s">
        <v>613</v>
      </c>
      <c r="S51" s="268"/>
      <c r="T51" s="268"/>
      <c r="U51" s="268"/>
      <c r="V51" s="268"/>
      <c r="W51" s="268"/>
      <c r="X51" s="268"/>
      <c r="Y51" s="268"/>
      <c r="Z51" s="268"/>
      <c r="AA51" s="268"/>
      <c r="AB51" s="268"/>
      <c r="AC51" s="268"/>
      <c r="AD51" s="268"/>
      <c r="AE51" s="268"/>
      <c r="AF51" s="268"/>
      <c r="AG51" s="268"/>
      <c r="AH51" s="268"/>
      <c r="AI51" s="268"/>
      <c r="AJ51" s="268"/>
      <c r="AK51" s="268"/>
      <c r="AL51" s="268"/>
    </row>
    <row r="52" spans="1:38" s="269" customFormat="1" ht="15" customHeight="1">
      <c r="A52" s="444">
        <v>17</v>
      </c>
      <c r="B52" s="441">
        <v>44489</v>
      </c>
      <c r="C52" s="445"/>
      <c r="D52" s="446" t="s">
        <v>179</v>
      </c>
      <c r="E52" s="440" t="s">
        <v>614</v>
      </c>
      <c r="F52" s="440">
        <v>3170</v>
      </c>
      <c r="G52" s="440">
        <v>3070</v>
      </c>
      <c r="H52" s="440">
        <v>3070</v>
      </c>
      <c r="I52" s="440" t="s">
        <v>993</v>
      </c>
      <c r="J52" s="304" t="s">
        <v>994</v>
      </c>
      <c r="K52" s="304">
        <f t="shared" ref="K52" si="51">H52-F52</f>
        <v>-100</v>
      </c>
      <c r="L52" s="305">
        <f>(F52*-0.07)/100</f>
        <v>-2.2190000000000003</v>
      </c>
      <c r="M52" s="306">
        <f t="shared" ref="M52" si="52">(K52+L52)/F52</f>
        <v>-3.2245741324921133E-2</v>
      </c>
      <c r="N52" s="304" t="s">
        <v>625</v>
      </c>
      <c r="O52" s="473">
        <v>44489</v>
      </c>
      <c r="R52" s="288" t="s">
        <v>613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268"/>
      <c r="AG52" s="268"/>
      <c r="AH52" s="268"/>
      <c r="AI52" s="268"/>
      <c r="AJ52" s="268"/>
      <c r="AK52" s="268"/>
      <c r="AL52" s="268"/>
    </row>
    <row r="53" spans="1:38" s="269" customFormat="1" ht="15" customHeight="1">
      <c r="A53" s="280">
        <v>18</v>
      </c>
      <c r="B53" s="336">
        <v>44491</v>
      </c>
      <c r="C53" s="281"/>
      <c r="D53" s="282" t="s">
        <v>115</v>
      </c>
      <c r="E53" s="283" t="s">
        <v>614</v>
      </c>
      <c r="F53" s="283" t="s">
        <v>1017</v>
      </c>
      <c r="G53" s="283">
        <v>2850</v>
      </c>
      <c r="H53" s="283"/>
      <c r="I53" s="283" t="s">
        <v>1018</v>
      </c>
      <c r="J53" s="280" t="s">
        <v>615</v>
      </c>
      <c r="K53" s="336"/>
      <c r="L53" s="281"/>
      <c r="M53" s="282"/>
      <c r="N53" s="283"/>
      <c r="O53" s="283"/>
      <c r="R53" s="288" t="s">
        <v>613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268"/>
      <c r="AG53" s="268"/>
      <c r="AH53" s="268"/>
      <c r="AI53" s="268"/>
      <c r="AJ53" s="268"/>
      <c r="AK53" s="268"/>
      <c r="AL53" s="268"/>
    </row>
    <row r="54" spans="1:38" s="269" customFormat="1" ht="15" customHeight="1">
      <c r="A54" s="280"/>
      <c r="B54" s="336"/>
      <c r="C54" s="281"/>
      <c r="D54" s="282"/>
      <c r="E54" s="283"/>
      <c r="F54" s="283"/>
      <c r="G54" s="283"/>
      <c r="H54" s="283"/>
      <c r="I54" s="283"/>
      <c r="J54" s="280"/>
      <c r="K54" s="336"/>
      <c r="L54" s="281"/>
      <c r="M54" s="282"/>
      <c r="N54" s="283"/>
      <c r="O54" s="283"/>
      <c r="R54" s="288"/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268"/>
      <c r="AG54" s="268"/>
      <c r="AH54" s="268"/>
      <c r="AI54" s="268"/>
      <c r="AJ54" s="268"/>
      <c r="AK54" s="268"/>
      <c r="AL54" s="268"/>
    </row>
    <row r="55" spans="1:38" ht="15" customHeight="1">
      <c r="A55" s="271"/>
      <c r="B55" s="272"/>
      <c r="C55" s="273"/>
      <c r="D55" s="274"/>
      <c r="E55" s="275"/>
      <c r="F55" s="275"/>
      <c r="G55" s="275"/>
      <c r="H55" s="275"/>
      <c r="I55" s="275"/>
      <c r="J55" s="284"/>
      <c r="K55" s="284"/>
      <c r="L55" s="276"/>
      <c r="M55" s="285"/>
      <c r="N55" s="284"/>
      <c r="O55" s="286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55"/>
      <c r="B57" s="121"/>
      <c r="C57" s="156"/>
      <c r="D57" s="157"/>
      <c r="E57" s="120"/>
      <c r="F57" s="120"/>
      <c r="G57" s="120"/>
      <c r="H57" s="120"/>
      <c r="I57" s="120"/>
      <c r="J57" s="158"/>
      <c r="K57" s="158"/>
      <c r="L57" s="159"/>
      <c r="M57" s="160"/>
      <c r="N57" s="126"/>
      <c r="O57" s="161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44.25" customHeight="1">
      <c r="A58" s="132" t="s">
        <v>617</v>
      </c>
      <c r="B58" s="156"/>
      <c r="C58" s="156"/>
      <c r="D58" s="1"/>
      <c r="E58" s="6"/>
      <c r="F58" s="6"/>
      <c r="G58" s="6"/>
      <c r="H58" s="6" t="s">
        <v>629</v>
      </c>
      <c r="I58" s="6"/>
      <c r="J58" s="6"/>
      <c r="K58" s="128"/>
      <c r="L58" s="160"/>
      <c r="M58" s="128"/>
      <c r="N58" s="129"/>
      <c r="O58" s="128"/>
      <c r="P58" s="1"/>
      <c r="Q58" s="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8" ht="12.75" customHeight="1">
      <c r="A59" s="139" t="s">
        <v>618</v>
      </c>
      <c r="B59" s="132"/>
      <c r="C59" s="132"/>
      <c r="D59" s="132"/>
      <c r="E59" s="44"/>
      <c r="F59" s="140" t="s">
        <v>619</v>
      </c>
      <c r="G59" s="59"/>
      <c r="H59" s="44"/>
      <c r="I59" s="59"/>
      <c r="J59" s="6"/>
      <c r="K59" s="162"/>
      <c r="L59" s="163"/>
      <c r="M59" s="6"/>
      <c r="N59" s="122"/>
      <c r="O59" s="16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39"/>
      <c r="B60" s="132"/>
      <c r="C60" s="132"/>
      <c r="D60" s="132"/>
      <c r="E60" s="6"/>
      <c r="F60" s="140" t="s">
        <v>621</v>
      </c>
      <c r="G60" s="59"/>
      <c r="H60" s="44"/>
      <c r="I60" s="59"/>
      <c r="J60" s="6"/>
      <c r="K60" s="162"/>
      <c r="L60" s="163"/>
      <c r="M60" s="6"/>
      <c r="N60" s="122"/>
      <c r="O60" s="164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4.25" customHeight="1">
      <c r="A61" s="132"/>
      <c r="B61" s="132"/>
      <c r="C61" s="132"/>
      <c r="D61" s="132"/>
      <c r="E61" s="6"/>
      <c r="F61" s="6"/>
      <c r="G61" s="6"/>
      <c r="H61" s="6"/>
      <c r="I61" s="6"/>
      <c r="J61" s="145"/>
      <c r="K61" s="142"/>
      <c r="L61" s="143"/>
      <c r="M61" s="6"/>
      <c r="N61" s="146"/>
      <c r="O61" s="1"/>
      <c r="P61" s="4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12.75" customHeight="1">
      <c r="A62" s="165" t="s">
        <v>630</v>
      </c>
      <c r="B62" s="165"/>
      <c r="C62" s="165"/>
      <c r="D62" s="165"/>
      <c r="E62" s="6"/>
      <c r="F62" s="6"/>
      <c r="G62" s="6"/>
      <c r="H62" s="6"/>
      <c r="I62" s="6"/>
      <c r="J62" s="6"/>
      <c r="K62" s="6"/>
      <c r="L62" s="6"/>
      <c r="M62" s="6"/>
      <c r="N62" s="6"/>
      <c r="O62" s="24"/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38.25" customHeight="1">
      <c r="A63" s="100" t="s">
        <v>16</v>
      </c>
      <c r="B63" s="100" t="s">
        <v>589</v>
      </c>
      <c r="C63" s="100"/>
      <c r="D63" s="101" t="s">
        <v>600</v>
      </c>
      <c r="E63" s="100" t="s">
        <v>601</v>
      </c>
      <c r="F63" s="100" t="s">
        <v>602</v>
      </c>
      <c r="G63" s="100" t="s">
        <v>623</v>
      </c>
      <c r="H63" s="100" t="s">
        <v>604</v>
      </c>
      <c r="I63" s="100" t="s">
        <v>605</v>
      </c>
      <c r="J63" s="99" t="s">
        <v>606</v>
      </c>
      <c r="K63" s="166" t="s">
        <v>631</v>
      </c>
      <c r="L63" s="102" t="s">
        <v>608</v>
      </c>
      <c r="M63" s="166" t="s">
        <v>632</v>
      </c>
      <c r="N63" s="100" t="s">
        <v>633</v>
      </c>
      <c r="O63" s="99" t="s">
        <v>610</v>
      </c>
      <c r="P63" s="101" t="s">
        <v>611</v>
      </c>
      <c r="Q63" s="44"/>
      <c r="R63" s="6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</row>
    <row r="64" spans="1:38" s="269" customFormat="1" ht="13.5" customHeight="1">
      <c r="A64" s="359">
        <v>1</v>
      </c>
      <c r="B64" s="360">
        <v>44469</v>
      </c>
      <c r="C64" s="361"/>
      <c r="D64" s="361" t="s">
        <v>863</v>
      </c>
      <c r="E64" s="359" t="s">
        <v>614</v>
      </c>
      <c r="F64" s="359">
        <v>1597.5</v>
      </c>
      <c r="G64" s="359">
        <v>1575</v>
      </c>
      <c r="H64" s="362">
        <v>1599</v>
      </c>
      <c r="I64" s="362">
        <v>1640</v>
      </c>
      <c r="J64" s="363" t="s">
        <v>890</v>
      </c>
      <c r="K64" s="364">
        <f t="shared" ref="K64" si="53">H64-F64</f>
        <v>1.5</v>
      </c>
      <c r="L64" s="365">
        <f t="shared" ref="L64" si="54">(H64*N64)*0.07%</f>
        <v>615.61500000000012</v>
      </c>
      <c r="M64" s="366">
        <f t="shared" ref="M64" si="55">(K64*N64)-L64</f>
        <v>209.38499999999988</v>
      </c>
      <c r="N64" s="362">
        <v>550</v>
      </c>
      <c r="O64" s="367" t="s">
        <v>735</v>
      </c>
      <c r="P64" s="368">
        <v>44473</v>
      </c>
      <c r="Q64" s="278"/>
      <c r="R64" s="333" t="s">
        <v>613</v>
      </c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2"/>
      <c r="AG64" s="289"/>
      <c r="AH64" s="331"/>
      <c r="AI64" s="331"/>
      <c r="AJ64" s="332"/>
      <c r="AK64" s="332"/>
      <c r="AL64" s="332"/>
    </row>
    <row r="65" spans="1:38" s="269" customFormat="1" ht="13.5" customHeight="1">
      <c r="A65" s="357">
        <v>2</v>
      </c>
      <c r="B65" s="267">
        <v>44469</v>
      </c>
      <c r="C65" s="358"/>
      <c r="D65" s="358" t="s">
        <v>864</v>
      </c>
      <c r="E65" s="357" t="s">
        <v>614</v>
      </c>
      <c r="F65" s="357">
        <v>727.5</v>
      </c>
      <c r="G65" s="357">
        <v>717</v>
      </c>
      <c r="H65" s="354">
        <v>735</v>
      </c>
      <c r="I65" s="354">
        <v>745</v>
      </c>
      <c r="J65" s="103" t="s">
        <v>888</v>
      </c>
      <c r="K65" s="351">
        <f t="shared" ref="K65" si="56">H65-F65</f>
        <v>7.5</v>
      </c>
      <c r="L65" s="352">
        <f t="shared" ref="L65" si="57">(H65*N65)*0.07%</f>
        <v>565.95000000000005</v>
      </c>
      <c r="M65" s="353">
        <f t="shared" ref="M65" si="58">(K65*N65)-L65</f>
        <v>7684.05</v>
      </c>
      <c r="N65" s="354">
        <v>1100</v>
      </c>
      <c r="O65" s="355" t="s">
        <v>612</v>
      </c>
      <c r="P65" s="356">
        <v>44473</v>
      </c>
      <c r="Q65" s="278"/>
      <c r="R65" s="333" t="s">
        <v>613</v>
      </c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2"/>
      <c r="AG65" s="289"/>
      <c r="AH65" s="331"/>
      <c r="AI65" s="331"/>
      <c r="AJ65" s="332"/>
      <c r="AK65" s="332"/>
      <c r="AL65" s="332"/>
    </row>
    <row r="66" spans="1:38" s="269" customFormat="1" ht="13.5" customHeight="1">
      <c r="A66" s="357">
        <v>3</v>
      </c>
      <c r="B66" s="267">
        <v>44473</v>
      </c>
      <c r="C66" s="358"/>
      <c r="D66" s="358" t="s">
        <v>876</v>
      </c>
      <c r="E66" s="357" t="s">
        <v>614</v>
      </c>
      <c r="F66" s="357">
        <v>1229</v>
      </c>
      <c r="G66" s="357">
        <v>1212</v>
      </c>
      <c r="H66" s="354">
        <v>1243</v>
      </c>
      <c r="I66" s="354" t="s">
        <v>877</v>
      </c>
      <c r="J66" s="103" t="s">
        <v>889</v>
      </c>
      <c r="K66" s="351">
        <f t="shared" ref="K66" si="59">H66-F66</f>
        <v>14</v>
      </c>
      <c r="L66" s="352">
        <f t="shared" ref="L66" si="60">(H66*N66)*0.07%</f>
        <v>652.57500000000005</v>
      </c>
      <c r="M66" s="353">
        <f t="shared" ref="M66" si="61">(K66*N66)-L66</f>
        <v>9847.4249999999993</v>
      </c>
      <c r="N66" s="354">
        <v>750</v>
      </c>
      <c r="O66" s="355" t="s">
        <v>612</v>
      </c>
      <c r="P66" s="356">
        <v>44473</v>
      </c>
      <c r="Q66" s="278"/>
      <c r="R66" s="333" t="s">
        <v>616</v>
      </c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2"/>
      <c r="AG66" s="289"/>
      <c r="AH66" s="331"/>
      <c r="AI66" s="331"/>
      <c r="AJ66" s="332"/>
      <c r="AK66" s="332"/>
      <c r="AL66" s="332"/>
    </row>
    <row r="67" spans="1:38" s="269" customFormat="1" ht="13.5" customHeight="1">
      <c r="A67" s="357">
        <v>4</v>
      </c>
      <c r="B67" s="267">
        <v>44473</v>
      </c>
      <c r="C67" s="358"/>
      <c r="D67" s="358" t="s">
        <v>878</v>
      </c>
      <c r="E67" s="357" t="s">
        <v>614</v>
      </c>
      <c r="F67" s="357">
        <v>1674</v>
      </c>
      <c r="G67" s="357">
        <v>1650</v>
      </c>
      <c r="H67" s="354">
        <v>1690</v>
      </c>
      <c r="I67" s="354" t="s">
        <v>879</v>
      </c>
      <c r="J67" s="103" t="s">
        <v>892</v>
      </c>
      <c r="K67" s="351">
        <f t="shared" ref="K67:K69" si="62">H67-F67</f>
        <v>16</v>
      </c>
      <c r="L67" s="352">
        <f t="shared" ref="L67:L69" si="63">(H67*N67)*0.07%</f>
        <v>709.80000000000007</v>
      </c>
      <c r="M67" s="353">
        <f t="shared" ref="M67:M69" si="64">(K67*N67)-L67</f>
        <v>8890.2000000000007</v>
      </c>
      <c r="N67" s="354">
        <v>600</v>
      </c>
      <c r="O67" s="355" t="s">
        <v>612</v>
      </c>
      <c r="P67" s="356">
        <v>44474</v>
      </c>
      <c r="Q67" s="278"/>
      <c r="R67" s="333" t="s">
        <v>613</v>
      </c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2"/>
      <c r="AG67" s="289"/>
      <c r="AH67" s="331"/>
      <c r="AI67" s="331"/>
      <c r="AJ67" s="332"/>
      <c r="AK67" s="332"/>
      <c r="AL67" s="332"/>
    </row>
    <row r="68" spans="1:38" s="269" customFormat="1" ht="13.5" customHeight="1">
      <c r="A68" s="357">
        <v>5</v>
      </c>
      <c r="B68" s="267">
        <v>44473</v>
      </c>
      <c r="C68" s="358"/>
      <c r="D68" s="358" t="s">
        <v>880</v>
      </c>
      <c r="E68" s="357" t="s">
        <v>614</v>
      </c>
      <c r="F68" s="357">
        <v>702</v>
      </c>
      <c r="G68" s="357">
        <v>690</v>
      </c>
      <c r="H68" s="354">
        <v>708</v>
      </c>
      <c r="I68" s="354" t="s">
        <v>881</v>
      </c>
      <c r="J68" s="103" t="s">
        <v>903</v>
      </c>
      <c r="K68" s="351">
        <f t="shared" si="62"/>
        <v>6</v>
      </c>
      <c r="L68" s="352">
        <f t="shared" si="63"/>
        <v>681.45</v>
      </c>
      <c r="M68" s="353">
        <f t="shared" si="64"/>
        <v>7568.55</v>
      </c>
      <c r="N68" s="354">
        <v>1375</v>
      </c>
      <c r="O68" s="355" t="s">
        <v>612</v>
      </c>
      <c r="P68" s="356">
        <v>44475</v>
      </c>
      <c r="Q68" s="278"/>
      <c r="R68" s="333" t="s">
        <v>616</v>
      </c>
      <c r="S68" s="268"/>
      <c r="T68" s="268"/>
      <c r="U68" s="268"/>
      <c r="V68" s="268"/>
      <c r="W68" s="268"/>
      <c r="X68" s="268"/>
      <c r="Y68" s="268"/>
      <c r="Z68" s="268"/>
      <c r="AA68" s="268"/>
      <c r="AB68" s="268"/>
      <c r="AC68" s="268"/>
      <c r="AD68" s="268"/>
      <c r="AE68" s="268"/>
      <c r="AF68" s="332"/>
      <c r="AG68" s="289"/>
      <c r="AH68" s="331"/>
      <c r="AI68" s="331"/>
      <c r="AJ68" s="332"/>
      <c r="AK68" s="332"/>
      <c r="AL68" s="332"/>
    </row>
    <row r="69" spans="1:38" s="269" customFormat="1" ht="13.5" customHeight="1">
      <c r="A69" s="375">
        <v>6</v>
      </c>
      <c r="B69" s="376">
        <v>44473</v>
      </c>
      <c r="C69" s="377"/>
      <c r="D69" s="377" t="s">
        <v>886</v>
      </c>
      <c r="E69" s="375" t="s">
        <v>614</v>
      </c>
      <c r="F69" s="375">
        <v>565.5</v>
      </c>
      <c r="G69" s="375">
        <v>555</v>
      </c>
      <c r="H69" s="378">
        <v>555</v>
      </c>
      <c r="I69" s="378">
        <v>585</v>
      </c>
      <c r="J69" s="304" t="s">
        <v>904</v>
      </c>
      <c r="K69" s="382">
        <f t="shared" si="62"/>
        <v>-10.5</v>
      </c>
      <c r="L69" s="383">
        <f t="shared" si="63"/>
        <v>543.90000000000009</v>
      </c>
      <c r="M69" s="384">
        <f t="shared" si="64"/>
        <v>-15243.9</v>
      </c>
      <c r="N69" s="378">
        <v>1400</v>
      </c>
      <c r="O69" s="385" t="s">
        <v>625</v>
      </c>
      <c r="P69" s="386">
        <v>44475</v>
      </c>
      <c r="Q69" s="278"/>
      <c r="R69" s="333" t="s">
        <v>616</v>
      </c>
      <c r="S69" s="268"/>
      <c r="T69" s="268"/>
      <c r="U69" s="268"/>
      <c r="V69" s="268"/>
      <c r="W69" s="268"/>
      <c r="X69" s="268"/>
      <c r="Y69" s="268"/>
      <c r="Z69" s="268"/>
      <c r="AA69" s="268"/>
      <c r="AB69" s="268"/>
      <c r="AC69" s="268"/>
      <c r="AD69" s="268"/>
      <c r="AE69" s="268"/>
      <c r="AF69" s="332"/>
      <c r="AG69" s="289"/>
      <c r="AH69" s="331"/>
      <c r="AI69" s="331"/>
      <c r="AJ69" s="332"/>
      <c r="AK69" s="332"/>
      <c r="AL69" s="332"/>
    </row>
    <row r="70" spans="1:38" s="269" customFormat="1" ht="13.5" customHeight="1">
      <c r="A70" s="357">
        <v>7</v>
      </c>
      <c r="B70" s="267">
        <v>44473</v>
      </c>
      <c r="C70" s="358"/>
      <c r="D70" s="358" t="s">
        <v>863</v>
      </c>
      <c r="E70" s="357" t="s">
        <v>614</v>
      </c>
      <c r="F70" s="357">
        <v>1590</v>
      </c>
      <c r="G70" s="357">
        <v>1568</v>
      </c>
      <c r="H70" s="354">
        <v>1605.5</v>
      </c>
      <c r="I70" s="354" t="s">
        <v>887</v>
      </c>
      <c r="J70" s="103" t="s">
        <v>907</v>
      </c>
      <c r="K70" s="351">
        <f t="shared" ref="K70" si="65">H70-F70</f>
        <v>15.5</v>
      </c>
      <c r="L70" s="352">
        <f t="shared" ref="L70" si="66">(H70*N70)*0.07%</f>
        <v>618.11750000000006</v>
      </c>
      <c r="M70" s="353">
        <f t="shared" ref="M70" si="67">(K70*N70)-L70</f>
        <v>7906.8824999999997</v>
      </c>
      <c r="N70" s="354">
        <v>550</v>
      </c>
      <c r="O70" s="355" t="s">
        <v>612</v>
      </c>
      <c r="P70" s="356">
        <v>44475</v>
      </c>
      <c r="Q70" s="278"/>
      <c r="R70" s="333" t="s">
        <v>613</v>
      </c>
      <c r="S70" s="268"/>
      <c r="T70" s="268"/>
      <c r="U70" s="268"/>
      <c r="V70" s="268"/>
      <c r="W70" s="268"/>
      <c r="X70" s="268"/>
      <c r="Y70" s="268"/>
      <c r="Z70" s="268"/>
      <c r="AA70" s="268"/>
      <c r="AB70" s="268"/>
      <c r="AC70" s="268"/>
      <c r="AD70" s="268"/>
      <c r="AE70" s="268"/>
      <c r="AF70" s="332"/>
      <c r="AG70" s="289"/>
      <c r="AH70" s="331"/>
      <c r="AI70" s="331"/>
      <c r="AJ70" s="332"/>
      <c r="AK70" s="332"/>
      <c r="AL70" s="332"/>
    </row>
    <row r="71" spans="1:38" s="269" customFormat="1" ht="13.5" customHeight="1">
      <c r="A71" s="357">
        <v>8</v>
      </c>
      <c r="B71" s="267">
        <v>44474</v>
      </c>
      <c r="C71" s="358"/>
      <c r="D71" s="358" t="s">
        <v>864</v>
      </c>
      <c r="E71" s="357" t="s">
        <v>614</v>
      </c>
      <c r="F71" s="357">
        <v>726.5</v>
      </c>
      <c r="G71" s="357">
        <v>715</v>
      </c>
      <c r="H71" s="354">
        <v>737.5</v>
      </c>
      <c r="I71" s="354">
        <v>745</v>
      </c>
      <c r="J71" s="103" t="s">
        <v>893</v>
      </c>
      <c r="K71" s="351">
        <f t="shared" ref="K71:K72" si="68">H71-F71</f>
        <v>11</v>
      </c>
      <c r="L71" s="352">
        <f t="shared" ref="L71:L72" si="69">(H71*N71)*0.07%</f>
        <v>567.87500000000011</v>
      </c>
      <c r="M71" s="353">
        <f t="shared" ref="M71:M72" si="70">(K71*N71)-L71</f>
        <v>11532.125</v>
      </c>
      <c r="N71" s="354">
        <v>1100</v>
      </c>
      <c r="O71" s="355" t="s">
        <v>612</v>
      </c>
      <c r="P71" s="356">
        <v>44474</v>
      </c>
      <c r="Q71" s="278"/>
      <c r="R71" s="333" t="s">
        <v>613</v>
      </c>
      <c r="S71" s="268"/>
      <c r="T71" s="268"/>
      <c r="U71" s="268"/>
      <c r="V71" s="268"/>
      <c r="W71" s="268"/>
      <c r="X71" s="268"/>
      <c r="Y71" s="268"/>
      <c r="Z71" s="268"/>
      <c r="AA71" s="268"/>
      <c r="AB71" s="268"/>
      <c r="AC71" s="268"/>
      <c r="AD71" s="268"/>
      <c r="AE71" s="268"/>
      <c r="AF71" s="332"/>
      <c r="AG71" s="289"/>
      <c r="AH71" s="331"/>
      <c r="AI71" s="331"/>
      <c r="AJ71" s="332"/>
      <c r="AK71" s="332"/>
      <c r="AL71" s="332"/>
    </row>
    <row r="72" spans="1:38" s="269" customFormat="1" ht="13.5" customHeight="1">
      <c r="A72" s="357">
        <v>9</v>
      </c>
      <c r="B72" s="267">
        <v>44474</v>
      </c>
      <c r="C72" s="358"/>
      <c r="D72" s="358" t="s">
        <v>964</v>
      </c>
      <c r="E72" s="357" t="s">
        <v>614</v>
      </c>
      <c r="F72" s="357">
        <v>1721</v>
      </c>
      <c r="G72" s="357">
        <v>1698</v>
      </c>
      <c r="H72" s="354">
        <v>1737</v>
      </c>
      <c r="I72" s="354" t="s">
        <v>900</v>
      </c>
      <c r="J72" s="103" t="s">
        <v>892</v>
      </c>
      <c r="K72" s="351">
        <f t="shared" si="68"/>
        <v>16</v>
      </c>
      <c r="L72" s="352">
        <f t="shared" si="69"/>
        <v>699.14250000000015</v>
      </c>
      <c r="M72" s="353">
        <f t="shared" si="70"/>
        <v>8500.8575000000001</v>
      </c>
      <c r="N72" s="354">
        <v>575</v>
      </c>
      <c r="O72" s="355" t="s">
        <v>612</v>
      </c>
      <c r="P72" s="356">
        <v>44475</v>
      </c>
      <c r="Q72" s="278"/>
      <c r="R72" s="333" t="s">
        <v>616</v>
      </c>
      <c r="S72" s="268"/>
      <c r="T72" s="268"/>
      <c r="U72" s="268"/>
      <c r="V72" s="268"/>
      <c r="W72" s="268"/>
      <c r="X72" s="268"/>
      <c r="Y72" s="268"/>
      <c r="Z72" s="268"/>
      <c r="AA72" s="268"/>
      <c r="AB72" s="268"/>
      <c r="AC72" s="268"/>
      <c r="AD72" s="268"/>
      <c r="AE72" s="268"/>
      <c r="AF72" s="332"/>
      <c r="AG72" s="289"/>
      <c r="AH72" s="331"/>
      <c r="AI72" s="331"/>
      <c r="AJ72" s="332"/>
      <c r="AK72" s="332"/>
      <c r="AL72" s="332"/>
    </row>
    <row r="73" spans="1:38" s="269" customFormat="1" ht="13.5" customHeight="1">
      <c r="A73" s="375">
        <v>10</v>
      </c>
      <c r="B73" s="376">
        <v>44475</v>
      </c>
      <c r="C73" s="377"/>
      <c r="D73" s="377" t="s">
        <v>876</v>
      </c>
      <c r="E73" s="375" t="s">
        <v>614</v>
      </c>
      <c r="F73" s="375">
        <v>1251</v>
      </c>
      <c r="G73" s="375">
        <v>1232</v>
      </c>
      <c r="H73" s="378">
        <v>1232</v>
      </c>
      <c r="I73" s="378" t="s">
        <v>901</v>
      </c>
      <c r="J73" s="304" t="s">
        <v>905</v>
      </c>
      <c r="K73" s="382">
        <f t="shared" ref="K73" si="71">H73-F73</f>
        <v>-19</v>
      </c>
      <c r="L73" s="383">
        <f t="shared" ref="L73" si="72">(H73*N73)*0.07%</f>
        <v>646.80000000000007</v>
      </c>
      <c r="M73" s="384">
        <f t="shared" ref="M73" si="73">(K73*N73)-L73</f>
        <v>-14896.8</v>
      </c>
      <c r="N73" s="378">
        <v>750</v>
      </c>
      <c r="O73" s="385" t="s">
        <v>625</v>
      </c>
      <c r="P73" s="386">
        <v>44475</v>
      </c>
      <c r="Q73" s="278"/>
      <c r="R73" s="333" t="s">
        <v>616</v>
      </c>
      <c r="S73" s="268"/>
      <c r="T73" s="268"/>
      <c r="U73" s="268"/>
      <c r="V73" s="268"/>
      <c r="W73" s="268"/>
      <c r="X73" s="268"/>
      <c r="Y73" s="268"/>
      <c r="Z73" s="268"/>
      <c r="AA73" s="268"/>
      <c r="AB73" s="268"/>
      <c r="AC73" s="268"/>
      <c r="AD73" s="268"/>
      <c r="AE73" s="268"/>
      <c r="AF73" s="332"/>
      <c r="AG73" s="289"/>
      <c r="AH73" s="331"/>
      <c r="AI73" s="331"/>
      <c r="AJ73" s="332"/>
      <c r="AK73" s="332"/>
      <c r="AL73" s="332"/>
    </row>
    <row r="74" spans="1:38" s="269" customFormat="1" ht="13.5" customHeight="1">
      <c r="A74" s="375">
        <v>11</v>
      </c>
      <c r="B74" s="376">
        <v>44475</v>
      </c>
      <c r="C74" s="377"/>
      <c r="D74" s="377" t="s">
        <v>908</v>
      </c>
      <c r="E74" s="375" t="s">
        <v>614</v>
      </c>
      <c r="F74" s="375">
        <v>2692.5</v>
      </c>
      <c r="G74" s="375">
        <v>2650</v>
      </c>
      <c r="H74" s="378">
        <v>2650</v>
      </c>
      <c r="I74" s="378" t="s">
        <v>909</v>
      </c>
      <c r="J74" s="304" t="s">
        <v>932</v>
      </c>
      <c r="K74" s="382">
        <f t="shared" ref="K74:K75" si="74">H74-F74</f>
        <v>-42.5</v>
      </c>
      <c r="L74" s="383">
        <f t="shared" ref="L74:L75" si="75">(H74*N74)*0.07%</f>
        <v>556.50000000000011</v>
      </c>
      <c r="M74" s="384">
        <f t="shared" ref="M74:M75" si="76">(K74*N74)-L74</f>
        <v>-13306.5</v>
      </c>
      <c r="N74" s="378">
        <v>300</v>
      </c>
      <c r="O74" s="385" t="s">
        <v>625</v>
      </c>
      <c r="P74" s="386">
        <v>44475</v>
      </c>
      <c r="Q74" s="278"/>
      <c r="R74" s="333" t="s">
        <v>616</v>
      </c>
      <c r="S74" s="268"/>
      <c r="T74" s="268"/>
      <c r="U74" s="268"/>
      <c r="V74" s="268"/>
      <c r="W74" s="268"/>
      <c r="X74" s="268"/>
      <c r="Y74" s="268"/>
      <c r="Z74" s="268"/>
      <c r="AA74" s="268"/>
      <c r="AB74" s="268"/>
      <c r="AC74" s="268"/>
      <c r="AD74" s="268"/>
      <c r="AE74" s="268"/>
      <c r="AF74" s="332"/>
      <c r="AG74" s="289"/>
      <c r="AH74" s="331"/>
      <c r="AI74" s="331"/>
      <c r="AJ74" s="332"/>
      <c r="AK74" s="332"/>
      <c r="AL74" s="332"/>
    </row>
    <row r="75" spans="1:38" s="269" customFormat="1" ht="13.5" customHeight="1">
      <c r="A75" s="375">
        <v>12</v>
      </c>
      <c r="B75" s="376">
        <v>44475</v>
      </c>
      <c r="C75" s="377"/>
      <c r="D75" s="377" t="s">
        <v>910</v>
      </c>
      <c r="E75" s="375" t="s">
        <v>614</v>
      </c>
      <c r="F75" s="375">
        <v>3950</v>
      </c>
      <c r="G75" s="375">
        <v>3880</v>
      </c>
      <c r="H75" s="378">
        <v>3890</v>
      </c>
      <c r="I75" s="378" t="s">
        <v>911</v>
      </c>
      <c r="J75" s="304" t="s">
        <v>933</v>
      </c>
      <c r="K75" s="382">
        <f t="shared" si="74"/>
        <v>-60</v>
      </c>
      <c r="L75" s="383">
        <f t="shared" si="75"/>
        <v>544.6</v>
      </c>
      <c r="M75" s="384">
        <f t="shared" si="76"/>
        <v>-12544.6</v>
      </c>
      <c r="N75" s="378">
        <v>200</v>
      </c>
      <c r="O75" s="385" t="s">
        <v>625</v>
      </c>
      <c r="P75" s="386">
        <v>44475</v>
      </c>
      <c r="Q75" s="278"/>
      <c r="R75" s="333" t="s">
        <v>613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332"/>
      <c r="AG75" s="289"/>
      <c r="AH75" s="331"/>
      <c r="AI75" s="331"/>
      <c r="AJ75" s="332"/>
      <c r="AK75" s="332"/>
      <c r="AL75" s="332"/>
    </row>
    <row r="76" spans="1:38" s="269" customFormat="1" ht="13.5" customHeight="1">
      <c r="A76" s="303">
        <v>13</v>
      </c>
      <c r="B76" s="388">
        <v>44475</v>
      </c>
      <c r="C76" s="389"/>
      <c r="D76" s="389" t="s">
        <v>864</v>
      </c>
      <c r="E76" s="303" t="s">
        <v>614</v>
      </c>
      <c r="F76" s="303">
        <v>726.5</v>
      </c>
      <c r="G76" s="303">
        <v>715</v>
      </c>
      <c r="H76" s="390">
        <v>735.5</v>
      </c>
      <c r="I76" s="390">
        <v>745</v>
      </c>
      <c r="J76" s="391" t="s">
        <v>822</v>
      </c>
      <c r="K76" s="351">
        <f t="shared" ref="K76:K77" si="77">H76-F76</f>
        <v>9</v>
      </c>
      <c r="L76" s="352">
        <f t="shared" ref="L76:L77" si="78">(H76*N76)*0.07%</f>
        <v>566.33500000000004</v>
      </c>
      <c r="M76" s="392">
        <f t="shared" ref="M76:M77" si="79">(K76*N76)-L76</f>
        <v>9333.6650000000009</v>
      </c>
      <c r="N76" s="390">
        <v>1100</v>
      </c>
      <c r="O76" s="393" t="s">
        <v>612</v>
      </c>
      <c r="P76" s="394">
        <v>44476</v>
      </c>
      <c r="Q76" s="278"/>
      <c r="R76" s="333" t="s">
        <v>613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332"/>
      <c r="AG76" s="289"/>
      <c r="AH76" s="331"/>
      <c r="AI76" s="331"/>
      <c r="AJ76" s="332"/>
      <c r="AK76" s="332"/>
      <c r="AL76" s="332"/>
    </row>
    <row r="77" spans="1:38" s="269" customFormat="1" ht="13.5" customHeight="1">
      <c r="A77" s="359">
        <v>14</v>
      </c>
      <c r="B77" s="360">
        <v>44476</v>
      </c>
      <c r="C77" s="361"/>
      <c r="D77" s="361" t="s">
        <v>925</v>
      </c>
      <c r="E77" s="359" t="s">
        <v>614</v>
      </c>
      <c r="F77" s="359">
        <v>1618</v>
      </c>
      <c r="G77" s="359">
        <v>1594</v>
      </c>
      <c r="H77" s="362">
        <v>1619</v>
      </c>
      <c r="I77" s="362" t="s">
        <v>926</v>
      </c>
      <c r="J77" s="363" t="s">
        <v>847</v>
      </c>
      <c r="K77" s="364">
        <f t="shared" si="77"/>
        <v>1</v>
      </c>
      <c r="L77" s="365">
        <f t="shared" si="78"/>
        <v>538.31750000000011</v>
      </c>
      <c r="M77" s="366">
        <f t="shared" si="79"/>
        <v>-63.317500000000109</v>
      </c>
      <c r="N77" s="362">
        <v>475</v>
      </c>
      <c r="O77" s="367" t="s">
        <v>735</v>
      </c>
      <c r="P77" s="368">
        <v>44473</v>
      </c>
      <c r="Q77" s="278"/>
      <c r="R77" s="333" t="s">
        <v>616</v>
      </c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332"/>
      <c r="AG77" s="289"/>
      <c r="AH77" s="331"/>
      <c r="AI77" s="331"/>
      <c r="AJ77" s="332"/>
      <c r="AK77" s="332"/>
      <c r="AL77" s="332"/>
    </row>
    <row r="78" spans="1:38" s="269" customFormat="1" ht="13.5" customHeight="1">
      <c r="A78" s="375">
        <v>15</v>
      </c>
      <c r="B78" s="376">
        <v>44476</v>
      </c>
      <c r="C78" s="377"/>
      <c r="D78" s="377" t="s">
        <v>927</v>
      </c>
      <c r="E78" s="375" t="s">
        <v>614</v>
      </c>
      <c r="F78" s="375">
        <v>686.5</v>
      </c>
      <c r="G78" s="375">
        <v>679</v>
      </c>
      <c r="H78" s="378">
        <v>679</v>
      </c>
      <c r="I78" s="378">
        <v>700</v>
      </c>
      <c r="J78" s="304" t="s">
        <v>934</v>
      </c>
      <c r="K78" s="382">
        <f t="shared" ref="K78" si="80">H78-F78</f>
        <v>-7.5</v>
      </c>
      <c r="L78" s="383">
        <f t="shared" ref="L78" si="81">(H78*N78)*0.07%</f>
        <v>712.95000000000016</v>
      </c>
      <c r="M78" s="384">
        <f t="shared" ref="M78" si="82">(K78*N78)-L78</f>
        <v>-11962.95</v>
      </c>
      <c r="N78" s="378">
        <v>1500</v>
      </c>
      <c r="O78" s="385" t="s">
        <v>625</v>
      </c>
      <c r="P78" s="386">
        <v>44475</v>
      </c>
      <c r="Q78" s="278"/>
      <c r="R78" s="333" t="s">
        <v>616</v>
      </c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332"/>
      <c r="AG78" s="289"/>
      <c r="AH78" s="331"/>
      <c r="AI78" s="331"/>
      <c r="AJ78" s="332"/>
      <c r="AK78" s="332"/>
      <c r="AL78" s="332"/>
    </row>
    <row r="79" spans="1:38" s="269" customFormat="1" ht="13.5" customHeight="1">
      <c r="A79" s="440">
        <v>16</v>
      </c>
      <c r="B79" s="441">
        <v>44477</v>
      </c>
      <c r="C79" s="442"/>
      <c r="D79" s="442" t="s">
        <v>864</v>
      </c>
      <c r="E79" s="440" t="s">
        <v>614</v>
      </c>
      <c r="F79" s="440">
        <v>726.5</v>
      </c>
      <c r="G79" s="440">
        <v>715</v>
      </c>
      <c r="H79" s="443">
        <v>715</v>
      </c>
      <c r="I79" s="443">
        <v>745</v>
      </c>
      <c r="J79" s="304" t="s">
        <v>962</v>
      </c>
      <c r="K79" s="382">
        <f t="shared" ref="K79:K83" si="83">H79-F79</f>
        <v>-11.5</v>
      </c>
      <c r="L79" s="383">
        <f t="shared" ref="L79:L83" si="84">(H79*N79)*0.07%</f>
        <v>550.55000000000007</v>
      </c>
      <c r="M79" s="384">
        <f t="shared" ref="M79:M83" si="85">(K79*N79)-L79</f>
        <v>-13200.55</v>
      </c>
      <c r="N79" s="378">
        <v>1100</v>
      </c>
      <c r="O79" s="385" t="s">
        <v>625</v>
      </c>
      <c r="P79" s="386">
        <v>44481</v>
      </c>
      <c r="Q79" s="278"/>
      <c r="R79" s="333" t="s">
        <v>613</v>
      </c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397"/>
      <c r="AG79" s="398"/>
      <c r="AH79" s="399"/>
      <c r="AI79" s="399"/>
      <c r="AJ79" s="397"/>
      <c r="AK79" s="397"/>
      <c r="AL79" s="397"/>
    </row>
    <row r="80" spans="1:38" s="408" customFormat="1" ht="13.5" customHeight="1">
      <c r="A80" s="357">
        <v>17</v>
      </c>
      <c r="B80" s="267">
        <v>44480</v>
      </c>
      <c r="C80" s="358"/>
      <c r="D80" s="389" t="s">
        <v>950</v>
      </c>
      <c r="E80" s="357" t="s">
        <v>614</v>
      </c>
      <c r="F80" s="357">
        <v>2235</v>
      </c>
      <c r="G80" s="357">
        <v>2185</v>
      </c>
      <c r="H80" s="354">
        <v>2266</v>
      </c>
      <c r="I80" s="354" t="s">
        <v>949</v>
      </c>
      <c r="J80" s="391" t="s">
        <v>963</v>
      </c>
      <c r="K80" s="351">
        <f t="shared" si="83"/>
        <v>31</v>
      </c>
      <c r="L80" s="352">
        <f t="shared" si="84"/>
        <v>436.20500000000004</v>
      </c>
      <c r="M80" s="392">
        <f t="shared" si="85"/>
        <v>8088.7950000000001</v>
      </c>
      <c r="N80" s="390">
        <v>275</v>
      </c>
      <c r="O80" s="393" t="s">
        <v>612</v>
      </c>
      <c r="P80" s="394">
        <v>44481</v>
      </c>
      <c r="Q80" s="278"/>
      <c r="R80" s="333" t="s">
        <v>616</v>
      </c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92"/>
      <c r="AG80" s="270"/>
      <c r="AH80" s="395"/>
      <c r="AI80" s="395"/>
      <c r="AJ80" s="292"/>
      <c r="AK80" s="292"/>
      <c r="AL80" s="292"/>
    </row>
    <row r="81" spans="1:38" s="448" customFormat="1" ht="13.5" customHeight="1">
      <c r="A81" s="303">
        <v>18</v>
      </c>
      <c r="B81" s="388">
        <v>44481</v>
      </c>
      <c r="C81" s="389"/>
      <c r="D81" s="389" t="s">
        <v>863</v>
      </c>
      <c r="E81" s="303" t="s">
        <v>614</v>
      </c>
      <c r="F81" s="303">
        <v>1631</v>
      </c>
      <c r="G81" s="303">
        <v>1609</v>
      </c>
      <c r="H81" s="390">
        <v>1652</v>
      </c>
      <c r="I81" s="390" t="s">
        <v>957</v>
      </c>
      <c r="J81" s="391" t="s">
        <v>626</v>
      </c>
      <c r="K81" s="351">
        <f t="shared" si="83"/>
        <v>21</v>
      </c>
      <c r="L81" s="352">
        <f t="shared" si="84"/>
        <v>636.0200000000001</v>
      </c>
      <c r="M81" s="392">
        <f t="shared" si="85"/>
        <v>10913.98</v>
      </c>
      <c r="N81" s="390">
        <v>550</v>
      </c>
      <c r="O81" s="393" t="s">
        <v>612</v>
      </c>
      <c r="P81" s="394">
        <v>44483</v>
      </c>
      <c r="Q81" s="278"/>
      <c r="R81" s="333" t="s">
        <v>616</v>
      </c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83"/>
      <c r="AG81" s="336"/>
      <c r="AH81" s="447"/>
      <c r="AI81" s="447"/>
      <c r="AJ81" s="283"/>
      <c r="AK81" s="283"/>
      <c r="AL81" s="283"/>
    </row>
    <row r="82" spans="1:38" s="408" customFormat="1" ht="13.5" customHeight="1">
      <c r="A82" s="357">
        <v>19</v>
      </c>
      <c r="B82" s="267">
        <v>44482</v>
      </c>
      <c r="C82" s="358"/>
      <c r="D82" s="358" t="s">
        <v>967</v>
      </c>
      <c r="E82" s="357" t="s">
        <v>614</v>
      </c>
      <c r="F82" s="357">
        <v>3880</v>
      </c>
      <c r="G82" s="357">
        <v>3815</v>
      </c>
      <c r="H82" s="354">
        <v>3925</v>
      </c>
      <c r="I82" s="354" t="s">
        <v>968</v>
      </c>
      <c r="J82" s="391" t="s">
        <v>930</v>
      </c>
      <c r="K82" s="351">
        <f t="shared" si="83"/>
        <v>45</v>
      </c>
      <c r="L82" s="352">
        <f t="shared" si="84"/>
        <v>549.50000000000011</v>
      </c>
      <c r="M82" s="392">
        <f t="shared" si="85"/>
        <v>8450.5</v>
      </c>
      <c r="N82" s="390">
        <v>200</v>
      </c>
      <c r="O82" s="393" t="s">
        <v>612</v>
      </c>
      <c r="P82" s="394">
        <v>44483</v>
      </c>
      <c r="Q82" s="278"/>
      <c r="R82" s="333" t="s">
        <v>616</v>
      </c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92"/>
      <c r="AG82" s="270"/>
      <c r="AH82" s="395"/>
      <c r="AI82" s="395"/>
      <c r="AJ82" s="292"/>
      <c r="AK82" s="292"/>
      <c r="AL82" s="292"/>
    </row>
    <row r="83" spans="1:38" s="408" customFormat="1" ht="13.5" customHeight="1">
      <c r="A83" s="357">
        <v>20</v>
      </c>
      <c r="B83" s="267">
        <v>44482</v>
      </c>
      <c r="C83" s="358"/>
      <c r="D83" s="358" t="s">
        <v>969</v>
      </c>
      <c r="E83" s="357" t="s">
        <v>614</v>
      </c>
      <c r="F83" s="357">
        <v>713</v>
      </c>
      <c r="G83" s="357">
        <v>702</v>
      </c>
      <c r="H83" s="354">
        <v>721</v>
      </c>
      <c r="I83" s="354" t="s">
        <v>970</v>
      </c>
      <c r="J83" s="391" t="s">
        <v>976</v>
      </c>
      <c r="K83" s="351">
        <f t="shared" si="83"/>
        <v>8</v>
      </c>
      <c r="L83" s="352">
        <f t="shared" si="84"/>
        <v>693.96250000000009</v>
      </c>
      <c r="M83" s="392">
        <f t="shared" si="85"/>
        <v>10306.0375</v>
      </c>
      <c r="N83" s="390">
        <v>1375</v>
      </c>
      <c r="O83" s="393" t="s">
        <v>612</v>
      </c>
      <c r="P83" s="394">
        <v>44483</v>
      </c>
      <c r="Q83" s="278"/>
      <c r="R83" s="333" t="s">
        <v>616</v>
      </c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92"/>
      <c r="AG83" s="270"/>
      <c r="AH83" s="395"/>
      <c r="AI83" s="395"/>
      <c r="AJ83" s="292"/>
      <c r="AK83" s="292"/>
      <c r="AL83" s="292"/>
    </row>
    <row r="84" spans="1:38" s="450" customFormat="1" ht="13.5" customHeight="1">
      <c r="A84" s="451">
        <v>21</v>
      </c>
      <c r="B84" s="452">
        <v>44483</v>
      </c>
      <c r="C84" s="453"/>
      <c r="D84" s="389" t="s">
        <v>973</v>
      </c>
      <c r="E84" s="451" t="s">
        <v>614</v>
      </c>
      <c r="F84" s="451">
        <v>794.5</v>
      </c>
      <c r="G84" s="451">
        <v>783</v>
      </c>
      <c r="H84" s="454">
        <v>806</v>
      </c>
      <c r="I84" s="454" t="s">
        <v>974</v>
      </c>
      <c r="J84" s="391" t="s">
        <v>975</v>
      </c>
      <c r="K84" s="351">
        <f t="shared" ref="K84" si="86">H84-F84</f>
        <v>11.5</v>
      </c>
      <c r="L84" s="352">
        <f t="shared" ref="L84" si="87">(H84*N84)*0.07%</f>
        <v>677.04000000000008</v>
      </c>
      <c r="M84" s="392">
        <f t="shared" ref="M84" si="88">(K84*N84)-L84</f>
        <v>13122.96</v>
      </c>
      <c r="N84" s="390">
        <v>1200</v>
      </c>
      <c r="O84" s="393" t="s">
        <v>612</v>
      </c>
      <c r="P84" s="394">
        <v>44483</v>
      </c>
      <c r="Q84" s="278"/>
      <c r="R84" s="333" t="s">
        <v>616</v>
      </c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449"/>
      <c r="AG84" s="289"/>
      <c r="AH84" s="278"/>
      <c r="AI84" s="278"/>
      <c r="AJ84" s="449"/>
      <c r="AK84" s="449"/>
      <c r="AL84" s="449"/>
    </row>
    <row r="85" spans="1:38" s="450" customFormat="1" ht="13.5" customHeight="1">
      <c r="A85" s="357">
        <v>22</v>
      </c>
      <c r="B85" s="267">
        <v>44483</v>
      </c>
      <c r="C85" s="358"/>
      <c r="D85" s="358" t="s">
        <v>908</v>
      </c>
      <c r="E85" s="357" t="s">
        <v>614</v>
      </c>
      <c r="F85" s="357">
        <v>2642.5</v>
      </c>
      <c r="G85" s="357">
        <v>2598</v>
      </c>
      <c r="H85" s="354">
        <v>2677</v>
      </c>
      <c r="I85" s="354" t="s">
        <v>977</v>
      </c>
      <c r="J85" s="381" t="s">
        <v>985</v>
      </c>
      <c r="K85" s="354">
        <f t="shared" ref="K85" si="89">H85-F85</f>
        <v>34.5</v>
      </c>
      <c r="L85" s="455">
        <f t="shared" ref="L85" si="90">(H85*N85)*0.07%</f>
        <v>562.17000000000007</v>
      </c>
      <c r="M85" s="353">
        <f t="shared" ref="M85" si="91">(K85*N85)-L85</f>
        <v>9787.83</v>
      </c>
      <c r="N85" s="354">
        <v>300</v>
      </c>
      <c r="O85" s="355" t="s">
        <v>612</v>
      </c>
      <c r="P85" s="356">
        <v>44488</v>
      </c>
      <c r="Q85" s="278"/>
      <c r="R85" s="333" t="s">
        <v>613</v>
      </c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449"/>
      <c r="AG85" s="289"/>
      <c r="AH85" s="278"/>
      <c r="AI85" s="278"/>
      <c r="AJ85" s="449"/>
      <c r="AK85" s="449"/>
      <c r="AL85" s="449"/>
    </row>
    <row r="86" spans="1:38" s="450" customFormat="1" ht="13.5" customHeight="1">
      <c r="A86" s="357">
        <v>23</v>
      </c>
      <c r="B86" s="267">
        <v>44483</v>
      </c>
      <c r="C86" s="358"/>
      <c r="D86" s="358" t="s">
        <v>978</v>
      </c>
      <c r="E86" s="357" t="s">
        <v>614</v>
      </c>
      <c r="F86" s="357">
        <v>2804</v>
      </c>
      <c r="G86" s="357">
        <v>2760</v>
      </c>
      <c r="H86" s="354">
        <v>2836</v>
      </c>
      <c r="I86" s="354" t="s">
        <v>979</v>
      </c>
      <c r="J86" s="381" t="s">
        <v>986</v>
      </c>
      <c r="K86" s="354">
        <f t="shared" ref="K86:K87" si="92">H86-F86</f>
        <v>32</v>
      </c>
      <c r="L86" s="455">
        <f t="shared" ref="L86:L87" si="93">(H86*N86)*0.07%</f>
        <v>595.56000000000006</v>
      </c>
      <c r="M86" s="353">
        <f t="shared" ref="M86:M87" si="94">(K86*N86)-L86</f>
        <v>9004.44</v>
      </c>
      <c r="N86" s="354">
        <v>300</v>
      </c>
      <c r="O86" s="355" t="s">
        <v>612</v>
      </c>
      <c r="P86" s="356">
        <v>44488</v>
      </c>
      <c r="Q86" s="278"/>
      <c r="R86" s="333" t="s">
        <v>613</v>
      </c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449"/>
      <c r="AG86" s="289"/>
      <c r="AH86" s="278"/>
      <c r="AI86" s="278"/>
      <c r="AJ86" s="449"/>
      <c r="AK86" s="449"/>
      <c r="AL86" s="449"/>
    </row>
    <row r="87" spans="1:38" s="450" customFormat="1" ht="13.5" customHeight="1">
      <c r="A87" s="468">
        <v>24</v>
      </c>
      <c r="B87" s="410">
        <v>44489</v>
      </c>
      <c r="C87" s="469"/>
      <c r="D87" s="469" t="s">
        <v>908</v>
      </c>
      <c r="E87" s="468" t="s">
        <v>614</v>
      </c>
      <c r="F87" s="468">
        <v>2542.5</v>
      </c>
      <c r="G87" s="468">
        <v>2498</v>
      </c>
      <c r="H87" s="470">
        <v>2498</v>
      </c>
      <c r="I87" s="470" t="s">
        <v>992</v>
      </c>
      <c r="J87" s="416" t="s">
        <v>995</v>
      </c>
      <c r="K87" s="378">
        <f t="shared" si="92"/>
        <v>-44.5</v>
      </c>
      <c r="L87" s="471">
        <f t="shared" si="93"/>
        <v>524.58000000000004</v>
      </c>
      <c r="M87" s="384">
        <f t="shared" si="94"/>
        <v>-13874.58</v>
      </c>
      <c r="N87" s="378">
        <v>300</v>
      </c>
      <c r="O87" s="385" t="s">
        <v>625</v>
      </c>
      <c r="P87" s="472">
        <v>44489</v>
      </c>
      <c r="Q87" s="278"/>
      <c r="R87" s="333" t="s">
        <v>613</v>
      </c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449"/>
      <c r="AG87" s="289"/>
      <c r="AH87" s="278"/>
      <c r="AI87" s="278"/>
      <c r="AJ87" s="449"/>
      <c r="AK87" s="449"/>
      <c r="AL87" s="449"/>
    </row>
    <row r="88" spans="1:38" s="269" customFormat="1" ht="13.5" customHeight="1">
      <c r="A88" s="400">
        <v>25</v>
      </c>
      <c r="B88" s="289">
        <v>44494</v>
      </c>
      <c r="C88" s="401"/>
      <c r="D88" s="401" t="s">
        <v>1034</v>
      </c>
      <c r="E88" s="400" t="s">
        <v>614</v>
      </c>
      <c r="F88" s="400" t="s">
        <v>1035</v>
      </c>
      <c r="G88" s="400">
        <v>832</v>
      </c>
      <c r="H88" s="402"/>
      <c r="I88" s="402" t="s">
        <v>1036</v>
      </c>
      <c r="J88" s="403" t="s">
        <v>615</v>
      </c>
      <c r="K88" s="402"/>
      <c r="L88" s="404"/>
      <c r="M88" s="405"/>
      <c r="N88" s="402"/>
      <c r="O88" s="406"/>
      <c r="P88" s="407"/>
      <c r="Q88" s="278"/>
      <c r="R88" s="333" t="s">
        <v>616</v>
      </c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332"/>
      <c r="AG88" s="289"/>
      <c r="AH88" s="331"/>
      <c r="AI88" s="331"/>
      <c r="AJ88" s="332"/>
      <c r="AK88" s="332"/>
      <c r="AL88" s="332"/>
    </row>
    <row r="89" spans="1:38" s="277" customFormat="1" ht="13.5" customHeight="1">
      <c r="A89" s="275"/>
      <c r="B89" s="272"/>
      <c r="C89" s="326"/>
      <c r="D89" s="326"/>
      <c r="E89" s="275"/>
      <c r="F89" s="275"/>
      <c r="G89" s="275"/>
      <c r="H89" s="284"/>
      <c r="I89" s="284"/>
      <c r="J89" s="326"/>
      <c r="K89" s="284"/>
      <c r="L89" s="276"/>
      <c r="M89" s="327"/>
      <c r="N89" s="284"/>
      <c r="O89" s="328"/>
      <c r="P89" s="286"/>
      <c r="Q89" s="278"/>
      <c r="R89" s="333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168"/>
      <c r="AG89" s="270"/>
      <c r="AH89" s="169"/>
      <c r="AI89" s="169"/>
      <c r="AJ89" s="107"/>
      <c r="AK89" s="107"/>
      <c r="AL89" s="107"/>
    </row>
    <row r="90" spans="1:38" ht="13.5" customHeight="1">
      <c r="A90" s="516"/>
      <c r="B90" s="518"/>
      <c r="C90" s="334"/>
      <c r="D90" s="287"/>
      <c r="E90" s="329"/>
      <c r="F90" s="329"/>
      <c r="G90" s="329"/>
      <c r="H90" s="330"/>
      <c r="I90" s="330"/>
      <c r="J90" s="287"/>
      <c r="K90" s="294"/>
      <c r="L90" s="294"/>
      <c r="M90" s="520"/>
      <c r="N90" s="522"/>
      <c r="O90" s="512"/>
      <c r="P90" s="514"/>
      <c r="Q90" s="167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517"/>
      <c r="B91" s="519"/>
      <c r="C91" s="109"/>
      <c r="D91" s="169"/>
      <c r="E91" s="107"/>
      <c r="F91" s="107"/>
      <c r="G91" s="107"/>
      <c r="H91" s="112"/>
      <c r="I91" s="330"/>
      <c r="J91" s="169"/>
      <c r="K91" s="293"/>
      <c r="L91" s="294"/>
      <c r="M91" s="521"/>
      <c r="N91" s="523"/>
      <c r="O91" s="513"/>
      <c r="P91" s="515"/>
      <c r="Q91" s="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120"/>
      <c r="B92" s="121"/>
      <c r="C92" s="156"/>
      <c r="D92" s="170"/>
      <c r="E92" s="171"/>
      <c r="F92" s="120"/>
      <c r="G92" s="120"/>
      <c r="H92" s="120"/>
      <c r="I92" s="158"/>
      <c r="J92" s="158"/>
      <c r="K92" s="158"/>
      <c r="L92" s="158"/>
      <c r="M92" s="158"/>
      <c r="N92" s="158"/>
      <c r="O92" s="158"/>
      <c r="P92" s="158"/>
      <c r="Q92" s="1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172"/>
      <c r="B93" s="121"/>
      <c r="C93" s="122"/>
      <c r="D93" s="173"/>
      <c r="E93" s="125"/>
      <c r="F93" s="125"/>
      <c r="G93" s="125"/>
      <c r="H93" s="125"/>
      <c r="I93" s="125"/>
      <c r="J93" s="6"/>
      <c r="K93" s="125"/>
      <c r="L93" s="125"/>
      <c r="M93" s="6"/>
      <c r="N93" s="1"/>
      <c r="O93" s="122"/>
      <c r="P93" s="44"/>
      <c r="Q93" s="44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44"/>
      <c r="AG93" s="44"/>
      <c r="AH93" s="44"/>
      <c r="AI93" s="44"/>
      <c r="AJ93" s="44"/>
      <c r="AK93" s="44"/>
      <c r="AL93" s="44"/>
    </row>
    <row r="94" spans="1:38" ht="12.75" customHeight="1">
      <c r="A94" s="174" t="s">
        <v>635</v>
      </c>
      <c r="B94" s="174"/>
      <c r="C94" s="174"/>
      <c r="D94" s="174"/>
      <c r="E94" s="175"/>
      <c r="F94" s="125"/>
      <c r="G94" s="125"/>
      <c r="H94" s="125"/>
      <c r="I94" s="125"/>
      <c r="J94" s="1"/>
      <c r="K94" s="6"/>
      <c r="L94" s="6"/>
      <c r="M94" s="6"/>
      <c r="N94" s="1"/>
      <c r="O94" s="1"/>
      <c r="P94" s="44"/>
      <c r="Q94" s="44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44"/>
      <c r="AG94" s="44"/>
      <c r="AH94" s="44"/>
      <c r="AI94" s="44"/>
      <c r="AJ94" s="44"/>
      <c r="AK94" s="44"/>
      <c r="AL94" s="44"/>
    </row>
    <row r="95" spans="1:38" ht="38.25" customHeight="1">
      <c r="A95" s="100" t="s">
        <v>16</v>
      </c>
      <c r="B95" s="100" t="s">
        <v>589</v>
      </c>
      <c r="C95" s="100"/>
      <c r="D95" s="101" t="s">
        <v>600</v>
      </c>
      <c r="E95" s="100" t="s">
        <v>601</v>
      </c>
      <c r="F95" s="100" t="s">
        <v>602</v>
      </c>
      <c r="G95" s="100" t="s">
        <v>623</v>
      </c>
      <c r="H95" s="100" t="s">
        <v>604</v>
      </c>
      <c r="I95" s="100" t="s">
        <v>605</v>
      </c>
      <c r="J95" s="99" t="s">
        <v>606</v>
      </c>
      <c r="K95" s="99" t="s">
        <v>636</v>
      </c>
      <c r="L95" s="102" t="s">
        <v>608</v>
      </c>
      <c r="M95" s="166" t="s">
        <v>632</v>
      </c>
      <c r="N95" s="100" t="s">
        <v>633</v>
      </c>
      <c r="O95" s="100" t="s">
        <v>610</v>
      </c>
      <c r="P95" s="101" t="s">
        <v>611</v>
      </c>
      <c r="Q95" s="44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44"/>
      <c r="AG95" s="44"/>
      <c r="AH95" s="44"/>
      <c r="AI95" s="44"/>
      <c r="AJ95" s="44"/>
      <c r="AK95" s="44"/>
      <c r="AL95" s="44"/>
    </row>
    <row r="96" spans="1:38" s="269" customFormat="1" ht="12.75" customHeight="1">
      <c r="A96" s="369">
        <v>1</v>
      </c>
      <c r="B96" s="267">
        <v>44473</v>
      </c>
      <c r="C96" s="370"/>
      <c r="D96" s="371" t="s">
        <v>882</v>
      </c>
      <c r="E96" s="357" t="s">
        <v>614</v>
      </c>
      <c r="F96" s="357">
        <v>69</v>
      </c>
      <c r="G96" s="357">
        <v>55</v>
      </c>
      <c r="H96" s="357">
        <v>79.5</v>
      </c>
      <c r="I96" s="354" t="s">
        <v>883</v>
      </c>
      <c r="J96" s="379" t="s">
        <v>902</v>
      </c>
      <c r="K96" s="380">
        <f>H96-F96</f>
        <v>10.5</v>
      </c>
      <c r="L96" s="380">
        <v>100</v>
      </c>
      <c r="M96" s="381">
        <f>(K96*N96)-100</f>
        <v>2525</v>
      </c>
      <c r="N96" s="381">
        <v>250</v>
      </c>
      <c r="O96" s="355" t="s">
        <v>612</v>
      </c>
      <c r="P96" s="356">
        <v>44475</v>
      </c>
      <c r="Q96" s="278"/>
      <c r="R96" s="279" t="s">
        <v>613</v>
      </c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69">
        <v>2</v>
      </c>
      <c r="B97" s="267">
        <v>44473</v>
      </c>
      <c r="C97" s="370"/>
      <c r="D97" s="371" t="s">
        <v>884</v>
      </c>
      <c r="E97" s="357" t="s">
        <v>885</v>
      </c>
      <c r="F97" s="357">
        <v>290</v>
      </c>
      <c r="G97" s="357">
        <v>444</v>
      </c>
      <c r="H97" s="357">
        <v>220</v>
      </c>
      <c r="I97" s="354">
        <v>0.1</v>
      </c>
      <c r="J97" s="103" t="s">
        <v>796</v>
      </c>
      <c r="K97" s="372">
        <v>70</v>
      </c>
      <c r="L97" s="372">
        <v>100</v>
      </c>
      <c r="M97" s="373">
        <f>(K97*N97)-100</f>
        <v>1650</v>
      </c>
      <c r="N97" s="373">
        <v>25</v>
      </c>
      <c r="O97" s="355" t="s">
        <v>612</v>
      </c>
      <c r="P97" s="356">
        <v>44474</v>
      </c>
      <c r="Q97" s="278"/>
      <c r="R97" s="279" t="s">
        <v>613</v>
      </c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69">
        <v>3</v>
      </c>
      <c r="B98" s="267">
        <v>44475</v>
      </c>
      <c r="C98" s="370"/>
      <c r="D98" s="371" t="s">
        <v>906</v>
      </c>
      <c r="E98" s="357" t="s">
        <v>614</v>
      </c>
      <c r="F98" s="357">
        <v>65</v>
      </c>
      <c r="G98" s="357">
        <v>45</v>
      </c>
      <c r="H98" s="357">
        <v>78</v>
      </c>
      <c r="I98" s="354" t="s">
        <v>883</v>
      </c>
      <c r="J98" s="379" t="s">
        <v>853</v>
      </c>
      <c r="K98" s="380">
        <f>H98-F98</f>
        <v>13</v>
      </c>
      <c r="L98" s="380">
        <v>100</v>
      </c>
      <c r="M98" s="381">
        <f>(K98*N98)-100</f>
        <v>3150</v>
      </c>
      <c r="N98" s="381">
        <v>250</v>
      </c>
      <c r="O98" s="355" t="s">
        <v>612</v>
      </c>
      <c r="P98" s="356">
        <v>44477</v>
      </c>
      <c r="Q98" s="278"/>
      <c r="R98" s="279" t="s">
        <v>613</v>
      </c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530">
        <v>4</v>
      </c>
      <c r="B99" s="532">
        <v>44475</v>
      </c>
      <c r="C99" s="370"/>
      <c r="D99" s="371" t="s">
        <v>916</v>
      </c>
      <c r="E99" s="387" t="s">
        <v>614</v>
      </c>
      <c r="F99" s="357">
        <v>152.5</v>
      </c>
      <c r="G99" s="357">
        <v>17</v>
      </c>
      <c r="H99" s="357">
        <v>142</v>
      </c>
      <c r="I99" s="354" t="s">
        <v>918</v>
      </c>
      <c r="J99" s="530" t="s">
        <v>922</v>
      </c>
      <c r="K99" s="380">
        <f>H99-F99</f>
        <v>-10.5</v>
      </c>
      <c r="L99" s="380">
        <v>100</v>
      </c>
      <c r="M99" s="528">
        <f>(17.5*50)-200</f>
        <v>675</v>
      </c>
      <c r="N99" s="528">
        <v>50</v>
      </c>
      <c r="O99" s="524" t="s">
        <v>612</v>
      </c>
      <c r="P99" s="526">
        <v>44476</v>
      </c>
      <c r="Q99" s="278"/>
      <c r="R99" s="279" t="s">
        <v>613</v>
      </c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531"/>
      <c r="B100" s="531"/>
      <c r="C100" s="370"/>
      <c r="D100" s="371" t="s">
        <v>917</v>
      </c>
      <c r="E100" s="387" t="s">
        <v>885</v>
      </c>
      <c r="F100" s="357">
        <v>70</v>
      </c>
      <c r="G100" s="357"/>
      <c r="H100" s="357">
        <v>42</v>
      </c>
      <c r="I100" s="354"/>
      <c r="J100" s="531"/>
      <c r="K100" s="380">
        <f>F100-H100</f>
        <v>28</v>
      </c>
      <c r="L100" s="380">
        <v>100</v>
      </c>
      <c r="M100" s="529"/>
      <c r="N100" s="529"/>
      <c r="O100" s="525"/>
      <c r="P100" s="527"/>
      <c r="Q100" s="278"/>
      <c r="R100" s="279" t="s">
        <v>613</v>
      </c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s="269" customFormat="1" ht="12.75" customHeight="1">
      <c r="A101" s="369">
        <v>5</v>
      </c>
      <c r="B101" s="267">
        <v>44476</v>
      </c>
      <c r="C101" s="370"/>
      <c r="D101" s="371" t="s">
        <v>921</v>
      </c>
      <c r="E101" s="387" t="s">
        <v>614</v>
      </c>
      <c r="F101" s="357">
        <v>15</v>
      </c>
      <c r="G101" s="357">
        <v>10</v>
      </c>
      <c r="H101" s="357">
        <v>18.5</v>
      </c>
      <c r="I101" s="354">
        <v>25</v>
      </c>
      <c r="J101" s="379" t="s">
        <v>923</v>
      </c>
      <c r="K101" s="380">
        <f t="shared" ref="K101:K106" si="95">H101-F101</f>
        <v>3.5</v>
      </c>
      <c r="L101" s="380">
        <v>100</v>
      </c>
      <c r="M101" s="381">
        <f t="shared" ref="M101:M106" si="96">(K101*N101)-100</f>
        <v>3750</v>
      </c>
      <c r="N101" s="381">
        <v>1100</v>
      </c>
      <c r="O101" s="355" t="s">
        <v>612</v>
      </c>
      <c r="P101" s="396">
        <v>44476</v>
      </c>
      <c r="Q101" s="278"/>
      <c r="R101" s="279" t="s">
        <v>613</v>
      </c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</row>
    <row r="102" spans="1:38" s="269" customFormat="1" ht="12.75" customHeight="1">
      <c r="A102" s="369">
        <v>6</v>
      </c>
      <c r="B102" s="267">
        <v>44476</v>
      </c>
      <c r="C102" s="370"/>
      <c r="D102" s="371" t="s">
        <v>960</v>
      </c>
      <c r="E102" s="387" t="s">
        <v>614</v>
      </c>
      <c r="F102" s="357">
        <v>102.5</v>
      </c>
      <c r="G102" s="357">
        <v>60</v>
      </c>
      <c r="H102" s="357">
        <v>121</v>
      </c>
      <c r="I102" s="354" t="s">
        <v>928</v>
      </c>
      <c r="J102" s="379" t="s">
        <v>913</v>
      </c>
      <c r="K102" s="380">
        <f t="shared" si="95"/>
        <v>18.5</v>
      </c>
      <c r="L102" s="380">
        <v>100</v>
      </c>
      <c r="M102" s="381">
        <f t="shared" si="96"/>
        <v>825</v>
      </c>
      <c r="N102" s="381">
        <v>50</v>
      </c>
      <c r="O102" s="355" t="s">
        <v>612</v>
      </c>
      <c r="P102" s="396">
        <v>44476</v>
      </c>
      <c r="Q102" s="278"/>
      <c r="R102" s="279" t="s">
        <v>613</v>
      </c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8"/>
      <c r="AE102" s="268"/>
      <c r="AF102" s="268"/>
      <c r="AG102" s="268"/>
      <c r="AH102" s="268"/>
      <c r="AI102" s="268"/>
      <c r="AJ102" s="268"/>
      <c r="AK102" s="268"/>
      <c r="AL102" s="268"/>
    </row>
    <row r="103" spans="1:38" s="269" customFormat="1" ht="12.75" customHeight="1">
      <c r="A103" s="369">
        <v>7</v>
      </c>
      <c r="B103" s="267">
        <v>44476</v>
      </c>
      <c r="C103" s="370"/>
      <c r="D103" s="358" t="s">
        <v>929</v>
      </c>
      <c r="E103" s="387" t="s">
        <v>614</v>
      </c>
      <c r="F103" s="357">
        <v>290</v>
      </c>
      <c r="G103" s="357">
        <v>170</v>
      </c>
      <c r="H103" s="357">
        <v>335</v>
      </c>
      <c r="I103" s="354">
        <v>500</v>
      </c>
      <c r="J103" s="379" t="s">
        <v>930</v>
      </c>
      <c r="K103" s="380">
        <f t="shared" si="95"/>
        <v>45</v>
      </c>
      <c r="L103" s="380">
        <v>100</v>
      </c>
      <c r="M103" s="381">
        <f t="shared" si="96"/>
        <v>1025</v>
      </c>
      <c r="N103" s="381">
        <v>25</v>
      </c>
      <c r="O103" s="355" t="s">
        <v>612</v>
      </c>
      <c r="P103" s="396">
        <v>44476</v>
      </c>
      <c r="Q103" s="278"/>
      <c r="R103" s="279" t="s">
        <v>616</v>
      </c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268"/>
      <c r="AF103" s="268"/>
      <c r="AG103" s="268"/>
      <c r="AH103" s="268"/>
      <c r="AI103" s="268"/>
      <c r="AJ103" s="268"/>
      <c r="AK103" s="268"/>
      <c r="AL103" s="268"/>
    </row>
    <row r="104" spans="1:38" s="269" customFormat="1" ht="12.75" customHeight="1">
      <c r="A104" s="409">
        <v>8</v>
      </c>
      <c r="B104" s="410">
        <v>44477</v>
      </c>
      <c r="C104" s="411"/>
      <c r="D104" s="412" t="s">
        <v>935</v>
      </c>
      <c r="E104" s="413" t="s">
        <v>614</v>
      </c>
      <c r="F104" s="375">
        <v>230</v>
      </c>
      <c r="G104" s="375">
        <v>180</v>
      </c>
      <c r="H104" s="375">
        <v>185</v>
      </c>
      <c r="I104" s="378" t="s">
        <v>936</v>
      </c>
      <c r="J104" s="414" t="s">
        <v>937</v>
      </c>
      <c r="K104" s="415">
        <f t="shared" si="95"/>
        <v>-45</v>
      </c>
      <c r="L104" s="415">
        <v>100</v>
      </c>
      <c r="M104" s="416">
        <f t="shared" si="96"/>
        <v>-1225</v>
      </c>
      <c r="N104" s="416">
        <v>25</v>
      </c>
      <c r="O104" s="417" t="s">
        <v>625</v>
      </c>
      <c r="P104" s="418">
        <v>44477</v>
      </c>
      <c r="Q104" s="278"/>
      <c r="R104" s="279" t="s">
        <v>613</v>
      </c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8"/>
      <c r="AE104" s="268"/>
      <c r="AF104" s="268"/>
      <c r="AG104" s="268"/>
      <c r="AH104" s="268"/>
      <c r="AI104" s="268"/>
      <c r="AJ104" s="268"/>
      <c r="AK104" s="268"/>
      <c r="AL104" s="268"/>
    </row>
    <row r="105" spans="1:38" s="269" customFormat="1" ht="12.75" customHeight="1">
      <c r="A105" s="369">
        <v>9</v>
      </c>
      <c r="B105" s="267">
        <v>44481</v>
      </c>
      <c r="C105" s="370"/>
      <c r="D105" s="371" t="s">
        <v>958</v>
      </c>
      <c r="E105" s="387" t="s">
        <v>614</v>
      </c>
      <c r="F105" s="357">
        <v>92.5</v>
      </c>
      <c r="G105" s="357">
        <v>70</v>
      </c>
      <c r="H105" s="357">
        <v>124</v>
      </c>
      <c r="I105" s="354" t="s">
        <v>959</v>
      </c>
      <c r="J105" s="379" t="s">
        <v>961</v>
      </c>
      <c r="K105" s="380">
        <f t="shared" si="95"/>
        <v>31.5</v>
      </c>
      <c r="L105" s="380">
        <v>100</v>
      </c>
      <c r="M105" s="381">
        <f t="shared" si="96"/>
        <v>1475</v>
      </c>
      <c r="N105" s="381">
        <v>50</v>
      </c>
      <c r="O105" s="355" t="s">
        <v>612</v>
      </c>
      <c r="P105" s="396">
        <v>44481</v>
      </c>
      <c r="Q105" s="278"/>
      <c r="R105" s="279" t="s">
        <v>613</v>
      </c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8"/>
      <c r="AE105" s="268"/>
      <c r="AF105" s="268"/>
      <c r="AG105" s="268"/>
      <c r="AH105" s="268"/>
      <c r="AI105" s="268"/>
      <c r="AJ105" s="268"/>
      <c r="AK105" s="268"/>
      <c r="AL105" s="268"/>
    </row>
    <row r="106" spans="1:38" s="269" customFormat="1" ht="12.75" customHeight="1">
      <c r="A106" s="369">
        <v>10</v>
      </c>
      <c r="B106" s="467">
        <v>44488</v>
      </c>
      <c r="C106" s="370"/>
      <c r="D106" s="371" t="s">
        <v>987</v>
      </c>
      <c r="E106" s="387" t="s">
        <v>614</v>
      </c>
      <c r="F106" s="357">
        <v>51.5</v>
      </c>
      <c r="G106" s="357">
        <v>37</v>
      </c>
      <c r="H106" s="357">
        <v>54.5</v>
      </c>
      <c r="I106" s="354" t="s">
        <v>988</v>
      </c>
      <c r="J106" s="379" t="s">
        <v>991</v>
      </c>
      <c r="K106" s="380">
        <f t="shared" si="95"/>
        <v>3</v>
      </c>
      <c r="L106" s="380">
        <v>100</v>
      </c>
      <c r="M106" s="381">
        <f t="shared" si="96"/>
        <v>650</v>
      </c>
      <c r="N106" s="381">
        <v>250</v>
      </c>
      <c r="O106" s="355" t="s">
        <v>612</v>
      </c>
      <c r="P106" s="356">
        <v>44489</v>
      </c>
      <c r="Q106" s="278"/>
      <c r="R106" s="279" t="s">
        <v>613</v>
      </c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8"/>
      <c r="AE106" s="268"/>
      <c r="AF106" s="268"/>
      <c r="AG106" s="268"/>
      <c r="AH106" s="268"/>
      <c r="AI106" s="268"/>
      <c r="AJ106" s="268"/>
      <c r="AK106" s="268"/>
      <c r="AL106" s="268"/>
    </row>
    <row r="107" spans="1:38" s="269" customFormat="1" ht="12.75" customHeight="1">
      <c r="A107" s="369">
        <v>11</v>
      </c>
      <c r="B107" s="267">
        <v>44490</v>
      </c>
      <c r="C107" s="370"/>
      <c r="D107" s="371" t="s">
        <v>1008</v>
      </c>
      <c r="E107" s="387" t="s">
        <v>614</v>
      </c>
      <c r="F107" s="357">
        <v>12.5</v>
      </c>
      <c r="G107" s="357">
        <v>8</v>
      </c>
      <c r="H107" s="357">
        <v>15.25</v>
      </c>
      <c r="I107" s="354" t="s">
        <v>1009</v>
      </c>
      <c r="J107" s="379" t="s">
        <v>1010</v>
      </c>
      <c r="K107" s="380">
        <f t="shared" ref="K107:K108" si="97">H107-F107</f>
        <v>2.75</v>
      </c>
      <c r="L107" s="380">
        <v>100</v>
      </c>
      <c r="M107" s="381">
        <f t="shared" ref="M107" si="98">(K107*N107)-100</f>
        <v>3681.25</v>
      </c>
      <c r="N107" s="381">
        <v>1375</v>
      </c>
      <c r="O107" s="355" t="s">
        <v>612</v>
      </c>
      <c r="P107" s="396">
        <v>44490</v>
      </c>
      <c r="Q107" s="278"/>
      <c r="R107" s="279" t="s">
        <v>613</v>
      </c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8"/>
      <c r="AE107" s="268"/>
      <c r="AF107" s="268"/>
      <c r="AG107" s="268"/>
      <c r="AH107" s="268"/>
      <c r="AI107" s="268"/>
      <c r="AJ107" s="268"/>
      <c r="AK107" s="268"/>
      <c r="AL107" s="268"/>
    </row>
    <row r="108" spans="1:38" s="269" customFormat="1" ht="12.75" customHeight="1">
      <c r="A108" s="502">
        <v>12</v>
      </c>
      <c r="B108" s="504">
        <v>44490</v>
      </c>
      <c r="C108" s="477"/>
      <c r="D108" s="478" t="s">
        <v>1011</v>
      </c>
      <c r="E108" s="479" t="s">
        <v>614</v>
      </c>
      <c r="F108" s="479">
        <v>380</v>
      </c>
      <c r="G108" s="479">
        <v>90</v>
      </c>
      <c r="H108" s="480">
        <v>530</v>
      </c>
      <c r="I108" s="480" t="s">
        <v>1013</v>
      </c>
      <c r="J108" s="500" t="s">
        <v>1014</v>
      </c>
      <c r="K108" s="481">
        <f t="shared" si="97"/>
        <v>150</v>
      </c>
      <c r="L108" s="481">
        <v>100</v>
      </c>
      <c r="M108" s="506">
        <f>(125*25)-200</f>
        <v>2925</v>
      </c>
      <c r="N108" s="508">
        <v>25</v>
      </c>
      <c r="O108" s="510" t="s">
        <v>612</v>
      </c>
      <c r="P108" s="498">
        <v>44490</v>
      </c>
      <c r="Q108" s="278"/>
      <c r="R108" s="279" t="s">
        <v>613</v>
      </c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8"/>
      <c r="AE108" s="268"/>
      <c r="AF108" s="268"/>
      <c r="AG108" s="268"/>
      <c r="AH108" s="268"/>
      <c r="AI108" s="268"/>
      <c r="AJ108" s="268"/>
      <c r="AK108" s="268"/>
      <c r="AL108" s="268"/>
    </row>
    <row r="109" spans="1:38" s="269" customFormat="1" ht="12.75" customHeight="1">
      <c r="A109" s="503"/>
      <c r="B109" s="505"/>
      <c r="C109" s="299"/>
      <c r="D109" s="478" t="s">
        <v>1012</v>
      </c>
      <c r="E109" s="301" t="s">
        <v>885</v>
      </c>
      <c r="F109" s="301">
        <v>55</v>
      </c>
      <c r="G109" s="301"/>
      <c r="H109" s="482">
        <v>80</v>
      </c>
      <c r="I109" s="480"/>
      <c r="J109" s="501"/>
      <c r="K109" s="483">
        <f>F109-H109</f>
        <v>-25</v>
      </c>
      <c r="L109" s="481">
        <v>100</v>
      </c>
      <c r="M109" s="507"/>
      <c r="N109" s="509"/>
      <c r="O109" s="511"/>
      <c r="P109" s="499"/>
      <c r="Q109" s="278"/>
      <c r="R109" s="279" t="s">
        <v>613</v>
      </c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8"/>
      <c r="AE109" s="268"/>
      <c r="AF109" s="268"/>
      <c r="AG109" s="268"/>
      <c r="AH109" s="268"/>
      <c r="AI109" s="268"/>
      <c r="AJ109" s="268"/>
      <c r="AK109" s="268"/>
      <c r="AL109" s="268"/>
    </row>
    <row r="110" spans="1:38" s="269" customFormat="1" ht="12.75" customHeight="1">
      <c r="A110" s="409">
        <v>13</v>
      </c>
      <c r="B110" s="376">
        <v>44491</v>
      </c>
      <c r="C110" s="411"/>
      <c r="D110" s="412" t="s">
        <v>1019</v>
      </c>
      <c r="E110" s="413" t="s">
        <v>614</v>
      </c>
      <c r="F110" s="375">
        <v>3</v>
      </c>
      <c r="G110" s="375">
        <v>1.75</v>
      </c>
      <c r="H110" s="375">
        <v>1.65</v>
      </c>
      <c r="I110" s="378" t="s">
        <v>1020</v>
      </c>
      <c r="J110" s="414" t="s">
        <v>937</v>
      </c>
      <c r="K110" s="415">
        <f t="shared" ref="K110:K111" si="99">H110-F110</f>
        <v>-1.35</v>
      </c>
      <c r="L110" s="415">
        <v>100</v>
      </c>
      <c r="M110" s="416">
        <f t="shared" ref="M110:M111" si="100">(K110*N110)-100</f>
        <v>-4420</v>
      </c>
      <c r="N110" s="416">
        <v>3200</v>
      </c>
      <c r="O110" s="417" t="s">
        <v>625</v>
      </c>
      <c r="P110" s="484">
        <v>44494</v>
      </c>
      <c r="Q110" s="278"/>
      <c r="R110" s="279" t="s">
        <v>613</v>
      </c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8"/>
      <c r="AE110" s="268"/>
      <c r="AF110" s="268"/>
      <c r="AG110" s="268"/>
      <c r="AH110" s="268"/>
      <c r="AI110" s="268"/>
      <c r="AJ110" s="268"/>
      <c r="AK110" s="268"/>
      <c r="AL110" s="268"/>
    </row>
    <row r="111" spans="1:38" s="269" customFormat="1" ht="12.75" customHeight="1">
      <c r="A111" s="369">
        <v>14</v>
      </c>
      <c r="B111" s="267">
        <v>44494</v>
      </c>
      <c r="C111" s="370"/>
      <c r="D111" s="371" t="s">
        <v>1026</v>
      </c>
      <c r="E111" s="387" t="s">
        <v>614</v>
      </c>
      <c r="F111" s="357">
        <v>70</v>
      </c>
      <c r="G111" s="357">
        <v>18</v>
      </c>
      <c r="H111" s="357">
        <v>84</v>
      </c>
      <c r="I111" s="354" t="s">
        <v>1027</v>
      </c>
      <c r="J111" s="379" t="s">
        <v>889</v>
      </c>
      <c r="K111" s="380">
        <f t="shared" si="99"/>
        <v>14</v>
      </c>
      <c r="L111" s="380">
        <v>100</v>
      </c>
      <c r="M111" s="381">
        <f t="shared" si="100"/>
        <v>600</v>
      </c>
      <c r="N111" s="381">
        <v>50</v>
      </c>
      <c r="O111" s="355" t="s">
        <v>612</v>
      </c>
      <c r="P111" s="396">
        <v>44494</v>
      </c>
      <c r="Q111" s="278"/>
      <c r="R111" s="279" t="s">
        <v>613</v>
      </c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8"/>
      <c r="AE111" s="268"/>
      <c r="AF111" s="268"/>
      <c r="AG111" s="268"/>
      <c r="AH111" s="268"/>
      <c r="AI111" s="268"/>
      <c r="AJ111" s="268"/>
      <c r="AK111" s="268"/>
      <c r="AL111" s="268"/>
    </row>
    <row r="112" spans="1:38" s="269" customFormat="1" ht="12.75" customHeight="1">
      <c r="A112" s="369">
        <v>15</v>
      </c>
      <c r="B112" s="267">
        <v>44494</v>
      </c>
      <c r="C112" s="370"/>
      <c r="D112" s="371" t="s">
        <v>1028</v>
      </c>
      <c r="E112" s="387" t="s">
        <v>614</v>
      </c>
      <c r="F112" s="357">
        <v>27</v>
      </c>
      <c r="G112" s="357">
        <v>15</v>
      </c>
      <c r="H112" s="357">
        <v>34.5</v>
      </c>
      <c r="I112" s="354" t="s">
        <v>1029</v>
      </c>
      <c r="J112" s="379" t="s">
        <v>1032</v>
      </c>
      <c r="K112" s="380">
        <f t="shared" ref="K112:K114" si="101">H112-F112</f>
        <v>7.5</v>
      </c>
      <c r="L112" s="380">
        <v>100</v>
      </c>
      <c r="M112" s="381">
        <f t="shared" ref="M112:M114" si="102">(K112*N112)-100</f>
        <v>2150</v>
      </c>
      <c r="N112" s="381">
        <v>300</v>
      </c>
      <c r="O112" s="355" t="s">
        <v>612</v>
      </c>
      <c r="P112" s="396">
        <v>44494</v>
      </c>
      <c r="Q112" s="278"/>
      <c r="R112" s="279" t="s">
        <v>613</v>
      </c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8"/>
      <c r="AE112" s="268"/>
      <c r="AF112" s="268"/>
      <c r="AG112" s="268"/>
      <c r="AH112" s="268"/>
      <c r="AI112" s="268"/>
      <c r="AJ112" s="268"/>
      <c r="AK112" s="268"/>
      <c r="AL112" s="268"/>
    </row>
    <row r="113" spans="1:38" s="269" customFormat="1" ht="12.75" customHeight="1">
      <c r="A113" s="369">
        <v>16</v>
      </c>
      <c r="B113" s="267">
        <v>44494</v>
      </c>
      <c r="C113" s="370"/>
      <c r="D113" s="371" t="s">
        <v>1030</v>
      </c>
      <c r="E113" s="387" t="s">
        <v>614</v>
      </c>
      <c r="F113" s="357">
        <v>12</v>
      </c>
      <c r="G113" s="357">
        <v>4</v>
      </c>
      <c r="H113" s="357">
        <v>20.5</v>
      </c>
      <c r="I113" s="354" t="s">
        <v>1031</v>
      </c>
      <c r="J113" s="379" t="s">
        <v>664</v>
      </c>
      <c r="K113" s="380">
        <f t="shared" si="101"/>
        <v>8.5</v>
      </c>
      <c r="L113" s="380">
        <v>100</v>
      </c>
      <c r="M113" s="381">
        <f t="shared" si="102"/>
        <v>4575</v>
      </c>
      <c r="N113" s="381">
        <v>550</v>
      </c>
      <c r="O113" s="355" t="s">
        <v>612</v>
      </c>
      <c r="P113" s="396">
        <v>44494</v>
      </c>
      <c r="Q113" s="278"/>
      <c r="R113" s="279" t="s">
        <v>613</v>
      </c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8"/>
      <c r="AE113" s="268"/>
      <c r="AF113" s="268"/>
      <c r="AG113" s="268"/>
      <c r="AH113" s="268"/>
      <c r="AI113" s="268"/>
      <c r="AJ113" s="268"/>
      <c r="AK113" s="268"/>
      <c r="AL113" s="268"/>
    </row>
    <row r="114" spans="1:38" s="269" customFormat="1" ht="12.75" customHeight="1">
      <c r="A114" s="369">
        <v>17</v>
      </c>
      <c r="B114" s="267">
        <v>44494</v>
      </c>
      <c r="C114" s="370"/>
      <c r="D114" s="371" t="s">
        <v>1028</v>
      </c>
      <c r="E114" s="387" t="s">
        <v>614</v>
      </c>
      <c r="F114" s="357">
        <v>24</v>
      </c>
      <c r="G114" s="357">
        <v>10</v>
      </c>
      <c r="H114" s="357">
        <v>36.5</v>
      </c>
      <c r="I114" s="354" t="s">
        <v>1029</v>
      </c>
      <c r="J114" s="379" t="s">
        <v>1033</v>
      </c>
      <c r="K114" s="380">
        <f t="shared" si="101"/>
        <v>12.5</v>
      </c>
      <c r="L114" s="380">
        <v>100</v>
      </c>
      <c r="M114" s="381">
        <f t="shared" si="102"/>
        <v>3650</v>
      </c>
      <c r="N114" s="381">
        <v>300</v>
      </c>
      <c r="O114" s="355" t="s">
        <v>612</v>
      </c>
      <c r="P114" s="396">
        <v>44494</v>
      </c>
      <c r="Q114" s="278"/>
      <c r="R114" s="279" t="s">
        <v>613</v>
      </c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8"/>
      <c r="AE114" s="268"/>
      <c r="AF114" s="268"/>
      <c r="AG114" s="268"/>
      <c r="AH114" s="268"/>
      <c r="AI114" s="268"/>
      <c r="AJ114" s="268"/>
      <c r="AK114" s="268"/>
      <c r="AL114" s="268"/>
    </row>
    <row r="115" spans="1:38" s="269" customFormat="1" ht="12.75" customHeight="1">
      <c r="A115" s="339"/>
      <c r="B115" s="289"/>
      <c r="C115" s="340"/>
      <c r="D115" s="341"/>
      <c r="E115" s="342"/>
      <c r="F115" s="292"/>
      <c r="G115" s="292"/>
      <c r="H115" s="292"/>
      <c r="I115" s="295"/>
      <c r="J115" s="345"/>
      <c r="K115" s="343"/>
      <c r="L115" s="343"/>
      <c r="M115" s="335"/>
      <c r="N115" s="335"/>
      <c r="O115" s="346"/>
      <c r="P115" s="344"/>
      <c r="Q115" s="278"/>
      <c r="R115" s="279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8"/>
      <c r="AE115" s="268"/>
      <c r="AF115" s="268"/>
      <c r="AG115" s="268"/>
      <c r="AH115" s="268"/>
      <c r="AI115" s="268"/>
      <c r="AJ115" s="268"/>
      <c r="AK115" s="268"/>
      <c r="AL115" s="268"/>
    </row>
    <row r="116" spans="1:38" s="269" customFormat="1" ht="12.75" customHeight="1">
      <c r="A116" s="339"/>
      <c r="B116" s="289"/>
      <c r="C116" s="340"/>
      <c r="D116" s="341"/>
      <c r="E116" s="342"/>
      <c r="F116" s="292"/>
      <c r="G116" s="292"/>
      <c r="H116" s="292"/>
      <c r="I116" s="295"/>
      <c r="J116" s="345"/>
      <c r="K116" s="343"/>
      <c r="L116" s="343"/>
      <c r="M116" s="335"/>
      <c r="N116" s="335"/>
      <c r="O116" s="346"/>
      <c r="P116" s="347"/>
      <c r="Q116" s="278"/>
      <c r="R116" s="279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8"/>
      <c r="AE116" s="268"/>
      <c r="AF116" s="268"/>
      <c r="AG116" s="268"/>
      <c r="AH116" s="268"/>
      <c r="AI116" s="268"/>
      <c r="AJ116" s="268"/>
      <c r="AK116" s="268"/>
      <c r="AL116" s="268"/>
    </row>
    <row r="117" spans="1:38" s="269" customFormat="1" ht="12.75" customHeight="1">
      <c r="A117" s="339"/>
      <c r="B117" s="289"/>
      <c r="C117" s="340"/>
      <c r="D117" s="341"/>
      <c r="E117" s="342"/>
      <c r="F117" s="292"/>
      <c r="G117" s="292"/>
      <c r="H117" s="292"/>
      <c r="I117" s="295"/>
      <c r="J117" s="345"/>
      <c r="K117" s="343"/>
      <c r="L117" s="343"/>
      <c r="M117" s="335"/>
      <c r="N117" s="335"/>
      <c r="O117" s="346"/>
      <c r="P117" s="347"/>
      <c r="Q117" s="278"/>
      <c r="R117" s="279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8"/>
      <c r="AE117" s="268"/>
      <c r="AF117" s="268"/>
      <c r="AG117" s="268"/>
      <c r="AH117" s="268"/>
      <c r="AI117" s="268"/>
      <c r="AJ117" s="268"/>
      <c r="AK117" s="268"/>
      <c r="AL117" s="268"/>
    </row>
    <row r="118" spans="1:38" s="269" customFormat="1" ht="12.75" customHeight="1">
      <c r="A118" s="339"/>
      <c r="B118" s="270"/>
      <c r="C118" s="340"/>
      <c r="D118" s="341"/>
      <c r="E118" s="342"/>
      <c r="F118" s="292"/>
      <c r="G118" s="292"/>
      <c r="H118" s="292"/>
      <c r="I118" s="295"/>
      <c r="J118" s="345"/>
      <c r="K118" s="343"/>
      <c r="L118" s="343"/>
      <c r="M118" s="335"/>
      <c r="N118" s="335"/>
      <c r="O118" s="346"/>
      <c r="P118" s="347"/>
      <c r="Q118" s="278"/>
      <c r="R118" s="279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8"/>
      <c r="AE118" s="268"/>
      <c r="AF118" s="268"/>
      <c r="AG118" s="268"/>
      <c r="AH118" s="268"/>
      <c r="AI118" s="268"/>
      <c r="AJ118" s="268"/>
      <c r="AK118" s="268"/>
      <c r="AL118" s="268"/>
    </row>
    <row r="119" spans="1:38" s="269" customFormat="1" ht="12.75" customHeight="1">
      <c r="A119" s="339"/>
      <c r="B119" s="270"/>
      <c r="C119" s="340"/>
      <c r="D119" s="341"/>
      <c r="E119" s="342"/>
      <c r="F119" s="292"/>
      <c r="G119" s="292"/>
      <c r="H119" s="292"/>
      <c r="I119" s="295"/>
      <c r="J119" s="345"/>
      <c r="K119" s="343"/>
      <c r="L119" s="343"/>
      <c r="M119" s="335"/>
      <c r="N119" s="335"/>
      <c r="O119" s="346"/>
      <c r="P119" s="347"/>
      <c r="Q119" s="278"/>
      <c r="R119" s="279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8"/>
      <c r="AE119" s="268"/>
      <c r="AF119" s="268"/>
      <c r="AG119" s="268"/>
      <c r="AH119" s="268"/>
      <c r="AI119" s="268"/>
      <c r="AJ119" s="268"/>
      <c r="AK119" s="268"/>
      <c r="AL119" s="268"/>
    </row>
    <row r="120" spans="1:38" s="269" customFormat="1" ht="12.75" customHeight="1">
      <c r="A120" s="339"/>
      <c r="B120" s="270"/>
      <c r="C120" s="340"/>
      <c r="D120" s="341"/>
      <c r="E120" s="342"/>
      <c r="F120" s="292"/>
      <c r="G120" s="292"/>
      <c r="H120" s="292"/>
      <c r="I120" s="295"/>
      <c r="J120" s="345"/>
      <c r="K120" s="343"/>
      <c r="L120" s="343"/>
      <c r="M120" s="335"/>
      <c r="N120" s="335"/>
      <c r="O120" s="346"/>
      <c r="P120" s="344"/>
      <c r="Q120" s="278"/>
      <c r="R120" s="279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8"/>
      <c r="AE120" s="268"/>
      <c r="AF120" s="268"/>
      <c r="AG120" s="268"/>
      <c r="AH120" s="268"/>
      <c r="AI120" s="268"/>
      <c r="AJ120" s="268"/>
      <c r="AK120" s="268"/>
      <c r="AL120" s="268"/>
    </row>
    <row r="121" spans="1:38" s="269" customFormat="1" ht="12.75" customHeight="1">
      <c r="A121" s="339"/>
      <c r="B121" s="270"/>
      <c r="C121" s="340"/>
      <c r="D121" s="341"/>
      <c r="E121" s="342"/>
      <c r="F121" s="292"/>
      <c r="G121" s="292"/>
      <c r="H121" s="292"/>
      <c r="I121" s="295"/>
      <c r="J121" s="345"/>
      <c r="K121" s="343"/>
      <c r="L121" s="343"/>
      <c r="M121" s="335"/>
      <c r="N121" s="335"/>
      <c r="O121" s="346"/>
      <c r="P121" s="344"/>
      <c r="Q121" s="278"/>
      <c r="R121" s="279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8"/>
      <c r="AE121" s="268"/>
      <c r="AF121" s="268"/>
      <c r="AG121" s="268"/>
      <c r="AH121" s="268"/>
      <c r="AI121" s="268"/>
      <c r="AJ121" s="268"/>
      <c r="AK121" s="268"/>
      <c r="AL121" s="268"/>
    </row>
    <row r="122" spans="1:38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71"/>
      <c r="B123" s="176"/>
      <c r="C123" s="176"/>
      <c r="D123" s="177"/>
      <c r="E123" s="171"/>
      <c r="F123" s="178"/>
      <c r="G123" s="171"/>
      <c r="H123" s="171"/>
      <c r="I123" s="171"/>
      <c r="J123" s="176"/>
      <c r="K123" s="179"/>
      <c r="L123" s="171"/>
      <c r="M123" s="171"/>
      <c r="N123" s="171"/>
      <c r="O123" s="180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>
      <c r="A124" s="98" t="s">
        <v>637</v>
      </c>
      <c r="B124" s="181"/>
      <c r="C124" s="181"/>
      <c r="D124" s="182"/>
      <c r="E124" s="148"/>
      <c r="F124" s="6"/>
      <c r="G124" s="6"/>
      <c r="H124" s="149"/>
      <c r="I124" s="183"/>
      <c r="J124" s="1"/>
      <c r="K124" s="6"/>
      <c r="L124" s="6"/>
      <c r="M124" s="6"/>
      <c r="N124" s="1"/>
      <c r="O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589</v>
      </c>
      <c r="C125" s="100"/>
      <c r="D125" s="101" t="s">
        <v>600</v>
      </c>
      <c r="E125" s="100" t="s">
        <v>601</v>
      </c>
      <c r="F125" s="100" t="s">
        <v>602</v>
      </c>
      <c r="G125" s="100" t="s">
        <v>603</v>
      </c>
      <c r="H125" s="100" t="s">
        <v>604</v>
      </c>
      <c r="I125" s="100" t="s">
        <v>605</v>
      </c>
      <c r="J125" s="99" t="s">
        <v>606</v>
      </c>
      <c r="K125" s="152" t="s">
        <v>624</v>
      </c>
      <c r="L125" s="153" t="s">
        <v>608</v>
      </c>
      <c r="M125" s="102" t="s">
        <v>609</v>
      </c>
      <c r="N125" s="100" t="s">
        <v>610</v>
      </c>
      <c r="O125" s="101" t="s">
        <v>611</v>
      </c>
      <c r="P125" s="100" t="s">
        <v>858</v>
      </c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4.25" customHeight="1">
      <c r="A126" s="312">
        <v>1</v>
      </c>
      <c r="B126" s="309">
        <v>44420</v>
      </c>
      <c r="C126" s="325"/>
      <c r="D126" s="310" t="s">
        <v>515</v>
      </c>
      <c r="E126" s="311" t="s">
        <v>614</v>
      </c>
      <c r="F126" s="312">
        <v>314</v>
      </c>
      <c r="G126" s="312">
        <v>284</v>
      </c>
      <c r="H126" s="311">
        <v>343.5</v>
      </c>
      <c r="I126" s="313" t="s">
        <v>846</v>
      </c>
      <c r="J126" s="314" t="s">
        <v>852</v>
      </c>
      <c r="K126" s="314">
        <f t="shared" ref="K126" si="103">H126-F126</f>
        <v>29.5</v>
      </c>
      <c r="L126" s="315">
        <f t="shared" ref="L126" si="104">(F126*-0.7)/100</f>
        <v>-2.198</v>
      </c>
      <c r="M126" s="316">
        <f t="shared" ref="M126" si="105">(K126+L126)/F126</f>
        <v>8.6949044585987262E-2</v>
      </c>
      <c r="N126" s="314" t="s">
        <v>612</v>
      </c>
      <c r="O126" s="317">
        <v>44455</v>
      </c>
      <c r="P126" s="314">
        <f>VLOOKUP(D126,'MidCap Intra'!B170:C664,2,0)</f>
        <v>313.2</v>
      </c>
      <c r="Q126" s="1"/>
      <c r="R126" s="1" t="s">
        <v>613</v>
      </c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s="269" customFormat="1" ht="14.25" customHeight="1">
      <c r="A127" s="456">
        <v>2</v>
      </c>
      <c r="B127" s="457">
        <v>44488</v>
      </c>
      <c r="C127" s="458"/>
      <c r="D127" s="459" t="s">
        <v>138</v>
      </c>
      <c r="E127" s="460" t="s">
        <v>614</v>
      </c>
      <c r="F127" s="461" t="s">
        <v>989</v>
      </c>
      <c r="G127" s="461">
        <v>198</v>
      </c>
      <c r="H127" s="460"/>
      <c r="I127" s="462" t="s">
        <v>990</v>
      </c>
      <c r="J127" s="463" t="s">
        <v>615</v>
      </c>
      <c r="K127" s="463"/>
      <c r="L127" s="464"/>
      <c r="M127" s="465"/>
      <c r="N127" s="463"/>
      <c r="O127" s="466"/>
      <c r="P127" s="463"/>
      <c r="Q127" s="268"/>
      <c r="R127" s="1" t="s">
        <v>613</v>
      </c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8"/>
      <c r="AE127" s="268"/>
      <c r="AF127" s="268"/>
      <c r="AG127" s="268"/>
      <c r="AH127" s="268"/>
      <c r="AI127" s="268"/>
      <c r="AJ127" s="268"/>
      <c r="AK127" s="268"/>
      <c r="AL127" s="268"/>
    </row>
    <row r="128" spans="1:38" s="269" customFormat="1" ht="14.25" customHeight="1">
      <c r="A128" s="456">
        <v>3</v>
      </c>
      <c r="B128" s="457">
        <v>44490</v>
      </c>
      <c r="C128" s="458"/>
      <c r="D128" s="459" t="s">
        <v>481</v>
      </c>
      <c r="E128" s="460" t="s">
        <v>614</v>
      </c>
      <c r="F128" s="461" t="s">
        <v>1004</v>
      </c>
      <c r="G128" s="461">
        <v>3700</v>
      </c>
      <c r="H128" s="460"/>
      <c r="I128" s="462" t="s">
        <v>1005</v>
      </c>
      <c r="J128" s="463" t="s">
        <v>615</v>
      </c>
      <c r="K128" s="463"/>
      <c r="L128" s="464"/>
      <c r="M128" s="465"/>
      <c r="N128" s="463"/>
      <c r="O128" s="466"/>
      <c r="P128" s="463"/>
      <c r="Q128" s="268"/>
      <c r="R128" s="1" t="s">
        <v>613</v>
      </c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8"/>
      <c r="AE128" s="268"/>
      <c r="AF128" s="268"/>
      <c r="AG128" s="268"/>
      <c r="AH128" s="268"/>
      <c r="AI128" s="268"/>
      <c r="AJ128" s="268"/>
      <c r="AK128" s="268"/>
      <c r="AL128" s="268"/>
    </row>
    <row r="129" spans="1:38" ht="14.25" customHeight="1">
      <c r="A129" s="184"/>
      <c r="B129" s="154"/>
      <c r="C129" s="185"/>
      <c r="D129" s="109"/>
      <c r="E129" s="186"/>
      <c r="F129" s="186"/>
      <c r="G129" s="186"/>
      <c r="H129" s="186"/>
      <c r="I129" s="186"/>
      <c r="J129" s="186"/>
      <c r="K129" s="187"/>
      <c r="L129" s="188"/>
      <c r="M129" s="186"/>
      <c r="N129" s="189"/>
      <c r="O129" s="190"/>
      <c r="P129" s="190"/>
      <c r="R129" s="6"/>
      <c r="S129" s="44"/>
      <c r="T129" s="1"/>
      <c r="U129" s="1"/>
      <c r="V129" s="1"/>
      <c r="W129" s="1"/>
      <c r="X129" s="1"/>
      <c r="Y129" s="1"/>
      <c r="Z129" s="1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2.75" customHeight="1">
      <c r="A130" s="132" t="s">
        <v>617</v>
      </c>
      <c r="B130" s="132"/>
      <c r="C130" s="132"/>
      <c r="D130" s="132"/>
      <c r="E130" s="44"/>
      <c r="F130" s="140" t="s">
        <v>619</v>
      </c>
      <c r="G130" s="59"/>
      <c r="H130" s="59"/>
      <c r="I130" s="59"/>
      <c r="J130" s="6"/>
      <c r="K130" s="162"/>
      <c r="L130" s="163"/>
      <c r="M130" s="6"/>
      <c r="N130" s="122"/>
      <c r="O130" s="191"/>
      <c r="P130" s="1"/>
      <c r="Q130" s="1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39" t="s">
        <v>618</v>
      </c>
      <c r="B131" s="132"/>
      <c r="C131" s="132"/>
      <c r="D131" s="132"/>
      <c r="E131" s="6"/>
      <c r="F131" s="140" t="s">
        <v>621</v>
      </c>
      <c r="G131" s="6"/>
      <c r="H131" s="6" t="s">
        <v>844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39"/>
      <c r="B132" s="132"/>
      <c r="C132" s="132"/>
      <c r="D132" s="132"/>
      <c r="E132" s="6"/>
      <c r="F132" s="140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59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"/>
      <c r="B133" s="147" t="s">
        <v>638</v>
      </c>
      <c r="C133" s="147"/>
      <c r="D133" s="147"/>
      <c r="E133" s="147"/>
      <c r="F133" s="148"/>
      <c r="G133" s="6"/>
      <c r="H133" s="6"/>
      <c r="I133" s="149"/>
      <c r="J133" s="150"/>
      <c r="K133" s="151"/>
      <c r="L133" s="150"/>
      <c r="M133" s="6"/>
      <c r="N133" s="1"/>
      <c r="O133" s="1"/>
      <c r="Q133" s="1"/>
      <c r="R133" s="59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99" t="s">
        <v>16</v>
      </c>
      <c r="B134" s="100" t="s">
        <v>589</v>
      </c>
      <c r="C134" s="100"/>
      <c r="D134" s="101" t="s">
        <v>600</v>
      </c>
      <c r="E134" s="100" t="s">
        <v>601</v>
      </c>
      <c r="F134" s="100" t="s">
        <v>602</v>
      </c>
      <c r="G134" s="100" t="s">
        <v>623</v>
      </c>
      <c r="H134" s="100" t="s">
        <v>604</v>
      </c>
      <c r="I134" s="100" t="s">
        <v>605</v>
      </c>
      <c r="J134" s="192" t="s">
        <v>606</v>
      </c>
      <c r="K134" s="152" t="s">
        <v>624</v>
      </c>
      <c r="L134" s="166" t="s">
        <v>632</v>
      </c>
      <c r="M134" s="100" t="s">
        <v>633</v>
      </c>
      <c r="N134" s="153" t="s">
        <v>608</v>
      </c>
      <c r="O134" s="102" t="s">
        <v>609</v>
      </c>
      <c r="P134" s="100" t="s">
        <v>610</v>
      </c>
      <c r="Q134" s="101" t="s">
        <v>611</v>
      </c>
      <c r="R134" s="59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113"/>
      <c r="B135" s="115"/>
      <c r="C135" s="193"/>
      <c r="D135" s="116"/>
      <c r="E135" s="117"/>
      <c r="F135" s="194"/>
      <c r="G135" s="113"/>
      <c r="H135" s="117"/>
      <c r="I135" s="118"/>
      <c r="J135" s="195"/>
      <c r="K135" s="195"/>
      <c r="L135" s="196"/>
      <c r="M135" s="107"/>
      <c r="N135" s="196"/>
      <c r="O135" s="197"/>
      <c r="P135" s="198"/>
      <c r="Q135" s="199"/>
      <c r="R135" s="160"/>
      <c r="S135" s="126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38" ht="14.25" customHeight="1">
      <c r="A136" s="113"/>
      <c r="B136" s="115"/>
      <c r="C136" s="193"/>
      <c r="D136" s="116"/>
      <c r="E136" s="117"/>
      <c r="F136" s="194"/>
      <c r="G136" s="113"/>
      <c r="H136" s="117"/>
      <c r="I136" s="118"/>
      <c r="J136" s="195"/>
      <c r="K136" s="195"/>
      <c r="L136" s="196"/>
      <c r="M136" s="107"/>
      <c r="N136" s="196"/>
      <c r="O136" s="197"/>
      <c r="P136" s="198"/>
      <c r="Q136" s="199"/>
      <c r="R136" s="160"/>
      <c r="S136" s="126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13"/>
      <c r="B137" s="115"/>
      <c r="C137" s="193"/>
      <c r="D137" s="116"/>
      <c r="E137" s="117"/>
      <c r="F137" s="194"/>
      <c r="G137" s="113"/>
      <c r="H137" s="117"/>
      <c r="I137" s="118"/>
      <c r="J137" s="195"/>
      <c r="K137" s="195"/>
      <c r="L137" s="196"/>
      <c r="M137" s="107"/>
      <c r="N137" s="196"/>
      <c r="O137" s="197"/>
      <c r="P137" s="198"/>
      <c r="Q137" s="199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13"/>
      <c r="B138" s="115"/>
      <c r="C138" s="193"/>
      <c r="D138" s="116"/>
      <c r="E138" s="117"/>
      <c r="F138" s="195"/>
      <c r="G138" s="113"/>
      <c r="H138" s="117"/>
      <c r="I138" s="118"/>
      <c r="J138" s="195"/>
      <c r="K138" s="195"/>
      <c r="L138" s="196"/>
      <c r="M138" s="107"/>
      <c r="N138" s="196"/>
      <c r="O138" s="197"/>
      <c r="P138" s="198"/>
      <c r="Q138" s="199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13"/>
      <c r="B139" s="115"/>
      <c r="C139" s="193"/>
      <c r="D139" s="116"/>
      <c r="E139" s="117"/>
      <c r="F139" s="195"/>
      <c r="G139" s="113"/>
      <c r="H139" s="117"/>
      <c r="I139" s="118"/>
      <c r="J139" s="195"/>
      <c r="K139" s="195"/>
      <c r="L139" s="196"/>
      <c r="M139" s="107"/>
      <c r="N139" s="196"/>
      <c r="O139" s="197"/>
      <c r="P139" s="198"/>
      <c r="Q139" s="199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13"/>
      <c r="B140" s="115"/>
      <c r="C140" s="193"/>
      <c r="D140" s="116"/>
      <c r="E140" s="117"/>
      <c r="F140" s="194"/>
      <c r="G140" s="113"/>
      <c r="H140" s="117"/>
      <c r="I140" s="118"/>
      <c r="J140" s="195"/>
      <c r="K140" s="195"/>
      <c r="L140" s="196"/>
      <c r="M140" s="107"/>
      <c r="N140" s="196"/>
      <c r="O140" s="197"/>
      <c r="P140" s="198"/>
      <c r="Q140" s="19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13"/>
      <c r="B141" s="115"/>
      <c r="C141" s="193"/>
      <c r="D141" s="116"/>
      <c r="E141" s="117"/>
      <c r="F141" s="194"/>
      <c r="G141" s="113"/>
      <c r="H141" s="117"/>
      <c r="I141" s="118"/>
      <c r="J141" s="195"/>
      <c r="K141" s="195"/>
      <c r="L141" s="195"/>
      <c r="M141" s="195"/>
      <c r="N141" s="196"/>
      <c r="O141" s="200"/>
      <c r="P141" s="198"/>
      <c r="Q141" s="19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13"/>
      <c r="B142" s="115"/>
      <c r="C142" s="193"/>
      <c r="D142" s="116"/>
      <c r="E142" s="117"/>
      <c r="F142" s="195"/>
      <c r="G142" s="113"/>
      <c r="H142" s="117"/>
      <c r="I142" s="118"/>
      <c r="J142" s="195"/>
      <c r="K142" s="195"/>
      <c r="L142" s="196"/>
      <c r="M142" s="107"/>
      <c r="N142" s="196"/>
      <c r="O142" s="197"/>
      <c r="P142" s="198"/>
      <c r="Q142" s="199"/>
      <c r="R142" s="160"/>
      <c r="S142" s="126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13"/>
      <c r="B143" s="115"/>
      <c r="C143" s="193"/>
      <c r="D143" s="116"/>
      <c r="E143" s="117"/>
      <c r="F143" s="194"/>
      <c r="G143" s="113"/>
      <c r="H143" s="117"/>
      <c r="I143" s="118"/>
      <c r="J143" s="201"/>
      <c r="K143" s="201"/>
      <c r="L143" s="201"/>
      <c r="M143" s="201"/>
      <c r="N143" s="202"/>
      <c r="O143" s="197"/>
      <c r="P143" s="119"/>
      <c r="Q143" s="199"/>
      <c r="R143" s="160"/>
      <c r="S143" s="126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139"/>
      <c r="B144" s="132"/>
      <c r="C144" s="132"/>
      <c r="D144" s="132"/>
      <c r="E144" s="6"/>
      <c r="F144" s="140"/>
      <c r="G144" s="6"/>
      <c r="H144" s="6"/>
      <c r="I144" s="6"/>
      <c r="J144" s="1"/>
      <c r="K144" s="6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39"/>
      <c r="B145" s="132"/>
      <c r="C145" s="132"/>
      <c r="D145" s="132"/>
      <c r="E145" s="6"/>
      <c r="F145" s="140"/>
      <c r="G145" s="59"/>
      <c r="H145" s="44"/>
      <c r="I145" s="59"/>
      <c r="J145" s="6"/>
      <c r="K145" s="162"/>
      <c r="L145" s="163"/>
      <c r="M145" s="6"/>
      <c r="N145" s="122"/>
      <c r="O145" s="16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59"/>
      <c r="B146" s="121"/>
      <c r="C146" s="121"/>
      <c r="D146" s="44"/>
      <c r="E146" s="59"/>
      <c r="F146" s="59"/>
      <c r="G146" s="59"/>
      <c r="H146" s="44"/>
      <c r="I146" s="59"/>
      <c r="J146" s="6"/>
      <c r="K146" s="162"/>
      <c r="L146" s="163"/>
      <c r="M146" s="6"/>
      <c r="N146" s="122"/>
      <c r="O146" s="16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4"/>
      <c r="B147" s="203" t="s">
        <v>639</v>
      </c>
      <c r="C147" s="203"/>
      <c r="D147" s="203"/>
      <c r="E147" s="203"/>
      <c r="F147" s="6"/>
      <c r="G147" s="6"/>
      <c r="H147" s="150"/>
      <c r="I147" s="6"/>
      <c r="J147" s="150"/>
      <c r="K147" s="151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99" t="s">
        <v>16</v>
      </c>
      <c r="B148" s="100" t="s">
        <v>589</v>
      </c>
      <c r="C148" s="100"/>
      <c r="D148" s="101" t="s">
        <v>600</v>
      </c>
      <c r="E148" s="100" t="s">
        <v>601</v>
      </c>
      <c r="F148" s="100" t="s">
        <v>602</v>
      </c>
      <c r="G148" s="100" t="s">
        <v>640</v>
      </c>
      <c r="H148" s="100" t="s">
        <v>641</v>
      </c>
      <c r="I148" s="100" t="s">
        <v>605</v>
      </c>
      <c r="J148" s="204" t="s">
        <v>606</v>
      </c>
      <c r="K148" s="100" t="s">
        <v>607</v>
      </c>
      <c r="L148" s="100" t="s">
        <v>642</v>
      </c>
      <c r="M148" s="100" t="s">
        <v>610</v>
      </c>
      <c r="N148" s="101" t="s">
        <v>611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05">
        <v>1</v>
      </c>
      <c r="B149" s="206">
        <v>41579</v>
      </c>
      <c r="C149" s="206"/>
      <c r="D149" s="207" t="s">
        <v>643</v>
      </c>
      <c r="E149" s="208" t="s">
        <v>644</v>
      </c>
      <c r="F149" s="209">
        <v>82</v>
      </c>
      <c r="G149" s="208" t="s">
        <v>645</v>
      </c>
      <c r="H149" s="208">
        <v>100</v>
      </c>
      <c r="I149" s="210">
        <v>100</v>
      </c>
      <c r="J149" s="211" t="s">
        <v>646</v>
      </c>
      <c r="K149" s="212">
        <f t="shared" ref="K149:K201" si="106">H149-F149</f>
        <v>18</v>
      </c>
      <c r="L149" s="213">
        <f t="shared" ref="L149:L201" si="107">K149/F149</f>
        <v>0.21951219512195122</v>
      </c>
      <c r="M149" s="208" t="s">
        <v>612</v>
      </c>
      <c r="N149" s="214">
        <v>42657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2</v>
      </c>
      <c r="B150" s="206">
        <v>41794</v>
      </c>
      <c r="C150" s="206"/>
      <c r="D150" s="207" t="s">
        <v>647</v>
      </c>
      <c r="E150" s="208" t="s">
        <v>614</v>
      </c>
      <c r="F150" s="209">
        <v>257</v>
      </c>
      <c r="G150" s="208" t="s">
        <v>645</v>
      </c>
      <c r="H150" s="208">
        <v>300</v>
      </c>
      <c r="I150" s="210">
        <v>300</v>
      </c>
      <c r="J150" s="211" t="s">
        <v>646</v>
      </c>
      <c r="K150" s="212">
        <f t="shared" si="106"/>
        <v>43</v>
      </c>
      <c r="L150" s="213">
        <f t="shared" si="107"/>
        <v>0.16731517509727625</v>
      </c>
      <c r="M150" s="208" t="s">
        <v>612</v>
      </c>
      <c r="N150" s="214">
        <v>41822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05">
        <v>3</v>
      </c>
      <c r="B151" s="206">
        <v>41828</v>
      </c>
      <c r="C151" s="206"/>
      <c r="D151" s="207" t="s">
        <v>648</v>
      </c>
      <c r="E151" s="208" t="s">
        <v>614</v>
      </c>
      <c r="F151" s="209">
        <v>393</v>
      </c>
      <c r="G151" s="208" t="s">
        <v>645</v>
      </c>
      <c r="H151" s="208">
        <v>468</v>
      </c>
      <c r="I151" s="210">
        <v>468</v>
      </c>
      <c r="J151" s="211" t="s">
        <v>646</v>
      </c>
      <c r="K151" s="212">
        <f t="shared" si="106"/>
        <v>75</v>
      </c>
      <c r="L151" s="213">
        <f t="shared" si="107"/>
        <v>0.19083969465648856</v>
      </c>
      <c r="M151" s="208" t="s">
        <v>612</v>
      </c>
      <c r="N151" s="214">
        <v>41863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4</v>
      </c>
      <c r="B152" s="206">
        <v>41857</v>
      </c>
      <c r="C152" s="206"/>
      <c r="D152" s="207" t="s">
        <v>649</v>
      </c>
      <c r="E152" s="208" t="s">
        <v>614</v>
      </c>
      <c r="F152" s="209">
        <v>205</v>
      </c>
      <c r="G152" s="208" t="s">
        <v>645</v>
      </c>
      <c r="H152" s="208">
        <v>275</v>
      </c>
      <c r="I152" s="210">
        <v>250</v>
      </c>
      <c r="J152" s="211" t="s">
        <v>646</v>
      </c>
      <c r="K152" s="212">
        <f t="shared" si="106"/>
        <v>70</v>
      </c>
      <c r="L152" s="213">
        <f t="shared" si="107"/>
        <v>0.34146341463414637</v>
      </c>
      <c r="M152" s="208" t="s">
        <v>612</v>
      </c>
      <c r="N152" s="214">
        <v>41962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5</v>
      </c>
      <c r="B153" s="206">
        <v>41886</v>
      </c>
      <c r="C153" s="206"/>
      <c r="D153" s="207" t="s">
        <v>650</v>
      </c>
      <c r="E153" s="208" t="s">
        <v>614</v>
      </c>
      <c r="F153" s="209">
        <v>162</v>
      </c>
      <c r="G153" s="208" t="s">
        <v>645</v>
      </c>
      <c r="H153" s="208">
        <v>190</v>
      </c>
      <c r="I153" s="210">
        <v>190</v>
      </c>
      <c r="J153" s="211" t="s">
        <v>646</v>
      </c>
      <c r="K153" s="212">
        <f t="shared" si="106"/>
        <v>28</v>
      </c>
      <c r="L153" s="213">
        <f t="shared" si="107"/>
        <v>0.1728395061728395</v>
      </c>
      <c r="M153" s="208" t="s">
        <v>612</v>
      </c>
      <c r="N153" s="214">
        <v>42006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6</v>
      </c>
      <c r="B154" s="206">
        <v>41886</v>
      </c>
      <c r="C154" s="206"/>
      <c r="D154" s="207" t="s">
        <v>651</v>
      </c>
      <c r="E154" s="208" t="s">
        <v>614</v>
      </c>
      <c r="F154" s="209">
        <v>75</v>
      </c>
      <c r="G154" s="208" t="s">
        <v>645</v>
      </c>
      <c r="H154" s="208">
        <v>91.5</v>
      </c>
      <c r="I154" s="210" t="s">
        <v>652</v>
      </c>
      <c r="J154" s="211" t="s">
        <v>653</v>
      </c>
      <c r="K154" s="212">
        <f t="shared" si="106"/>
        <v>16.5</v>
      </c>
      <c r="L154" s="213">
        <f t="shared" si="107"/>
        <v>0.22</v>
      </c>
      <c r="M154" s="208" t="s">
        <v>612</v>
      </c>
      <c r="N154" s="214">
        <v>41954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7</v>
      </c>
      <c r="B155" s="206">
        <v>41913</v>
      </c>
      <c r="C155" s="206"/>
      <c r="D155" s="207" t="s">
        <v>654</v>
      </c>
      <c r="E155" s="208" t="s">
        <v>614</v>
      </c>
      <c r="F155" s="209">
        <v>850</v>
      </c>
      <c r="G155" s="208" t="s">
        <v>645</v>
      </c>
      <c r="H155" s="208">
        <v>982.5</v>
      </c>
      <c r="I155" s="210">
        <v>1050</v>
      </c>
      <c r="J155" s="211" t="s">
        <v>655</v>
      </c>
      <c r="K155" s="212">
        <f t="shared" si="106"/>
        <v>132.5</v>
      </c>
      <c r="L155" s="213">
        <f t="shared" si="107"/>
        <v>0.15588235294117647</v>
      </c>
      <c r="M155" s="208" t="s">
        <v>612</v>
      </c>
      <c r="N155" s="214">
        <v>42039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8</v>
      </c>
      <c r="B156" s="206">
        <v>41913</v>
      </c>
      <c r="C156" s="206"/>
      <c r="D156" s="207" t="s">
        <v>656</v>
      </c>
      <c r="E156" s="208" t="s">
        <v>614</v>
      </c>
      <c r="F156" s="209">
        <v>475</v>
      </c>
      <c r="G156" s="208" t="s">
        <v>645</v>
      </c>
      <c r="H156" s="208">
        <v>515</v>
      </c>
      <c r="I156" s="210">
        <v>600</v>
      </c>
      <c r="J156" s="211" t="s">
        <v>657</v>
      </c>
      <c r="K156" s="212">
        <f t="shared" si="106"/>
        <v>40</v>
      </c>
      <c r="L156" s="213">
        <f t="shared" si="107"/>
        <v>8.4210526315789472E-2</v>
      </c>
      <c r="M156" s="208" t="s">
        <v>612</v>
      </c>
      <c r="N156" s="21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9</v>
      </c>
      <c r="B157" s="206">
        <v>41913</v>
      </c>
      <c r="C157" s="206"/>
      <c r="D157" s="207" t="s">
        <v>658</v>
      </c>
      <c r="E157" s="208" t="s">
        <v>614</v>
      </c>
      <c r="F157" s="209">
        <v>86</v>
      </c>
      <c r="G157" s="208" t="s">
        <v>645</v>
      </c>
      <c r="H157" s="208">
        <v>99</v>
      </c>
      <c r="I157" s="210">
        <v>140</v>
      </c>
      <c r="J157" s="211" t="s">
        <v>659</v>
      </c>
      <c r="K157" s="212">
        <f t="shared" si="106"/>
        <v>13</v>
      </c>
      <c r="L157" s="213">
        <f t="shared" si="107"/>
        <v>0.15116279069767441</v>
      </c>
      <c r="M157" s="208" t="s">
        <v>612</v>
      </c>
      <c r="N157" s="214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10</v>
      </c>
      <c r="B158" s="206">
        <v>41926</v>
      </c>
      <c r="C158" s="206"/>
      <c r="D158" s="207" t="s">
        <v>660</v>
      </c>
      <c r="E158" s="208" t="s">
        <v>614</v>
      </c>
      <c r="F158" s="209">
        <v>496.6</v>
      </c>
      <c r="G158" s="208" t="s">
        <v>645</v>
      </c>
      <c r="H158" s="208">
        <v>621</v>
      </c>
      <c r="I158" s="210">
        <v>580</v>
      </c>
      <c r="J158" s="211" t="s">
        <v>646</v>
      </c>
      <c r="K158" s="212">
        <f t="shared" si="106"/>
        <v>124.39999999999998</v>
      </c>
      <c r="L158" s="213">
        <f t="shared" si="107"/>
        <v>0.25050342327829234</v>
      </c>
      <c r="M158" s="208" t="s">
        <v>612</v>
      </c>
      <c r="N158" s="214">
        <v>42605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05">
        <v>11</v>
      </c>
      <c r="B159" s="206">
        <v>41926</v>
      </c>
      <c r="C159" s="206"/>
      <c r="D159" s="207" t="s">
        <v>661</v>
      </c>
      <c r="E159" s="208" t="s">
        <v>614</v>
      </c>
      <c r="F159" s="209">
        <v>2481.9</v>
      </c>
      <c r="G159" s="208" t="s">
        <v>645</v>
      </c>
      <c r="H159" s="208">
        <v>2840</v>
      </c>
      <c r="I159" s="210">
        <v>2870</v>
      </c>
      <c r="J159" s="211" t="s">
        <v>662</v>
      </c>
      <c r="K159" s="212">
        <f t="shared" si="106"/>
        <v>358.09999999999991</v>
      </c>
      <c r="L159" s="213">
        <f t="shared" si="107"/>
        <v>0.14428462065353154</v>
      </c>
      <c r="M159" s="208" t="s">
        <v>612</v>
      </c>
      <c r="N159" s="214">
        <v>42017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12</v>
      </c>
      <c r="B160" s="206">
        <v>41928</v>
      </c>
      <c r="C160" s="206"/>
      <c r="D160" s="207" t="s">
        <v>663</v>
      </c>
      <c r="E160" s="208" t="s">
        <v>614</v>
      </c>
      <c r="F160" s="209">
        <v>84.5</v>
      </c>
      <c r="G160" s="208" t="s">
        <v>645</v>
      </c>
      <c r="H160" s="208">
        <v>93</v>
      </c>
      <c r="I160" s="210">
        <v>110</v>
      </c>
      <c r="J160" s="211" t="s">
        <v>664</v>
      </c>
      <c r="K160" s="212">
        <f t="shared" si="106"/>
        <v>8.5</v>
      </c>
      <c r="L160" s="213">
        <f t="shared" si="107"/>
        <v>0.10059171597633136</v>
      </c>
      <c r="M160" s="208" t="s">
        <v>612</v>
      </c>
      <c r="N160" s="214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13</v>
      </c>
      <c r="B161" s="206">
        <v>41928</v>
      </c>
      <c r="C161" s="206"/>
      <c r="D161" s="207" t="s">
        <v>665</v>
      </c>
      <c r="E161" s="208" t="s">
        <v>614</v>
      </c>
      <c r="F161" s="209">
        <v>401</v>
      </c>
      <c r="G161" s="208" t="s">
        <v>645</v>
      </c>
      <c r="H161" s="208">
        <v>428</v>
      </c>
      <c r="I161" s="210">
        <v>450</v>
      </c>
      <c r="J161" s="211" t="s">
        <v>666</v>
      </c>
      <c r="K161" s="212">
        <f t="shared" si="106"/>
        <v>27</v>
      </c>
      <c r="L161" s="213">
        <f t="shared" si="107"/>
        <v>6.7331670822942641E-2</v>
      </c>
      <c r="M161" s="208" t="s">
        <v>612</v>
      </c>
      <c r="N161" s="214">
        <v>42020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14</v>
      </c>
      <c r="B162" s="206">
        <v>41928</v>
      </c>
      <c r="C162" s="206"/>
      <c r="D162" s="207" t="s">
        <v>667</v>
      </c>
      <c r="E162" s="208" t="s">
        <v>614</v>
      </c>
      <c r="F162" s="209">
        <v>101</v>
      </c>
      <c r="G162" s="208" t="s">
        <v>645</v>
      </c>
      <c r="H162" s="208">
        <v>112</v>
      </c>
      <c r="I162" s="210">
        <v>120</v>
      </c>
      <c r="J162" s="211" t="s">
        <v>668</v>
      </c>
      <c r="K162" s="212">
        <f t="shared" si="106"/>
        <v>11</v>
      </c>
      <c r="L162" s="213">
        <f t="shared" si="107"/>
        <v>0.10891089108910891</v>
      </c>
      <c r="M162" s="208" t="s">
        <v>612</v>
      </c>
      <c r="N162" s="21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15</v>
      </c>
      <c r="B163" s="206">
        <v>41954</v>
      </c>
      <c r="C163" s="206"/>
      <c r="D163" s="207" t="s">
        <v>669</v>
      </c>
      <c r="E163" s="208" t="s">
        <v>614</v>
      </c>
      <c r="F163" s="209">
        <v>59</v>
      </c>
      <c r="G163" s="208" t="s">
        <v>645</v>
      </c>
      <c r="H163" s="208">
        <v>76</v>
      </c>
      <c r="I163" s="210">
        <v>76</v>
      </c>
      <c r="J163" s="211" t="s">
        <v>646</v>
      </c>
      <c r="K163" s="212">
        <f t="shared" si="106"/>
        <v>17</v>
      </c>
      <c r="L163" s="213">
        <f t="shared" si="107"/>
        <v>0.28813559322033899</v>
      </c>
      <c r="M163" s="208" t="s">
        <v>612</v>
      </c>
      <c r="N163" s="214">
        <v>43032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16</v>
      </c>
      <c r="B164" s="206">
        <v>41954</v>
      </c>
      <c r="C164" s="206"/>
      <c r="D164" s="207" t="s">
        <v>658</v>
      </c>
      <c r="E164" s="208" t="s">
        <v>614</v>
      </c>
      <c r="F164" s="209">
        <v>99</v>
      </c>
      <c r="G164" s="208" t="s">
        <v>645</v>
      </c>
      <c r="H164" s="208">
        <v>120</v>
      </c>
      <c r="I164" s="210">
        <v>120</v>
      </c>
      <c r="J164" s="211" t="s">
        <v>626</v>
      </c>
      <c r="K164" s="212">
        <f t="shared" si="106"/>
        <v>21</v>
      </c>
      <c r="L164" s="213">
        <f t="shared" si="107"/>
        <v>0.21212121212121213</v>
      </c>
      <c r="M164" s="208" t="s">
        <v>612</v>
      </c>
      <c r="N164" s="214">
        <v>41960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17</v>
      </c>
      <c r="B165" s="206">
        <v>41956</v>
      </c>
      <c r="C165" s="206"/>
      <c r="D165" s="207" t="s">
        <v>670</v>
      </c>
      <c r="E165" s="208" t="s">
        <v>614</v>
      </c>
      <c r="F165" s="209">
        <v>22</v>
      </c>
      <c r="G165" s="208" t="s">
        <v>645</v>
      </c>
      <c r="H165" s="208">
        <v>33.549999999999997</v>
      </c>
      <c r="I165" s="210">
        <v>32</v>
      </c>
      <c r="J165" s="211" t="s">
        <v>671</v>
      </c>
      <c r="K165" s="212">
        <f t="shared" si="106"/>
        <v>11.549999999999997</v>
      </c>
      <c r="L165" s="213">
        <f t="shared" si="107"/>
        <v>0.52499999999999991</v>
      </c>
      <c r="M165" s="208" t="s">
        <v>612</v>
      </c>
      <c r="N165" s="214">
        <v>42188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18</v>
      </c>
      <c r="B166" s="206">
        <v>41976</v>
      </c>
      <c r="C166" s="206"/>
      <c r="D166" s="207" t="s">
        <v>672</v>
      </c>
      <c r="E166" s="208" t="s">
        <v>614</v>
      </c>
      <c r="F166" s="209">
        <v>440</v>
      </c>
      <c r="G166" s="208" t="s">
        <v>645</v>
      </c>
      <c r="H166" s="208">
        <v>520</v>
      </c>
      <c r="I166" s="210">
        <v>520</v>
      </c>
      <c r="J166" s="211" t="s">
        <v>673</v>
      </c>
      <c r="K166" s="212">
        <f t="shared" si="106"/>
        <v>80</v>
      </c>
      <c r="L166" s="213">
        <f t="shared" si="107"/>
        <v>0.18181818181818182</v>
      </c>
      <c r="M166" s="208" t="s">
        <v>612</v>
      </c>
      <c r="N166" s="214">
        <v>42208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19</v>
      </c>
      <c r="B167" s="206">
        <v>41976</v>
      </c>
      <c r="C167" s="206"/>
      <c r="D167" s="207" t="s">
        <v>674</v>
      </c>
      <c r="E167" s="208" t="s">
        <v>614</v>
      </c>
      <c r="F167" s="209">
        <v>360</v>
      </c>
      <c r="G167" s="208" t="s">
        <v>645</v>
      </c>
      <c r="H167" s="208">
        <v>427</v>
      </c>
      <c r="I167" s="210">
        <v>425</v>
      </c>
      <c r="J167" s="211" t="s">
        <v>675</v>
      </c>
      <c r="K167" s="212">
        <f t="shared" si="106"/>
        <v>67</v>
      </c>
      <c r="L167" s="213">
        <f t="shared" si="107"/>
        <v>0.18611111111111112</v>
      </c>
      <c r="M167" s="208" t="s">
        <v>612</v>
      </c>
      <c r="N167" s="214">
        <v>42058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20</v>
      </c>
      <c r="B168" s="206">
        <v>42012</v>
      </c>
      <c r="C168" s="206"/>
      <c r="D168" s="207" t="s">
        <v>676</v>
      </c>
      <c r="E168" s="208" t="s">
        <v>614</v>
      </c>
      <c r="F168" s="209">
        <v>360</v>
      </c>
      <c r="G168" s="208" t="s">
        <v>645</v>
      </c>
      <c r="H168" s="208">
        <v>455</v>
      </c>
      <c r="I168" s="210">
        <v>420</v>
      </c>
      <c r="J168" s="211" t="s">
        <v>677</v>
      </c>
      <c r="K168" s="212">
        <f t="shared" si="106"/>
        <v>95</v>
      </c>
      <c r="L168" s="213">
        <f t="shared" si="107"/>
        <v>0.2638888888888889</v>
      </c>
      <c r="M168" s="208" t="s">
        <v>612</v>
      </c>
      <c r="N168" s="214">
        <v>42024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21</v>
      </c>
      <c r="B169" s="206">
        <v>42012</v>
      </c>
      <c r="C169" s="206"/>
      <c r="D169" s="207" t="s">
        <v>678</v>
      </c>
      <c r="E169" s="208" t="s">
        <v>614</v>
      </c>
      <c r="F169" s="209">
        <v>130</v>
      </c>
      <c r="G169" s="208"/>
      <c r="H169" s="208">
        <v>175.5</v>
      </c>
      <c r="I169" s="210">
        <v>165</v>
      </c>
      <c r="J169" s="211" t="s">
        <v>679</v>
      </c>
      <c r="K169" s="212">
        <f t="shared" si="106"/>
        <v>45.5</v>
      </c>
      <c r="L169" s="213">
        <f t="shared" si="107"/>
        <v>0.35</v>
      </c>
      <c r="M169" s="208" t="s">
        <v>612</v>
      </c>
      <c r="N169" s="214">
        <v>43088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22</v>
      </c>
      <c r="B170" s="206">
        <v>42040</v>
      </c>
      <c r="C170" s="206"/>
      <c r="D170" s="207" t="s">
        <v>391</v>
      </c>
      <c r="E170" s="208" t="s">
        <v>644</v>
      </c>
      <c r="F170" s="209">
        <v>98</v>
      </c>
      <c r="G170" s="208"/>
      <c r="H170" s="208">
        <v>120</v>
      </c>
      <c r="I170" s="210">
        <v>120</v>
      </c>
      <c r="J170" s="211" t="s">
        <v>646</v>
      </c>
      <c r="K170" s="212">
        <f t="shared" si="106"/>
        <v>22</v>
      </c>
      <c r="L170" s="213">
        <f t="shared" si="107"/>
        <v>0.22448979591836735</v>
      </c>
      <c r="M170" s="208" t="s">
        <v>612</v>
      </c>
      <c r="N170" s="214">
        <v>42753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23</v>
      </c>
      <c r="B171" s="206">
        <v>42040</v>
      </c>
      <c r="C171" s="206"/>
      <c r="D171" s="207" t="s">
        <v>680</v>
      </c>
      <c r="E171" s="208" t="s">
        <v>644</v>
      </c>
      <c r="F171" s="209">
        <v>196</v>
      </c>
      <c r="G171" s="208"/>
      <c r="H171" s="208">
        <v>262</v>
      </c>
      <c r="I171" s="210">
        <v>255</v>
      </c>
      <c r="J171" s="211" t="s">
        <v>646</v>
      </c>
      <c r="K171" s="212">
        <f t="shared" si="106"/>
        <v>66</v>
      </c>
      <c r="L171" s="213">
        <f t="shared" si="107"/>
        <v>0.33673469387755101</v>
      </c>
      <c r="M171" s="208" t="s">
        <v>612</v>
      </c>
      <c r="N171" s="214">
        <v>42599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15">
        <v>24</v>
      </c>
      <c r="B172" s="216">
        <v>42067</v>
      </c>
      <c r="C172" s="216"/>
      <c r="D172" s="217" t="s">
        <v>390</v>
      </c>
      <c r="E172" s="218" t="s">
        <v>644</v>
      </c>
      <c r="F172" s="219">
        <v>235</v>
      </c>
      <c r="G172" s="219"/>
      <c r="H172" s="220">
        <v>77</v>
      </c>
      <c r="I172" s="220" t="s">
        <v>681</v>
      </c>
      <c r="J172" s="221" t="s">
        <v>682</v>
      </c>
      <c r="K172" s="222">
        <f t="shared" si="106"/>
        <v>-158</v>
      </c>
      <c r="L172" s="223">
        <f t="shared" si="107"/>
        <v>-0.67234042553191486</v>
      </c>
      <c r="M172" s="219" t="s">
        <v>625</v>
      </c>
      <c r="N172" s="216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25</v>
      </c>
      <c r="B173" s="206">
        <v>42067</v>
      </c>
      <c r="C173" s="206"/>
      <c r="D173" s="207" t="s">
        <v>683</v>
      </c>
      <c r="E173" s="208" t="s">
        <v>644</v>
      </c>
      <c r="F173" s="209">
        <v>185</v>
      </c>
      <c r="G173" s="208"/>
      <c r="H173" s="208">
        <v>224</v>
      </c>
      <c r="I173" s="210" t="s">
        <v>684</v>
      </c>
      <c r="J173" s="211" t="s">
        <v>646</v>
      </c>
      <c r="K173" s="212">
        <f t="shared" si="106"/>
        <v>39</v>
      </c>
      <c r="L173" s="213">
        <f t="shared" si="107"/>
        <v>0.21081081081081082</v>
      </c>
      <c r="M173" s="208" t="s">
        <v>612</v>
      </c>
      <c r="N173" s="214">
        <v>42647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5">
        <v>26</v>
      </c>
      <c r="B174" s="216">
        <v>42090</v>
      </c>
      <c r="C174" s="216"/>
      <c r="D174" s="224" t="s">
        <v>685</v>
      </c>
      <c r="E174" s="219" t="s">
        <v>644</v>
      </c>
      <c r="F174" s="219">
        <v>49.5</v>
      </c>
      <c r="G174" s="220"/>
      <c r="H174" s="220">
        <v>15.85</v>
      </c>
      <c r="I174" s="220">
        <v>67</v>
      </c>
      <c r="J174" s="221" t="s">
        <v>686</v>
      </c>
      <c r="K174" s="220">
        <f t="shared" si="106"/>
        <v>-33.65</v>
      </c>
      <c r="L174" s="225">
        <f t="shared" si="107"/>
        <v>-0.67979797979797973</v>
      </c>
      <c r="M174" s="219" t="s">
        <v>625</v>
      </c>
      <c r="N174" s="226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27</v>
      </c>
      <c r="B175" s="206">
        <v>42093</v>
      </c>
      <c r="C175" s="206"/>
      <c r="D175" s="207" t="s">
        <v>687</v>
      </c>
      <c r="E175" s="208" t="s">
        <v>644</v>
      </c>
      <c r="F175" s="209">
        <v>183.5</v>
      </c>
      <c r="G175" s="208"/>
      <c r="H175" s="208">
        <v>219</v>
      </c>
      <c r="I175" s="210">
        <v>218</v>
      </c>
      <c r="J175" s="211" t="s">
        <v>688</v>
      </c>
      <c r="K175" s="212">
        <f t="shared" si="106"/>
        <v>35.5</v>
      </c>
      <c r="L175" s="213">
        <f t="shared" si="107"/>
        <v>0.19346049046321526</v>
      </c>
      <c r="M175" s="208" t="s">
        <v>612</v>
      </c>
      <c r="N175" s="214">
        <v>42103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05">
        <v>28</v>
      </c>
      <c r="B176" s="206">
        <v>42114</v>
      </c>
      <c r="C176" s="206"/>
      <c r="D176" s="207" t="s">
        <v>689</v>
      </c>
      <c r="E176" s="208" t="s">
        <v>644</v>
      </c>
      <c r="F176" s="209">
        <f>(227+237)/2</f>
        <v>232</v>
      </c>
      <c r="G176" s="208"/>
      <c r="H176" s="208">
        <v>298</v>
      </c>
      <c r="I176" s="210">
        <v>298</v>
      </c>
      <c r="J176" s="211" t="s">
        <v>646</v>
      </c>
      <c r="K176" s="212">
        <f t="shared" si="106"/>
        <v>66</v>
      </c>
      <c r="L176" s="213">
        <f t="shared" si="107"/>
        <v>0.28448275862068967</v>
      </c>
      <c r="M176" s="208" t="s">
        <v>612</v>
      </c>
      <c r="N176" s="214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29</v>
      </c>
      <c r="B177" s="206">
        <v>42128</v>
      </c>
      <c r="C177" s="206"/>
      <c r="D177" s="207" t="s">
        <v>690</v>
      </c>
      <c r="E177" s="208" t="s">
        <v>614</v>
      </c>
      <c r="F177" s="209">
        <v>385</v>
      </c>
      <c r="G177" s="208"/>
      <c r="H177" s="208">
        <f>212.5+331</f>
        <v>543.5</v>
      </c>
      <c r="I177" s="210">
        <v>510</v>
      </c>
      <c r="J177" s="211" t="s">
        <v>691</v>
      </c>
      <c r="K177" s="212">
        <f t="shared" si="106"/>
        <v>158.5</v>
      </c>
      <c r="L177" s="213">
        <f t="shared" si="107"/>
        <v>0.41168831168831171</v>
      </c>
      <c r="M177" s="208" t="s">
        <v>612</v>
      </c>
      <c r="N177" s="214">
        <v>42235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30</v>
      </c>
      <c r="B178" s="206">
        <v>42128</v>
      </c>
      <c r="C178" s="206"/>
      <c r="D178" s="207" t="s">
        <v>692</v>
      </c>
      <c r="E178" s="208" t="s">
        <v>614</v>
      </c>
      <c r="F178" s="209">
        <v>115.5</v>
      </c>
      <c r="G178" s="208"/>
      <c r="H178" s="208">
        <v>146</v>
      </c>
      <c r="I178" s="210">
        <v>142</v>
      </c>
      <c r="J178" s="211" t="s">
        <v>693</v>
      </c>
      <c r="K178" s="212">
        <f t="shared" si="106"/>
        <v>30.5</v>
      </c>
      <c r="L178" s="213">
        <f t="shared" si="107"/>
        <v>0.26406926406926406</v>
      </c>
      <c r="M178" s="208" t="s">
        <v>612</v>
      </c>
      <c r="N178" s="214">
        <v>42202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31</v>
      </c>
      <c r="B179" s="206">
        <v>42151</v>
      </c>
      <c r="C179" s="206"/>
      <c r="D179" s="207" t="s">
        <v>694</v>
      </c>
      <c r="E179" s="208" t="s">
        <v>614</v>
      </c>
      <c r="F179" s="209">
        <v>237.5</v>
      </c>
      <c r="G179" s="208"/>
      <c r="H179" s="208">
        <v>279.5</v>
      </c>
      <c r="I179" s="210">
        <v>278</v>
      </c>
      <c r="J179" s="211" t="s">
        <v>646</v>
      </c>
      <c r="K179" s="212">
        <f t="shared" si="106"/>
        <v>42</v>
      </c>
      <c r="L179" s="213">
        <f t="shared" si="107"/>
        <v>0.17684210526315788</v>
      </c>
      <c r="M179" s="208" t="s">
        <v>612</v>
      </c>
      <c r="N179" s="214">
        <v>42222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32</v>
      </c>
      <c r="B180" s="206">
        <v>42174</v>
      </c>
      <c r="C180" s="206"/>
      <c r="D180" s="207" t="s">
        <v>665</v>
      </c>
      <c r="E180" s="208" t="s">
        <v>644</v>
      </c>
      <c r="F180" s="209">
        <v>340</v>
      </c>
      <c r="G180" s="208"/>
      <c r="H180" s="208">
        <v>448</v>
      </c>
      <c r="I180" s="210">
        <v>448</v>
      </c>
      <c r="J180" s="211" t="s">
        <v>646</v>
      </c>
      <c r="K180" s="212">
        <f t="shared" si="106"/>
        <v>108</v>
      </c>
      <c r="L180" s="213">
        <f t="shared" si="107"/>
        <v>0.31764705882352939</v>
      </c>
      <c r="M180" s="208" t="s">
        <v>612</v>
      </c>
      <c r="N180" s="214">
        <v>43018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33</v>
      </c>
      <c r="B181" s="206">
        <v>42191</v>
      </c>
      <c r="C181" s="206"/>
      <c r="D181" s="207" t="s">
        <v>695</v>
      </c>
      <c r="E181" s="208" t="s">
        <v>644</v>
      </c>
      <c r="F181" s="209">
        <v>390</v>
      </c>
      <c r="G181" s="208"/>
      <c r="H181" s="208">
        <v>460</v>
      </c>
      <c r="I181" s="210">
        <v>460</v>
      </c>
      <c r="J181" s="211" t="s">
        <v>646</v>
      </c>
      <c r="K181" s="212">
        <f t="shared" si="106"/>
        <v>70</v>
      </c>
      <c r="L181" s="213">
        <f t="shared" si="107"/>
        <v>0.17948717948717949</v>
      </c>
      <c r="M181" s="208" t="s">
        <v>612</v>
      </c>
      <c r="N181" s="214">
        <v>42478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5">
        <v>34</v>
      </c>
      <c r="B182" s="216">
        <v>42195</v>
      </c>
      <c r="C182" s="216"/>
      <c r="D182" s="217" t="s">
        <v>696</v>
      </c>
      <c r="E182" s="218" t="s">
        <v>644</v>
      </c>
      <c r="F182" s="219">
        <v>122.5</v>
      </c>
      <c r="G182" s="219"/>
      <c r="H182" s="220">
        <v>61</v>
      </c>
      <c r="I182" s="220">
        <v>172</v>
      </c>
      <c r="J182" s="221" t="s">
        <v>697</v>
      </c>
      <c r="K182" s="222">
        <f t="shared" si="106"/>
        <v>-61.5</v>
      </c>
      <c r="L182" s="223">
        <f t="shared" si="107"/>
        <v>-0.50204081632653064</v>
      </c>
      <c r="M182" s="219" t="s">
        <v>625</v>
      </c>
      <c r="N182" s="216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05">
        <v>35</v>
      </c>
      <c r="B183" s="206">
        <v>42219</v>
      </c>
      <c r="C183" s="206"/>
      <c r="D183" s="207" t="s">
        <v>698</v>
      </c>
      <c r="E183" s="208" t="s">
        <v>644</v>
      </c>
      <c r="F183" s="209">
        <v>297.5</v>
      </c>
      <c r="G183" s="208"/>
      <c r="H183" s="208">
        <v>350</v>
      </c>
      <c r="I183" s="210">
        <v>360</v>
      </c>
      <c r="J183" s="211" t="s">
        <v>699</v>
      </c>
      <c r="K183" s="212">
        <f t="shared" si="106"/>
        <v>52.5</v>
      </c>
      <c r="L183" s="213">
        <f t="shared" si="107"/>
        <v>0.17647058823529413</v>
      </c>
      <c r="M183" s="208" t="s">
        <v>612</v>
      </c>
      <c r="N183" s="214">
        <v>42232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36</v>
      </c>
      <c r="B184" s="206">
        <v>42219</v>
      </c>
      <c r="C184" s="206"/>
      <c r="D184" s="207" t="s">
        <v>700</v>
      </c>
      <c r="E184" s="208" t="s">
        <v>644</v>
      </c>
      <c r="F184" s="209">
        <v>115.5</v>
      </c>
      <c r="G184" s="208"/>
      <c r="H184" s="208">
        <v>149</v>
      </c>
      <c r="I184" s="210">
        <v>140</v>
      </c>
      <c r="J184" s="211" t="s">
        <v>701</v>
      </c>
      <c r="K184" s="212">
        <f t="shared" si="106"/>
        <v>33.5</v>
      </c>
      <c r="L184" s="213">
        <f t="shared" si="107"/>
        <v>0.29004329004329005</v>
      </c>
      <c r="M184" s="208" t="s">
        <v>612</v>
      </c>
      <c r="N184" s="214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37</v>
      </c>
      <c r="B185" s="206">
        <v>42251</v>
      </c>
      <c r="C185" s="206"/>
      <c r="D185" s="207" t="s">
        <v>694</v>
      </c>
      <c r="E185" s="208" t="s">
        <v>644</v>
      </c>
      <c r="F185" s="209">
        <v>226</v>
      </c>
      <c r="G185" s="208"/>
      <c r="H185" s="208">
        <v>292</v>
      </c>
      <c r="I185" s="210">
        <v>292</v>
      </c>
      <c r="J185" s="211" t="s">
        <v>702</v>
      </c>
      <c r="K185" s="212">
        <f t="shared" si="106"/>
        <v>66</v>
      </c>
      <c r="L185" s="213">
        <f t="shared" si="107"/>
        <v>0.29203539823008851</v>
      </c>
      <c r="M185" s="208" t="s">
        <v>612</v>
      </c>
      <c r="N185" s="214">
        <v>42286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38</v>
      </c>
      <c r="B186" s="206">
        <v>42254</v>
      </c>
      <c r="C186" s="206"/>
      <c r="D186" s="207" t="s">
        <v>689</v>
      </c>
      <c r="E186" s="208" t="s">
        <v>644</v>
      </c>
      <c r="F186" s="209">
        <v>232.5</v>
      </c>
      <c r="G186" s="208"/>
      <c r="H186" s="208">
        <v>312.5</v>
      </c>
      <c r="I186" s="210">
        <v>310</v>
      </c>
      <c r="J186" s="211" t="s">
        <v>646</v>
      </c>
      <c r="K186" s="212">
        <f t="shared" si="106"/>
        <v>80</v>
      </c>
      <c r="L186" s="213">
        <f t="shared" si="107"/>
        <v>0.34408602150537637</v>
      </c>
      <c r="M186" s="208" t="s">
        <v>612</v>
      </c>
      <c r="N186" s="214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39</v>
      </c>
      <c r="B187" s="206">
        <v>42268</v>
      </c>
      <c r="C187" s="206"/>
      <c r="D187" s="207" t="s">
        <v>703</v>
      </c>
      <c r="E187" s="208" t="s">
        <v>644</v>
      </c>
      <c r="F187" s="209">
        <v>196.5</v>
      </c>
      <c r="G187" s="208"/>
      <c r="H187" s="208">
        <v>238</v>
      </c>
      <c r="I187" s="210">
        <v>238</v>
      </c>
      <c r="J187" s="211" t="s">
        <v>702</v>
      </c>
      <c r="K187" s="212">
        <f t="shared" si="106"/>
        <v>41.5</v>
      </c>
      <c r="L187" s="213">
        <f t="shared" si="107"/>
        <v>0.21119592875318066</v>
      </c>
      <c r="M187" s="208" t="s">
        <v>612</v>
      </c>
      <c r="N187" s="214">
        <v>42291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05">
        <v>40</v>
      </c>
      <c r="B188" s="206">
        <v>42271</v>
      </c>
      <c r="C188" s="206"/>
      <c r="D188" s="207" t="s">
        <v>643</v>
      </c>
      <c r="E188" s="208" t="s">
        <v>644</v>
      </c>
      <c r="F188" s="209">
        <v>65</v>
      </c>
      <c r="G188" s="208"/>
      <c r="H188" s="208">
        <v>82</v>
      </c>
      <c r="I188" s="210">
        <v>82</v>
      </c>
      <c r="J188" s="211" t="s">
        <v>702</v>
      </c>
      <c r="K188" s="212">
        <f t="shared" si="106"/>
        <v>17</v>
      </c>
      <c r="L188" s="213">
        <f t="shared" si="107"/>
        <v>0.26153846153846155</v>
      </c>
      <c r="M188" s="208" t="s">
        <v>612</v>
      </c>
      <c r="N188" s="214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05">
        <v>41</v>
      </c>
      <c r="B189" s="206">
        <v>42291</v>
      </c>
      <c r="C189" s="206"/>
      <c r="D189" s="207" t="s">
        <v>704</v>
      </c>
      <c r="E189" s="208" t="s">
        <v>644</v>
      </c>
      <c r="F189" s="209">
        <v>144</v>
      </c>
      <c r="G189" s="208"/>
      <c r="H189" s="208">
        <v>182.5</v>
      </c>
      <c r="I189" s="210">
        <v>181</v>
      </c>
      <c r="J189" s="211" t="s">
        <v>702</v>
      </c>
      <c r="K189" s="212">
        <f t="shared" si="106"/>
        <v>38.5</v>
      </c>
      <c r="L189" s="213">
        <f t="shared" si="107"/>
        <v>0.2673611111111111</v>
      </c>
      <c r="M189" s="208" t="s">
        <v>612</v>
      </c>
      <c r="N189" s="214">
        <v>42817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05">
        <v>42</v>
      </c>
      <c r="B190" s="206">
        <v>42291</v>
      </c>
      <c r="C190" s="206"/>
      <c r="D190" s="207" t="s">
        <v>705</v>
      </c>
      <c r="E190" s="208" t="s">
        <v>644</v>
      </c>
      <c r="F190" s="209">
        <v>264</v>
      </c>
      <c r="G190" s="208"/>
      <c r="H190" s="208">
        <v>311</v>
      </c>
      <c r="I190" s="210">
        <v>311</v>
      </c>
      <c r="J190" s="211" t="s">
        <v>702</v>
      </c>
      <c r="K190" s="212">
        <f t="shared" si="106"/>
        <v>47</v>
      </c>
      <c r="L190" s="213">
        <f t="shared" si="107"/>
        <v>0.17803030303030304</v>
      </c>
      <c r="M190" s="208" t="s">
        <v>612</v>
      </c>
      <c r="N190" s="214">
        <v>42604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43</v>
      </c>
      <c r="B191" s="206">
        <v>42318</v>
      </c>
      <c r="C191" s="206"/>
      <c r="D191" s="207" t="s">
        <v>706</v>
      </c>
      <c r="E191" s="208" t="s">
        <v>614</v>
      </c>
      <c r="F191" s="209">
        <v>549.5</v>
      </c>
      <c r="G191" s="208"/>
      <c r="H191" s="208">
        <v>630</v>
      </c>
      <c r="I191" s="210">
        <v>630</v>
      </c>
      <c r="J191" s="211" t="s">
        <v>702</v>
      </c>
      <c r="K191" s="212">
        <f t="shared" si="106"/>
        <v>80.5</v>
      </c>
      <c r="L191" s="213">
        <f t="shared" si="107"/>
        <v>0.1464968152866242</v>
      </c>
      <c r="M191" s="208" t="s">
        <v>612</v>
      </c>
      <c r="N191" s="214">
        <v>42419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05">
        <v>44</v>
      </c>
      <c r="B192" s="206">
        <v>42342</v>
      </c>
      <c r="C192" s="206"/>
      <c r="D192" s="207" t="s">
        <v>707</v>
      </c>
      <c r="E192" s="208" t="s">
        <v>644</v>
      </c>
      <c r="F192" s="209">
        <v>1027.5</v>
      </c>
      <c r="G192" s="208"/>
      <c r="H192" s="208">
        <v>1315</v>
      </c>
      <c r="I192" s="210">
        <v>1250</v>
      </c>
      <c r="J192" s="211" t="s">
        <v>702</v>
      </c>
      <c r="K192" s="212">
        <f t="shared" si="106"/>
        <v>287.5</v>
      </c>
      <c r="L192" s="213">
        <f t="shared" si="107"/>
        <v>0.27980535279805352</v>
      </c>
      <c r="M192" s="208" t="s">
        <v>612</v>
      </c>
      <c r="N192" s="214">
        <v>43244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45</v>
      </c>
      <c r="B193" s="206">
        <v>42367</v>
      </c>
      <c r="C193" s="206"/>
      <c r="D193" s="207" t="s">
        <v>708</v>
      </c>
      <c r="E193" s="208" t="s">
        <v>644</v>
      </c>
      <c r="F193" s="209">
        <v>465</v>
      </c>
      <c r="G193" s="208"/>
      <c r="H193" s="208">
        <v>540</v>
      </c>
      <c r="I193" s="210">
        <v>540</v>
      </c>
      <c r="J193" s="211" t="s">
        <v>702</v>
      </c>
      <c r="K193" s="212">
        <f t="shared" si="106"/>
        <v>75</v>
      </c>
      <c r="L193" s="213">
        <f t="shared" si="107"/>
        <v>0.16129032258064516</v>
      </c>
      <c r="M193" s="208" t="s">
        <v>612</v>
      </c>
      <c r="N193" s="214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46</v>
      </c>
      <c r="B194" s="206">
        <v>42380</v>
      </c>
      <c r="C194" s="206"/>
      <c r="D194" s="207" t="s">
        <v>391</v>
      </c>
      <c r="E194" s="208" t="s">
        <v>614</v>
      </c>
      <c r="F194" s="209">
        <v>81</v>
      </c>
      <c r="G194" s="208"/>
      <c r="H194" s="208">
        <v>110</v>
      </c>
      <c r="I194" s="210">
        <v>110</v>
      </c>
      <c r="J194" s="211" t="s">
        <v>702</v>
      </c>
      <c r="K194" s="212">
        <f t="shared" si="106"/>
        <v>29</v>
      </c>
      <c r="L194" s="213">
        <f t="shared" si="107"/>
        <v>0.35802469135802467</v>
      </c>
      <c r="M194" s="208" t="s">
        <v>612</v>
      </c>
      <c r="N194" s="214">
        <v>42745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47</v>
      </c>
      <c r="B195" s="206">
        <v>42382</v>
      </c>
      <c r="C195" s="206"/>
      <c r="D195" s="207" t="s">
        <v>709</v>
      </c>
      <c r="E195" s="208" t="s">
        <v>614</v>
      </c>
      <c r="F195" s="209">
        <v>417.5</v>
      </c>
      <c r="G195" s="208"/>
      <c r="H195" s="208">
        <v>547</v>
      </c>
      <c r="I195" s="210">
        <v>535</v>
      </c>
      <c r="J195" s="211" t="s">
        <v>702</v>
      </c>
      <c r="K195" s="212">
        <f t="shared" si="106"/>
        <v>129.5</v>
      </c>
      <c r="L195" s="213">
        <f t="shared" si="107"/>
        <v>0.31017964071856285</v>
      </c>
      <c r="M195" s="208" t="s">
        <v>612</v>
      </c>
      <c r="N195" s="214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48</v>
      </c>
      <c r="B196" s="206">
        <v>42408</v>
      </c>
      <c r="C196" s="206"/>
      <c r="D196" s="207" t="s">
        <v>710</v>
      </c>
      <c r="E196" s="208" t="s">
        <v>644</v>
      </c>
      <c r="F196" s="209">
        <v>650</v>
      </c>
      <c r="G196" s="208"/>
      <c r="H196" s="208">
        <v>800</v>
      </c>
      <c r="I196" s="210">
        <v>800</v>
      </c>
      <c r="J196" s="211" t="s">
        <v>702</v>
      </c>
      <c r="K196" s="212">
        <f t="shared" si="106"/>
        <v>150</v>
      </c>
      <c r="L196" s="213">
        <f t="shared" si="107"/>
        <v>0.23076923076923078</v>
      </c>
      <c r="M196" s="208" t="s">
        <v>612</v>
      </c>
      <c r="N196" s="214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49</v>
      </c>
      <c r="B197" s="206">
        <v>42433</v>
      </c>
      <c r="C197" s="206"/>
      <c r="D197" s="207" t="s">
        <v>211</v>
      </c>
      <c r="E197" s="208" t="s">
        <v>644</v>
      </c>
      <c r="F197" s="209">
        <v>437.5</v>
      </c>
      <c r="G197" s="208"/>
      <c r="H197" s="208">
        <v>504.5</v>
      </c>
      <c r="I197" s="210">
        <v>522</v>
      </c>
      <c r="J197" s="211" t="s">
        <v>711</v>
      </c>
      <c r="K197" s="212">
        <f t="shared" si="106"/>
        <v>67</v>
      </c>
      <c r="L197" s="213">
        <f t="shared" si="107"/>
        <v>0.15314285714285714</v>
      </c>
      <c r="M197" s="208" t="s">
        <v>612</v>
      </c>
      <c r="N197" s="214">
        <v>42480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50</v>
      </c>
      <c r="B198" s="206">
        <v>42438</v>
      </c>
      <c r="C198" s="206"/>
      <c r="D198" s="207" t="s">
        <v>712</v>
      </c>
      <c r="E198" s="208" t="s">
        <v>644</v>
      </c>
      <c r="F198" s="209">
        <v>189.5</v>
      </c>
      <c r="G198" s="208"/>
      <c r="H198" s="208">
        <v>218</v>
      </c>
      <c r="I198" s="210">
        <v>218</v>
      </c>
      <c r="J198" s="211" t="s">
        <v>702</v>
      </c>
      <c r="K198" s="212">
        <f t="shared" si="106"/>
        <v>28.5</v>
      </c>
      <c r="L198" s="213">
        <f t="shared" si="107"/>
        <v>0.15039577836411611</v>
      </c>
      <c r="M198" s="208" t="s">
        <v>612</v>
      </c>
      <c r="N198" s="214">
        <v>43034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15">
        <v>51</v>
      </c>
      <c r="B199" s="216">
        <v>42471</v>
      </c>
      <c r="C199" s="216"/>
      <c r="D199" s="224" t="s">
        <v>713</v>
      </c>
      <c r="E199" s="219" t="s">
        <v>644</v>
      </c>
      <c r="F199" s="219">
        <v>36.5</v>
      </c>
      <c r="G199" s="220"/>
      <c r="H199" s="220">
        <v>15.85</v>
      </c>
      <c r="I199" s="220">
        <v>60</v>
      </c>
      <c r="J199" s="221" t="s">
        <v>714</v>
      </c>
      <c r="K199" s="222">
        <f t="shared" si="106"/>
        <v>-20.65</v>
      </c>
      <c r="L199" s="223">
        <f t="shared" si="107"/>
        <v>-0.5657534246575342</v>
      </c>
      <c r="M199" s="219" t="s">
        <v>625</v>
      </c>
      <c r="N199" s="227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52</v>
      </c>
      <c r="B200" s="206">
        <v>42472</v>
      </c>
      <c r="C200" s="206"/>
      <c r="D200" s="207" t="s">
        <v>715</v>
      </c>
      <c r="E200" s="208" t="s">
        <v>644</v>
      </c>
      <c r="F200" s="209">
        <v>93</v>
      </c>
      <c r="G200" s="208"/>
      <c r="H200" s="208">
        <v>149</v>
      </c>
      <c r="I200" s="210">
        <v>140</v>
      </c>
      <c r="J200" s="211" t="s">
        <v>716</v>
      </c>
      <c r="K200" s="212">
        <f t="shared" si="106"/>
        <v>56</v>
      </c>
      <c r="L200" s="213">
        <f t="shared" si="107"/>
        <v>0.60215053763440862</v>
      </c>
      <c r="M200" s="208" t="s">
        <v>612</v>
      </c>
      <c r="N200" s="214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53</v>
      </c>
      <c r="B201" s="206">
        <v>42472</v>
      </c>
      <c r="C201" s="206"/>
      <c r="D201" s="207" t="s">
        <v>717</v>
      </c>
      <c r="E201" s="208" t="s">
        <v>644</v>
      </c>
      <c r="F201" s="209">
        <v>130</v>
      </c>
      <c r="G201" s="208"/>
      <c r="H201" s="208">
        <v>150</v>
      </c>
      <c r="I201" s="210" t="s">
        <v>718</v>
      </c>
      <c r="J201" s="211" t="s">
        <v>702</v>
      </c>
      <c r="K201" s="212">
        <f t="shared" si="106"/>
        <v>20</v>
      </c>
      <c r="L201" s="213">
        <f t="shared" si="107"/>
        <v>0.15384615384615385</v>
      </c>
      <c r="M201" s="208" t="s">
        <v>612</v>
      </c>
      <c r="N201" s="214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5">
        <v>54</v>
      </c>
      <c r="B202" s="206">
        <v>42473</v>
      </c>
      <c r="C202" s="206"/>
      <c r="D202" s="207" t="s">
        <v>719</v>
      </c>
      <c r="E202" s="208" t="s">
        <v>644</v>
      </c>
      <c r="F202" s="209">
        <v>196</v>
      </c>
      <c r="G202" s="208"/>
      <c r="H202" s="208">
        <v>299</v>
      </c>
      <c r="I202" s="210">
        <v>299</v>
      </c>
      <c r="J202" s="211" t="s">
        <v>702</v>
      </c>
      <c r="K202" s="212">
        <v>103</v>
      </c>
      <c r="L202" s="213">
        <v>0.52551020408163296</v>
      </c>
      <c r="M202" s="208" t="s">
        <v>612</v>
      </c>
      <c r="N202" s="214">
        <v>42620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55</v>
      </c>
      <c r="B203" s="206">
        <v>42473</v>
      </c>
      <c r="C203" s="206"/>
      <c r="D203" s="207" t="s">
        <v>720</v>
      </c>
      <c r="E203" s="208" t="s">
        <v>644</v>
      </c>
      <c r="F203" s="209">
        <v>88</v>
      </c>
      <c r="G203" s="208"/>
      <c r="H203" s="208">
        <v>103</v>
      </c>
      <c r="I203" s="210">
        <v>103</v>
      </c>
      <c r="J203" s="211" t="s">
        <v>702</v>
      </c>
      <c r="K203" s="212">
        <v>15</v>
      </c>
      <c r="L203" s="213">
        <v>0.170454545454545</v>
      </c>
      <c r="M203" s="208" t="s">
        <v>612</v>
      </c>
      <c r="N203" s="214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56</v>
      </c>
      <c r="B204" s="206">
        <v>42492</v>
      </c>
      <c r="C204" s="206"/>
      <c r="D204" s="207" t="s">
        <v>721</v>
      </c>
      <c r="E204" s="208" t="s">
        <v>644</v>
      </c>
      <c r="F204" s="209">
        <v>127.5</v>
      </c>
      <c r="G204" s="208"/>
      <c r="H204" s="208">
        <v>148</v>
      </c>
      <c r="I204" s="210" t="s">
        <v>722</v>
      </c>
      <c r="J204" s="211" t="s">
        <v>702</v>
      </c>
      <c r="K204" s="212">
        <f t="shared" ref="K204:K208" si="108">H204-F204</f>
        <v>20.5</v>
      </c>
      <c r="L204" s="213">
        <f t="shared" ref="L204:L208" si="109">K204/F204</f>
        <v>0.16078431372549021</v>
      </c>
      <c r="M204" s="208" t="s">
        <v>612</v>
      </c>
      <c r="N204" s="214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57</v>
      </c>
      <c r="B205" s="206">
        <v>42493</v>
      </c>
      <c r="C205" s="206"/>
      <c r="D205" s="207" t="s">
        <v>723</v>
      </c>
      <c r="E205" s="208" t="s">
        <v>644</v>
      </c>
      <c r="F205" s="209">
        <v>675</v>
      </c>
      <c r="G205" s="208"/>
      <c r="H205" s="208">
        <v>815</v>
      </c>
      <c r="I205" s="210" t="s">
        <v>724</v>
      </c>
      <c r="J205" s="211" t="s">
        <v>702</v>
      </c>
      <c r="K205" s="212">
        <f t="shared" si="108"/>
        <v>140</v>
      </c>
      <c r="L205" s="213">
        <f t="shared" si="109"/>
        <v>0.2074074074074074</v>
      </c>
      <c r="M205" s="208" t="s">
        <v>612</v>
      </c>
      <c r="N205" s="214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5">
        <v>58</v>
      </c>
      <c r="B206" s="216">
        <v>42522</v>
      </c>
      <c r="C206" s="216"/>
      <c r="D206" s="217" t="s">
        <v>725</v>
      </c>
      <c r="E206" s="218" t="s">
        <v>644</v>
      </c>
      <c r="F206" s="219">
        <v>500</v>
      </c>
      <c r="G206" s="219"/>
      <c r="H206" s="220">
        <v>232.5</v>
      </c>
      <c r="I206" s="220" t="s">
        <v>726</v>
      </c>
      <c r="J206" s="221" t="s">
        <v>727</v>
      </c>
      <c r="K206" s="222">
        <f t="shared" si="108"/>
        <v>-267.5</v>
      </c>
      <c r="L206" s="223">
        <f t="shared" si="109"/>
        <v>-0.53500000000000003</v>
      </c>
      <c r="M206" s="219" t="s">
        <v>625</v>
      </c>
      <c r="N206" s="216">
        <v>43735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59</v>
      </c>
      <c r="B207" s="206">
        <v>42527</v>
      </c>
      <c r="C207" s="206"/>
      <c r="D207" s="207" t="s">
        <v>561</v>
      </c>
      <c r="E207" s="208" t="s">
        <v>644</v>
      </c>
      <c r="F207" s="209">
        <v>110</v>
      </c>
      <c r="G207" s="208"/>
      <c r="H207" s="208">
        <v>126.5</v>
      </c>
      <c r="I207" s="210">
        <v>125</v>
      </c>
      <c r="J207" s="211" t="s">
        <v>653</v>
      </c>
      <c r="K207" s="212">
        <f t="shared" si="108"/>
        <v>16.5</v>
      </c>
      <c r="L207" s="213">
        <f t="shared" si="109"/>
        <v>0.15</v>
      </c>
      <c r="M207" s="208" t="s">
        <v>612</v>
      </c>
      <c r="N207" s="214">
        <v>42552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60</v>
      </c>
      <c r="B208" s="206">
        <v>42538</v>
      </c>
      <c r="C208" s="206"/>
      <c r="D208" s="207" t="s">
        <v>728</v>
      </c>
      <c r="E208" s="208" t="s">
        <v>644</v>
      </c>
      <c r="F208" s="209">
        <v>44</v>
      </c>
      <c r="G208" s="208"/>
      <c r="H208" s="208">
        <v>69.5</v>
      </c>
      <c r="I208" s="210">
        <v>69.5</v>
      </c>
      <c r="J208" s="211" t="s">
        <v>729</v>
      </c>
      <c r="K208" s="212">
        <f t="shared" si="108"/>
        <v>25.5</v>
      </c>
      <c r="L208" s="213">
        <f t="shared" si="109"/>
        <v>0.57954545454545459</v>
      </c>
      <c r="M208" s="208" t="s">
        <v>612</v>
      </c>
      <c r="N208" s="214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61</v>
      </c>
      <c r="B209" s="206">
        <v>42549</v>
      </c>
      <c r="C209" s="206"/>
      <c r="D209" s="207" t="s">
        <v>730</v>
      </c>
      <c r="E209" s="208" t="s">
        <v>644</v>
      </c>
      <c r="F209" s="209">
        <v>262.5</v>
      </c>
      <c r="G209" s="208"/>
      <c r="H209" s="208">
        <v>340</v>
      </c>
      <c r="I209" s="210">
        <v>333</v>
      </c>
      <c r="J209" s="211" t="s">
        <v>731</v>
      </c>
      <c r="K209" s="212">
        <v>77.5</v>
      </c>
      <c r="L209" s="213">
        <v>0.29523809523809502</v>
      </c>
      <c r="M209" s="208" t="s">
        <v>612</v>
      </c>
      <c r="N209" s="214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62</v>
      </c>
      <c r="B210" s="206">
        <v>42549</v>
      </c>
      <c r="C210" s="206"/>
      <c r="D210" s="207" t="s">
        <v>732</v>
      </c>
      <c r="E210" s="208" t="s">
        <v>644</v>
      </c>
      <c r="F210" s="209">
        <v>840</v>
      </c>
      <c r="G210" s="208"/>
      <c r="H210" s="208">
        <v>1230</v>
      </c>
      <c r="I210" s="210">
        <v>1230</v>
      </c>
      <c r="J210" s="211" t="s">
        <v>702</v>
      </c>
      <c r="K210" s="212">
        <v>390</v>
      </c>
      <c r="L210" s="213">
        <v>0.46428571428571402</v>
      </c>
      <c r="M210" s="208" t="s">
        <v>612</v>
      </c>
      <c r="N210" s="214">
        <v>42649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8">
        <v>63</v>
      </c>
      <c r="B211" s="229">
        <v>42556</v>
      </c>
      <c r="C211" s="229"/>
      <c r="D211" s="230" t="s">
        <v>733</v>
      </c>
      <c r="E211" s="231" t="s">
        <v>644</v>
      </c>
      <c r="F211" s="231">
        <v>395</v>
      </c>
      <c r="G211" s="232"/>
      <c r="H211" s="232">
        <f>(468.5+342.5)/2</f>
        <v>405.5</v>
      </c>
      <c r="I211" s="232">
        <v>510</v>
      </c>
      <c r="J211" s="233" t="s">
        <v>734</v>
      </c>
      <c r="K211" s="234">
        <f t="shared" ref="K211:K217" si="110">H211-F211</f>
        <v>10.5</v>
      </c>
      <c r="L211" s="235">
        <f t="shared" ref="L211:L217" si="111">K211/F211</f>
        <v>2.6582278481012658E-2</v>
      </c>
      <c r="M211" s="231" t="s">
        <v>735</v>
      </c>
      <c r="N211" s="229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64</v>
      </c>
      <c r="B212" s="216">
        <v>42584</v>
      </c>
      <c r="C212" s="216"/>
      <c r="D212" s="217" t="s">
        <v>736</v>
      </c>
      <c r="E212" s="218" t="s">
        <v>614</v>
      </c>
      <c r="F212" s="219">
        <f>169.5-12.8</f>
        <v>156.69999999999999</v>
      </c>
      <c r="G212" s="219"/>
      <c r="H212" s="220">
        <v>77</v>
      </c>
      <c r="I212" s="220" t="s">
        <v>737</v>
      </c>
      <c r="J212" s="221" t="s">
        <v>738</v>
      </c>
      <c r="K212" s="222">
        <f t="shared" si="110"/>
        <v>-79.699999999999989</v>
      </c>
      <c r="L212" s="223">
        <f t="shared" si="111"/>
        <v>-0.50861518825781749</v>
      </c>
      <c r="M212" s="219" t="s">
        <v>625</v>
      </c>
      <c r="N212" s="216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15">
        <v>65</v>
      </c>
      <c r="B213" s="216">
        <v>42586</v>
      </c>
      <c r="C213" s="216"/>
      <c r="D213" s="217" t="s">
        <v>739</v>
      </c>
      <c r="E213" s="218" t="s">
        <v>644</v>
      </c>
      <c r="F213" s="219">
        <v>400</v>
      </c>
      <c r="G213" s="219"/>
      <c r="H213" s="220">
        <v>305</v>
      </c>
      <c r="I213" s="220">
        <v>475</v>
      </c>
      <c r="J213" s="221" t="s">
        <v>740</v>
      </c>
      <c r="K213" s="222">
        <f t="shared" si="110"/>
        <v>-95</v>
      </c>
      <c r="L213" s="223">
        <f t="shared" si="111"/>
        <v>-0.23749999999999999</v>
      </c>
      <c r="M213" s="219" t="s">
        <v>625</v>
      </c>
      <c r="N213" s="216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66</v>
      </c>
      <c r="B214" s="206">
        <v>42593</v>
      </c>
      <c r="C214" s="206"/>
      <c r="D214" s="207" t="s">
        <v>741</v>
      </c>
      <c r="E214" s="208" t="s">
        <v>644</v>
      </c>
      <c r="F214" s="209">
        <v>86.5</v>
      </c>
      <c r="G214" s="208"/>
      <c r="H214" s="208">
        <v>130</v>
      </c>
      <c r="I214" s="210">
        <v>130</v>
      </c>
      <c r="J214" s="211" t="s">
        <v>742</v>
      </c>
      <c r="K214" s="212">
        <f t="shared" si="110"/>
        <v>43.5</v>
      </c>
      <c r="L214" s="213">
        <f t="shared" si="111"/>
        <v>0.50289017341040465</v>
      </c>
      <c r="M214" s="208" t="s">
        <v>612</v>
      </c>
      <c r="N214" s="214">
        <v>43091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5">
        <v>67</v>
      </c>
      <c r="B215" s="216">
        <v>42600</v>
      </c>
      <c r="C215" s="216"/>
      <c r="D215" s="217" t="s">
        <v>110</v>
      </c>
      <c r="E215" s="218" t="s">
        <v>644</v>
      </c>
      <c r="F215" s="219">
        <v>133.5</v>
      </c>
      <c r="G215" s="219"/>
      <c r="H215" s="220">
        <v>126.5</v>
      </c>
      <c r="I215" s="220">
        <v>178</v>
      </c>
      <c r="J215" s="221" t="s">
        <v>743</v>
      </c>
      <c r="K215" s="222">
        <f t="shared" si="110"/>
        <v>-7</v>
      </c>
      <c r="L215" s="223">
        <f t="shared" si="111"/>
        <v>-5.2434456928838954E-2</v>
      </c>
      <c r="M215" s="219" t="s">
        <v>625</v>
      </c>
      <c r="N215" s="216">
        <v>42615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68</v>
      </c>
      <c r="B216" s="206">
        <v>42613</v>
      </c>
      <c r="C216" s="206"/>
      <c r="D216" s="207" t="s">
        <v>744</v>
      </c>
      <c r="E216" s="208" t="s">
        <v>644</v>
      </c>
      <c r="F216" s="209">
        <v>560</v>
      </c>
      <c r="G216" s="208"/>
      <c r="H216" s="208">
        <v>725</v>
      </c>
      <c r="I216" s="210">
        <v>725</v>
      </c>
      <c r="J216" s="211" t="s">
        <v>646</v>
      </c>
      <c r="K216" s="212">
        <f t="shared" si="110"/>
        <v>165</v>
      </c>
      <c r="L216" s="213">
        <f t="shared" si="111"/>
        <v>0.29464285714285715</v>
      </c>
      <c r="M216" s="208" t="s">
        <v>612</v>
      </c>
      <c r="N216" s="214">
        <v>42456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5">
        <v>69</v>
      </c>
      <c r="B217" s="206">
        <v>42614</v>
      </c>
      <c r="C217" s="206"/>
      <c r="D217" s="207" t="s">
        <v>745</v>
      </c>
      <c r="E217" s="208" t="s">
        <v>644</v>
      </c>
      <c r="F217" s="209">
        <v>160.5</v>
      </c>
      <c r="G217" s="208"/>
      <c r="H217" s="208">
        <v>210</v>
      </c>
      <c r="I217" s="210">
        <v>210</v>
      </c>
      <c r="J217" s="211" t="s">
        <v>646</v>
      </c>
      <c r="K217" s="212">
        <f t="shared" si="110"/>
        <v>49.5</v>
      </c>
      <c r="L217" s="213">
        <f t="shared" si="111"/>
        <v>0.30841121495327101</v>
      </c>
      <c r="M217" s="208" t="s">
        <v>612</v>
      </c>
      <c r="N217" s="214">
        <v>42871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5">
        <v>70</v>
      </c>
      <c r="B218" s="206">
        <v>42646</v>
      </c>
      <c r="C218" s="206"/>
      <c r="D218" s="207" t="s">
        <v>406</v>
      </c>
      <c r="E218" s="208" t="s">
        <v>644</v>
      </c>
      <c r="F218" s="209">
        <v>430</v>
      </c>
      <c r="G218" s="208"/>
      <c r="H218" s="208">
        <v>596</v>
      </c>
      <c r="I218" s="210">
        <v>575</v>
      </c>
      <c r="J218" s="211" t="s">
        <v>746</v>
      </c>
      <c r="K218" s="212">
        <v>166</v>
      </c>
      <c r="L218" s="213">
        <v>0.38604651162790699</v>
      </c>
      <c r="M218" s="208" t="s">
        <v>612</v>
      </c>
      <c r="N218" s="214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71</v>
      </c>
      <c r="B219" s="206">
        <v>42657</v>
      </c>
      <c r="C219" s="206"/>
      <c r="D219" s="207" t="s">
        <v>747</v>
      </c>
      <c r="E219" s="208" t="s">
        <v>644</v>
      </c>
      <c r="F219" s="209">
        <v>280</v>
      </c>
      <c r="G219" s="208"/>
      <c r="H219" s="208">
        <v>345</v>
      </c>
      <c r="I219" s="210">
        <v>345</v>
      </c>
      <c r="J219" s="211" t="s">
        <v>646</v>
      </c>
      <c r="K219" s="212">
        <f t="shared" ref="K219:K224" si="112">H219-F219</f>
        <v>65</v>
      </c>
      <c r="L219" s="213">
        <f t="shared" ref="L219:L220" si="113">K219/F219</f>
        <v>0.23214285714285715</v>
      </c>
      <c r="M219" s="208" t="s">
        <v>612</v>
      </c>
      <c r="N219" s="214">
        <v>42814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5">
        <v>72</v>
      </c>
      <c r="B220" s="206">
        <v>42657</v>
      </c>
      <c r="C220" s="206"/>
      <c r="D220" s="207" t="s">
        <v>748</v>
      </c>
      <c r="E220" s="208" t="s">
        <v>644</v>
      </c>
      <c r="F220" s="209">
        <v>245</v>
      </c>
      <c r="G220" s="208"/>
      <c r="H220" s="208">
        <v>325.5</v>
      </c>
      <c r="I220" s="210">
        <v>330</v>
      </c>
      <c r="J220" s="211" t="s">
        <v>749</v>
      </c>
      <c r="K220" s="212">
        <f t="shared" si="112"/>
        <v>80.5</v>
      </c>
      <c r="L220" s="213">
        <f t="shared" si="113"/>
        <v>0.32857142857142857</v>
      </c>
      <c r="M220" s="208" t="s">
        <v>612</v>
      </c>
      <c r="N220" s="214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73</v>
      </c>
      <c r="B221" s="206">
        <v>42660</v>
      </c>
      <c r="C221" s="206"/>
      <c r="D221" s="207" t="s">
        <v>351</v>
      </c>
      <c r="E221" s="208" t="s">
        <v>644</v>
      </c>
      <c r="F221" s="209">
        <v>125</v>
      </c>
      <c r="G221" s="208"/>
      <c r="H221" s="208">
        <v>160</v>
      </c>
      <c r="I221" s="210">
        <v>160</v>
      </c>
      <c r="J221" s="211" t="s">
        <v>702</v>
      </c>
      <c r="K221" s="212">
        <f t="shared" si="112"/>
        <v>35</v>
      </c>
      <c r="L221" s="213">
        <v>0.28000000000000003</v>
      </c>
      <c r="M221" s="208" t="s">
        <v>612</v>
      </c>
      <c r="N221" s="214">
        <v>42803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74</v>
      </c>
      <c r="B222" s="206">
        <v>42660</v>
      </c>
      <c r="C222" s="206"/>
      <c r="D222" s="207" t="s">
        <v>483</v>
      </c>
      <c r="E222" s="208" t="s">
        <v>644</v>
      </c>
      <c r="F222" s="209">
        <v>114</v>
      </c>
      <c r="G222" s="208"/>
      <c r="H222" s="208">
        <v>145</v>
      </c>
      <c r="I222" s="210">
        <v>145</v>
      </c>
      <c r="J222" s="211" t="s">
        <v>702</v>
      </c>
      <c r="K222" s="212">
        <f t="shared" si="112"/>
        <v>31</v>
      </c>
      <c r="L222" s="213">
        <f t="shared" ref="L222:L224" si="114">K222/F222</f>
        <v>0.27192982456140352</v>
      </c>
      <c r="M222" s="208" t="s">
        <v>612</v>
      </c>
      <c r="N222" s="214">
        <v>42859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05">
        <v>75</v>
      </c>
      <c r="B223" s="206">
        <v>42660</v>
      </c>
      <c r="C223" s="206"/>
      <c r="D223" s="207" t="s">
        <v>750</v>
      </c>
      <c r="E223" s="208" t="s">
        <v>644</v>
      </c>
      <c r="F223" s="209">
        <v>212</v>
      </c>
      <c r="G223" s="208"/>
      <c r="H223" s="208">
        <v>280</v>
      </c>
      <c r="I223" s="210">
        <v>276</v>
      </c>
      <c r="J223" s="211" t="s">
        <v>751</v>
      </c>
      <c r="K223" s="212">
        <f t="shared" si="112"/>
        <v>68</v>
      </c>
      <c r="L223" s="213">
        <f t="shared" si="114"/>
        <v>0.32075471698113206</v>
      </c>
      <c r="M223" s="208" t="s">
        <v>612</v>
      </c>
      <c r="N223" s="214">
        <v>42858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5">
        <v>76</v>
      </c>
      <c r="B224" s="206">
        <v>42678</v>
      </c>
      <c r="C224" s="206"/>
      <c r="D224" s="207" t="s">
        <v>471</v>
      </c>
      <c r="E224" s="208" t="s">
        <v>644</v>
      </c>
      <c r="F224" s="209">
        <v>155</v>
      </c>
      <c r="G224" s="208"/>
      <c r="H224" s="208">
        <v>210</v>
      </c>
      <c r="I224" s="210">
        <v>210</v>
      </c>
      <c r="J224" s="211" t="s">
        <v>752</v>
      </c>
      <c r="K224" s="212">
        <f t="shared" si="112"/>
        <v>55</v>
      </c>
      <c r="L224" s="213">
        <f t="shared" si="114"/>
        <v>0.35483870967741937</v>
      </c>
      <c r="M224" s="208" t="s">
        <v>612</v>
      </c>
      <c r="N224" s="214">
        <v>42944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5">
        <v>77</v>
      </c>
      <c r="B225" s="216">
        <v>42710</v>
      </c>
      <c r="C225" s="216"/>
      <c r="D225" s="217" t="s">
        <v>753</v>
      </c>
      <c r="E225" s="218" t="s">
        <v>644</v>
      </c>
      <c r="F225" s="219">
        <v>150.5</v>
      </c>
      <c r="G225" s="219"/>
      <c r="H225" s="220">
        <v>72.5</v>
      </c>
      <c r="I225" s="220">
        <v>174</v>
      </c>
      <c r="J225" s="221" t="s">
        <v>754</v>
      </c>
      <c r="K225" s="222">
        <v>-78</v>
      </c>
      <c r="L225" s="223">
        <v>-0.51827242524916906</v>
      </c>
      <c r="M225" s="219" t="s">
        <v>625</v>
      </c>
      <c r="N225" s="216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5">
        <v>78</v>
      </c>
      <c r="B226" s="206">
        <v>42712</v>
      </c>
      <c r="C226" s="206"/>
      <c r="D226" s="207" t="s">
        <v>755</v>
      </c>
      <c r="E226" s="208" t="s">
        <v>644</v>
      </c>
      <c r="F226" s="209">
        <v>380</v>
      </c>
      <c r="G226" s="208"/>
      <c r="H226" s="208">
        <v>478</v>
      </c>
      <c r="I226" s="210">
        <v>468</v>
      </c>
      <c r="J226" s="211" t="s">
        <v>702</v>
      </c>
      <c r="K226" s="212">
        <f t="shared" ref="K226:K228" si="115">H226-F226</f>
        <v>98</v>
      </c>
      <c r="L226" s="213">
        <f t="shared" ref="L226:L228" si="116">K226/F226</f>
        <v>0.25789473684210529</v>
      </c>
      <c r="M226" s="208" t="s">
        <v>612</v>
      </c>
      <c r="N226" s="214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5">
        <v>79</v>
      </c>
      <c r="B227" s="206">
        <v>42734</v>
      </c>
      <c r="C227" s="206"/>
      <c r="D227" s="207" t="s">
        <v>109</v>
      </c>
      <c r="E227" s="208" t="s">
        <v>644</v>
      </c>
      <c r="F227" s="209">
        <v>305</v>
      </c>
      <c r="G227" s="208"/>
      <c r="H227" s="208">
        <v>375</v>
      </c>
      <c r="I227" s="210">
        <v>375</v>
      </c>
      <c r="J227" s="211" t="s">
        <v>702</v>
      </c>
      <c r="K227" s="212">
        <f t="shared" si="115"/>
        <v>70</v>
      </c>
      <c r="L227" s="213">
        <f t="shared" si="116"/>
        <v>0.22950819672131148</v>
      </c>
      <c r="M227" s="208" t="s">
        <v>612</v>
      </c>
      <c r="N227" s="214">
        <v>42768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5">
        <v>80</v>
      </c>
      <c r="B228" s="206">
        <v>42739</v>
      </c>
      <c r="C228" s="206"/>
      <c r="D228" s="207" t="s">
        <v>95</v>
      </c>
      <c r="E228" s="208" t="s">
        <v>644</v>
      </c>
      <c r="F228" s="209">
        <v>99.5</v>
      </c>
      <c r="G228" s="208"/>
      <c r="H228" s="208">
        <v>158</v>
      </c>
      <c r="I228" s="210">
        <v>158</v>
      </c>
      <c r="J228" s="211" t="s">
        <v>702</v>
      </c>
      <c r="K228" s="212">
        <f t="shared" si="115"/>
        <v>58.5</v>
      </c>
      <c r="L228" s="213">
        <f t="shared" si="116"/>
        <v>0.5879396984924623</v>
      </c>
      <c r="M228" s="208" t="s">
        <v>612</v>
      </c>
      <c r="N228" s="214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05">
        <v>81</v>
      </c>
      <c r="B229" s="206">
        <v>42739</v>
      </c>
      <c r="C229" s="206"/>
      <c r="D229" s="207" t="s">
        <v>95</v>
      </c>
      <c r="E229" s="208" t="s">
        <v>644</v>
      </c>
      <c r="F229" s="209">
        <v>99.5</v>
      </c>
      <c r="G229" s="208"/>
      <c r="H229" s="208">
        <v>158</v>
      </c>
      <c r="I229" s="210">
        <v>158</v>
      </c>
      <c r="J229" s="211" t="s">
        <v>702</v>
      </c>
      <c r="K229" s="212">
        <v>58.5</v>
      </c>
      <c r="L229" s="213">
        <v>0.58793969849246197</v>
      </c>
      <c r="M229" s="208" t="s">
        <v>612</v>
      </c>
      <c r="N229" s="214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05">
        <v>82</v>
      </c>
      <c r="B230" s="206">
        <v>42786</v>
      </c>
      <c r="C230" s="206"/>
      <c r="D230" s="207" t="s">
        <v>186</v>
      </c>
      <c r="E230" s="208" t="s">
        <v>644</v>
      </c>
      <c r="F230" s="209">
        <v>140.5</v>
      </c>
      <c r="G230" s="208"/>
      <c r="H230" s="208">
        <v>220</v>
      </c>
      <c r="I230" s="210">
        <v>220</v>
      </c>
      <c r="J230" s="211" t="s">
        <v>702</v>
      </c>
      <c r="K230" s="212">
        <f>H230-F230</f>
        <v>79.5</v>
      </c>
      <c r="L230" s="213">
        <f>K230/F230</f>
        <v>0.5658362989323843</v>
      </c>
      <c r="M230" s="208" t="s">
        <v>612</v>
      </c>
      <c r="N230" s="214">
        <v>42864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05">
        <v>83</v>
      </c>
      <c r="B231" s="206">
        <v>42786</v>
      </c>
      <c r="C231" s="206"/>
      <c r="D231" s="207" t="s">
        <v>756</v>
      </c>
      <c r="E231" s="208" t="s">
        <v>644</v>
      </c>
      <c r="F231" s="209">
        <v>202.5</v>
      </c>
      <c r="G231" s="208"/>
      <c r="H231" s="208">
        <v>234</v>
      </c>
      <c r="I231" s="210">
        <v>234</v>
      </c>
      <c r="J231" s="211" t="s">
        <v>702</v>
      </c>
      <c r="K231" s="212">
        <v>31.5</v>
      </c>
      <c r="L231" s="213">
        <v>0.155555555555556</v>
      </c>
      <c r="M231" s="208" t="s">
        <v>612</v>
      </c>
      <c r="N231" s="214">
        <v>42836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84</v>
      </c>
      <c r="B232" s="206">
        <v>42818</v>
      </c>
      <c r="C232" s="206"/>
      <c r="D232" s="207" t="s">
        <v>757</v>
      </c>
      <c r="E232" s="208" t="s">
        <v>644</v>
      </c>
      <c r="F232" s="209">
        <v>300.5</v>
      </c>
      <c r="G232" s="208"/>
      <c r="H232" s="208">
        <v>417.5</v>
      </c>
      <c r="I232" s="210">
        <v>420</v>
      </c>
      <c r="J232" s="211" t="s">
        <v>758</v>
      </c>
      <c r="K232" s="212">
        <f>H232-F232</f>
        <v>117</v>
      </c>
      <c r="L232" s="213">
        <f>K232/F232</f>
        <v>0.38935108153078202</v>
      </c>
      <c r="M232" s="208" t="s">
        <v>612</v>
      </c>
      <c r="N232" s="214">
        <v>43070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5">
        <v>85</v>
      </c>
      <c r="B233" s="206">
        <v>42818</v>
      </c>
      <c r="C233" s="206"/>
      <c r="D233" s="207" t="s">
        <v>732</v>
      </c>
      <c r="E233" s="208" t="s">
        <v>644</v>
      </c>
      <c r="F233" s="209">
        <v>850</v>
      </c>
      <c r="G233" s="208"/>
      <c r="H233" s="208">
        <v>1042.5</v>
      </c>
      <c r="I233" s="210">
        <v>1023</v>
      </c>
      <c r="J233" s="211" t="s">
        <v>759</v>
      </c>
      <c r="K233" s="212">
        <v>192.5</v>
      </c>
      <c r="L233" s="213">
        <v>0.22647058823529401</v>
      </c>
      <c r="M233" s="208" t="s">
        <v>612</v>
      </c>
      <c r="N233" s="214">
        <v>42830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86</v>
      </c>
      <c r="B234" s="206">
        <v>42830</v>
      </c>
      <c r="C234" s="206"/>
      <c r="D234" s="207" t="s">
        <v>502</v>
      </c>
      <c r="E234" s="208" t="s">
        <v>644</v>
      </c>
      <c r="F234" s="209">
        <v>785</v>
      </c>
      <c r="G234" s="208"/>
      <c r="H234" s="208">
        <v>930</v>
      </c>
      <c r="I234" s="210">
        <v>920</v>
      </c>
      <c r="J234" s="211" t="s">
        <v>760</v>
      </c>
      <c r="K234" s="212">
        <f>H234-F234</f>
        <v>145</v>
      </c>
      <c r="L234" s="213">
        <f>K234/F234</f>
        <v>0.18471337579617833</v>
      </c>
      <c r="M234" s="208" t="s">
        <v>612</v>
      </c>
      <c r="N234" s="214">
        <v>42976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5">
        <v>87</v>
      </c>
      <c r="B235" s="216">
        <v>42831</v>
      </c>
      <c r="C235" s="216"/>
      <c r="D235" s="217" t="s">
        <v>761</v>
      </c>
      <c r="E235" s="218" t="s">
        <v>644</v>
      </c>
      <c r="F235" s="219">
        <v>40</v>
      </c>
      <c r="G235" s="219"/>
      <c r="H235" s="220">
        <v>13.1</v>
      </c>
      <c r="I235" s="220">
        <v>60</v>
      </c>
      <c r="J235" s="221" t="s">
        <v>762</v>
      </c>
      <c r="K235" s="222">
        <v>-26.9</v>
      </c>
      <c r="L235" s="223">
        <v>-0.67249999999999999</v>
      </c>
      <c r="M235" s="219" t="s">
        <v>625</v>
      </c>
      <c r="N235" s="216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5">
        <v>88</v>
      </c>
      <c r="B236" s="206">
        <v>42837</v>
      </c>
      <c r="C236" s="206"/>
      <c r="D236" s="207" t="s">
        <v>94</v>
      </c>
      <c r="E236" s="208" t="s">
        <v>644</v>
      </c>
      <c r="F236" s="209">
        <v>289.5</v>
      </c>
      <c r="G236" s="208"/>
      <c r="H236" s="208">
        <v>354</v>
      </c>
      <c r="I236" s="210">
        <v>360</v>
      </c>
      <c r="J236" s="211" t="s">
        <v>763</v>
      </c>
      <c r="K236" s="212">
        <f t="shared" ref="K236:K244" si="117">H236-F236</f>
        <v>64.5</v>
      </c>
      <c r="L236" s="213">
        <f t="shared" ref="L236:L244" si="118">K236/F236</f>
        <v>0.22279792746113988</v>
      </c>
      <c r="M236" s="208" t="s">
        <v>612</v>
      </c>
      <c r="N236" s="214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5">
        <v>89</v>
      </c>
      <c r="B237" s="206">
        <v>42845</v>
      </c>
      <c r="C237" s="206"/>
      <c r="D237" s="207" t="s">
        <v>438</v>
      </c>
      <c r="E237" s="208" t="s">
        <v>644</v>
      </c>
      <c r="F237" s="209">
        <v>700</v>
      </c>
      <c r="G237" s="208"/>
      <c r="H237" s="208">
        <v>840</v>
      </c>
      <c r="I237" s="210">
        <v>840</v>
      </c>
      <c r="J237" s="211" t="s">
        <v>764</v>
      </c>
      <c r="K237" s="212">
        <f t="shared" si="117"/>
        <v>140</v>
      </c>
      <c r="L237" s="213">
        <f t="shared" si="118"/>
        <v>0.2</v>
      </c>
      <c r="M237" s="208" t="s">
        <v>612</v>
      </c>
      <c r="N237" s="214">
        <v>42893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5">
        <v>90</v>
      </c>
      <c r="B238" s="206">
        <v>42887</v>
      </c>
      <c r="C238" s="206"/>
      <c r="D238" s="207" t="s">
        <v>765</v>
      </c>
      <c r="E238" s="208" t="s">
        <v>644</v>
      </c>
      <c r="F238" s="209">
        <v>130</v>
      </c>
      <c r="G238" s="208"/>
      <c r="H238" s="208">
        <v>144.25</v>
      </c>
      <c r="I238" s="210">
        <v>170</v>
      </c>
      <c r="J238" s="211" t="s">
        <v>766</v>
      </c>
      <c r="K238" s="212">
        <f t="shared" si="117"/>
        <v>14.25</v>
      </c>
      <c r="L238" s="213">
        <f t="shared" si="118"/>
        <v>0.10961538461538461</v>
      </c>
      <c r="M238" s="208" t="s">
        <v>612</v>
      </c>
      <c r="N238" s="214">
        <v>43675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5">
        <v>91</v>
      </c>
      <c r="B239" s="206">
        <v>42901</v>
      </c>
      <c r="C239" s="206"/>
      <c r="D239" s="207" t="s">
        <v>767</v>
      </c>
      <c r="E239" s="208" t="s">
        <v>644</v>
      </c>
      <c r="F239" s="209">
        <v>214.5</v>
      </c>
      <c r="G239" s="208"/>
      <c r="H239" s="208">
        <v>262</v>
      </c>
      <c r="I239" s="210">
        <v>262</v>
      </c>
      <c r="J239" s="211" t="s">
        <v>768</v>
      </c>
      <c r="K239" s="212">
        <f t="shared" si="117"/>
        <v>47.5</v>
      </c>
      <c r="L239" s="213">
        <f t="shared" si="118"/>
        <v>0.22144522144522144</v>
      </c>
      <c r="M239" s="208" t="s">
        <v>612</v>
      </c>
      <c r="N239" s="214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36">
        <v>92</v>
      </c>
      <c r="B240" s="237">
        <v>42933</v>
      </c>
      <c r="C240" s="237"/>
      <c r="D240" s="238" t="s">
        <v>769</v>
      </c>
      <c r="E240" s="239" t="s">
        <v>644</v>
      </c>
      <c r="F240" s="240">
        <v>370</v>
      </c>
      <c r="G240" s="239"/>
      <c r="H240" s="239">
        <v>447.5</v>
      </c>
      <c r="I240" s="241">
        <v>450</v>
      </c>
      <c r="J240" s="242" t="s">
        <v>702</v>
      </c>
      <c r="K240" s="212">
        <f t="shared" si="117"/>
        <v>77.5</v>
      </c>
      <c r="L240" s="243">
        <f t="shared" si="118"/>
        <v>0.20945945945945946</v>
      </c>
      <c r="M240" s="239" t="s">
        <v>612</v>
      </c>
      <c r="N240" s="244">
        <v>43035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6">
        <v>93</v>
      </c>
      <c r="B241" s="237">
        <v>42943</v>
      </c>
      <c r="C241" s="237"/>
      <c r="D241" s="238" t="s">
        <v>184</v>
      </c>
      <c r="E241" s="239" t="s">
        <v>644</v>
      </c>
      <c r="F241" s="240">
        <v>657.5</v>
      </c>
      <c r="G241" s="239"/>
      <c r="H241" s="239">
        <v>825</v>
      </c>
      <c r="I241" s="241">
        <v>820</v>
      </c>
      <c r="J241" s="242" t="s">
        <v>702</v>
      </c>
      <c r="K241" s="212">
        <f t="shared" si="117"/>
        <v>167.5</v>
      </c>
      <c r="L241" s="243">
        <f t="shared" si="118"/>
        <v>0.25475285171102663</v>
      </c>
      <c r="M241" s="239" t="s">
        <v>612</v>
      </c>
      <c r="N241" s="244">
        <v>43090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94</v>
      </c>
      <c r="B242" s="206">
        <v>42964</v>
      </c>
      <c r="C242" s="206"/>
      <c r="D242" s="207" t="s">
        <v>369</v>
      </c>
      <c r="E242" s="208" t="s">
        <v>644</v>
      </c>
      <c r="F242" s="209">
        <v>605</v>
      </c>
      <c r="G242" s="208"/>
      <c r="H242" s="208">
        <v>750</v>
      </c>
      <c r="I242" s="210">
        <v>750</v>
      </c>
      <c r="J242" s="211" t="s">
        <v>760</v>
      </c>
      <c r="K242" s="212">
        <f t="shared" si="117"/>
        <v>145</v>
      </c>
      <c r="L242" s="213">
        <f t="shared" si="118"/>
        <v>0.23966942148760331</v>
      </c>
      <c r="M242" s="208" t="s">
        <v>612</v>
      </c>
      <c r="N242" s="214">
        <v>43027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5">
        <v>95</v>
      </c>
      <c r="B243" s="216">
        <v>42979</v>
      </c>
      <c r="C243" s="216"/>
      <c r="D243" s="224" t="s">
        <v>770</v>
      </c>
      <c r="E243" s="219" t="s">
        <v>644</v>
      </c>
      <c r="F243" s="219">
        <v>255</v>
      </c>
      <c r="G243" s="220"/>
      <c r="H243" s="220">
        <v>217.25</v>
      </c>
      <c r="I243" s="220">
        <v>320</v>
      </c>
      <c r="J243" s="221" t="s">
        <v>771</v>
      </c>
      <c r="K243" s="222">
        <f t="shared" si="117"/>
        <v>-37.75</v>
      </c>
      <c r="L243" s="225">
        <f t="shared" si="118"/>
        <v>-0.14803921568627451</v>
      </c>
      <c r="M243" s="219" t="s">
        <v>625</v>
      </c>
      <c r="N243" s="216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96</v>
      </c>
      <c r="B244" s="206">
        <v>42997</v>
      </c>
      <c r="C244" s="206"/>
      <c r="D244" s="207" t="s">
        <v>772</v>
      </c>
      <c r="E244" s="208" t="s">
        <v>644</v>
      </c>
      <c r="F244" s="209">
        <v>215</v>
      </c>
      <c r="G244" s="208"/>
      <c r="H244" s="208">
        <v>258</v>
      </c>
      <c r="I244" s="210">
        <v>258</v>
      </c>
      <c r="J244" s="211" t="s">
        <v>702</v>
      </c>
      <c r="K244" s="212">
        <f t="shared" si="117"/>
        <v>43</v>
      </c>
      <c r="L244" s="213">
        <f t="shared" si="118"/>
        <v>0.2</v>
      </c>
      <c r="M244" s="208" t="s">
        <v>612</v>
      </c>
      <c r="N244" s="214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05">
        <v>97</v>
      </c>
      <c r="B245" s="206">
        <v>42997</v>
      </c>
      <c r="C245" s="206"/>
      <c r="D245" s="207" t="s">
        <v>772</v>
      </c>
      <c r="E245" s="208" t="s">
        <v>644</v>
      </c>
      <c r="F245" s="209">
        <v>215</v>
      </c>
      <c r="G245" s="208"/>
      <c r="H245" s="208">
        <v>258</v>
      </c>
      <c r="I245" s="210">
        <v>258</v>
      </c>
      <c r="J245" s="242" t="s">
        <v>702</v>
      </c>
      <c r="K245" s="212">
        <v>43</v>
      </c>
      <c r="L245" s="213">
        <v>0.2</v>
      </c>
      <c r="M245" s="208" t="s">
        <v>612</v>
      </c>
      <c r="N245" s="214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98</v>
      </c>
      <c r="B246" s="237">
        <v>42998</v>
      </c>
      <c r="C246" s="237"/>
      <c r="D246" s="238" t="s">
        <v>773</v>
      </c>
      <c r="E246" s="239" t="s">
        <v>644</v>
      </c>
      <c r="F246" s="209">
        <v>75</v>
      </c>
      <c r="G246" s="239"/>
      <c r="H246" s="239">
        <v>90</v>
      </c>
      <c r="I246" s="241">
        <v>90</v>
      </c>
      <c r="J246" s="211" t="s">
        <v>774</v>
      </c>
      <c r="K246" s="212">
        <f t="shared" ref="K246:K251" si="119">H246-F246</f>
        <v>15</v>
      </c>
      <c r="L246" s="213">
        <f t="shared" ref="L246:L251" si="120">K246/F246</f>
        <v>0.2</v>
      </c>
      <c r="M246" s="208" t="s">
        <v>612</v>
      </c>
      <c r="N246" s="214">
        <v>43019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99</v>
      </c>
      <c r="B247" s="237">
        <v>43011</v>
      </c>
      <c r="C247" s="237"/>
      <c r="D247" s="238" t="s">
        <v>627</v>
      </c>
      <c r="E247" s="239" t="s">
        <v>644</v>
      </c>
      <c r="F247" s="240">
        <v>315</v>
      </c>
      <c r="G247" s="239"/>
      <c r="H247" s="239">
        <v>392</v>
      </c>
      <c r="I247" s="241">
        <v>384</v>
      </c>
      <c r="J247" s="242" t="s">
        <v>775</v>
      </c>
      <c r="K247" s="212">
        <f t="shared" si="119"/>
        <v>77</v>
      </c>
      <c r="L247" s="243">
        <f t="shared" si="120"/>
        <v>0.24444444444444444</v>
      </c>
      <c r="M247" s="239" t="s">
        <v>612</v>
      </c>
      <c r="N247" s="244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36">
        <v>100</v>
      </c>
      <c r="B248" s="237">
        <v>43013</v>
      </c>
      <c r="C248" s="237"/>
      <c r="D248" s="238" t="s">
        <v>476</v>
      </c>
      <c r="E248" s="239" t="s">
        <v>644</v>
      </c>
      <c r="F248" s="240">
        <v>145</v>
      </c>
      <c r="G248" s="239"/>
      <c r="H248" s="239">
        <v>179</v>
      </c>
      <c r="I248" s="241">
        <v>180</v>
      </c>
      <c r="J248" s="242" t="s">
        <v>776</v>
      </c>
      <c r="K248" s="212">
        <f t="shared" si="119"/>
        <v>34</v>
      </c>
      <c r="L248" s="243">
        <f t="shared" si="120"/>
        <v>0.23448275862068965</v>
      </c>
      <c r="M248" s="239" t="s">
        <v>612</v>
      </c>
      <c r="N248" s="244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101</v>
      </c>
      <c r="B249" s="237">
        <v>43014</v>
      </c>
      <c r="C249" s="237"/>
      <c r="D249" s="238" t="s">
        <v>341</v>
      </c>
      <c r="E249" s="239" t="s">
        <v>644</v>
      </c>
      <c r="F249" s="240">
        <v>256</v>
      </c>
      <c r="G249" s="239"/>
      <c r="H249" s="239">
        <v>323</v>
      </c>
      <c r="I249" s="241">
        <v>320</v>
      </c>
      <c r="J249" s="242" t="s">
        <v>702</v>
      </c>
      <c r="K249" s="212">
        <f t="shared" si="119"/>
        <v>67</v>
      </c>
      <c r="L249" s="243">
        <f t="shared" si="120"/>
        <v>0.26171875</v>
      </c>
      <c r="M249" s="239" t="s">
        <v>612</v>
      </c>
      <c r="N249" s="244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102</v>
      </c>
      <c r="B250" s="237">
        <v>43017</v>
      </c>
      <c r="C250" s="237"/>
      <c r="D250" s="238" t="s">
        <v>359</v>
      </c>
      <c r="E250" s="239" t="s">
        <v>644</v>
      </c>
      <c r="F250" s="240">
        <v>137.5</v>
      </c>
      <c r="G250" s="239"/>
      <c r="H250" s="239">
        <v>184</v>
      </c>
      <c r="I250" s="241">
        <v>183</v>
      </c>
      <c r="J250" s="242" t="s">
        <v>777</v>
      </c>
      <c r="K250" s="212">
        <f t="shared" si="119"/>
        <v>46.5</v>
      </c>
      <c r="L250" s="243">
        <f t="shared" si="120"/>
        <v>0.33818181818181819</v>
      </c>
      <c r="M250" s="239" t="s">
        <v>612</v>
      </c>
      <c r="N250" s="244">
        <v>43108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36">
        <v>103</v>
      </c>
      <c r="B251" s="237">
        <v>43018</v>
      </c>
      <c r="C251" s="237"/>
      <c r="D251" s="238" t="s">
        <v>778</v>
      </c>
      <c r="E251" s="239" t="s">
        <v>644</v>
      </c>
      <c r="F251" s="240">
        <v>125.5</v>
      </c>
      <c r="G251" s="239"/>
      <c r="H251" s="239">
        <v>158</v>
      </c>
      <c r="I251" s="241">
        <v>155</v>
      </c>
      <c r="J251" s="242" t="s">
        <v>779</v>
      </c>
      <c r="K251" s="212">
        <f t="shared" si="119"/>
        <v>32.5</v>
      </c>
      <c r="L251" s="243">
        <f t="shared" si="120"/>
        <v>0.25896414342629481</v>
      </c>
      <c r="M251" s="239" t="s">
        <v>612</v>
      </c>
      <c r="N251" s="244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104</v>
      </c>
      <c r="B252" s="237">
        <v>43018</v>
      </c>
      <c r="C252" s="237"/>
      <c r="D252" s="238" t="s">
        <v>780</v>
      </c>
      <c r="E252" s="239" t="s">
        <v>644</v>
      </c>
      <c r="F252" s="240">
        <v>895</v>
      </c>
      <c r="G252" s="239"/>
      <c r="H252" s="239">
        <v>1122.5</v>
      </c>
      <c r="I252" s="241">
        <v>1078</v>
      </c>
      <c r="J252" s="242" t="s">
        <v>781</v>
      </c>
      <c r="K252" s="212">
        <v>227.5</v>
      </c>
      <c r="L252" s="243">
        <v>0.25418994413407803</v>
      </c>
      <c r="M252" s="239" t="s">
        <v>612</v>
      </c>
      <c r="N252" s="244">
        <v>43117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36">
        <v>105</v>
      </c>
      <c r="B253" s="237">
        <v>43020</v>
      </c>
      <c r="C253" s="237"/>
      <c r="D253" s="238" t="s">
        <v>350</v>
      </c>
      <c r="E253" s="239" t="s">
        <v>644</v>
      </c>
      <c r="F253" s="240">
        <v>525</v>
      </c>
      <c r="G253" s="239"/>
      <c r="H253" s="239">
        <v>629</v>
      </c>
      <c r="I253" s="241">
        <v>629</v>
      </c>
      <c r="J253" s="242" t="s">
        <v>702</v>
      </c>
      <c r="K253" s="212">
        <v>104</v>
      </c>
      <c r="L253" s="243">
        <v>0.19809523809523799</v>
      </c>
      <c r="M253" s="239" t="s">
        <v>612</v>
      </c>
      <c r="N253" s="244">
        <v>43119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106</v>
      </c>
      <c r="B254" s="237">
        <v>43046</v>
      </c>
      <c r="C254" s="237"/>
      <c r="D254" s="238" t="s">
        <v>396</v>
      </c>
      <c r="E254" s="239" t="s">
        <v>644</v>
      </c>
      <c r="F254" s="240">
        <v>740</v>
      </c>
      <c r="G254" s="239"/>
      <c r="H254" s="239">
        <v>892.5</v>
      </c>
      <c r="I254" s="241">
        <v>900</v>
      </c>
      <c r="J254" s="242" t="s">
        <v>782</v>
      </c>
      <c r="K254" s="212">
        <f t="shared" ref="K254:K256" si="121">H254-F254</f>
        <v>152.5</v>
      </c>
      <c r="L254" s="243">
        <f t="shared" ref="L254:L256" si="122">K254/F254</f>
        <v>0.20608108108108109</v>
      </c>
      <c r="M254" s="239" t="s">
        <v>612</v>
      </c>
      <c r="N254" s="244">
        <v>43052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5">
        <v>107</v>
      </c>
      <c r="B255" s="206">
        <v>43073</v>
      </c>
      <c r="C255" s="206"/>
      <c r="D255" s="207" t="s">
        <v>783</v>
      </c>
      <c r="E255" s="208" t="s">
        <v>644</v>
      </c>
      <c r="F255" s="209">
        <v>118.5</v>
      </c>
      <c r="G255" s="208"/>
      <c r="H255" s="208">
        <v>143.5</v>
      </c>
      <c r="I255" s="210">
        <v>145</v>
      </c>
      <c r="J255" s="211" t="s">
        <v>634</v>
      </c>
      <c r="K255" s="212">
        <f t="shared" si="121"/>
        <v>25</v>
      </c>
      <c r="L255" s="213">
        <f t="shared" si="122"/>
        <v>0.2109704641350211</v>
      </c>
      <c r="M255" s="208" t="s">
        <v>612</v>
      </c>
      <c r="N255" s="214">
        <v>43097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5">
        <v>108</v>
      </c>
      <c r="B256" s="216">
        <v>43090</v>
      </c>
      <c r="C256" s="216"/>
      <c r="D256" s="217" t="s">
        <v>444</v>
      </c>
      <c r="E256" s="218" t="s">
        <v>644</v>
      </c>
      <c r="F256" s="219">
        <v>715</v>
      </c>
      <c r="G256" s="219"/>
      <c r="H256" s="220">
        <v>500</v>
      </c>
      <c r="I256" s="220">
        <v>872</v>
      </c>
      <c r="J256" s="221" t="s">
        <v>784</v>
      </c>
      <c r="K256" s="222">
        <f t="shared" si="121"/>
        <v>-215</v>
      </c>
      <c r="L256" s="223">
        <f t="shared" si="122"/>
        <v>-0.30069930069930068</v>
      </c>
      <c r="M256" s="219" t="s">
        <v>625</v>
      </c>
      <c r="N256" s="216">
        <v>43670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05">
        <v>109</v>
      </c>
      <c r="B257" s="206">
        <v>43098</v>
      </c>
      <c r="C257" s="206"/>
      <c r="D257" s="207" t="s">
        <v>627</v>
      </c>
      <c r="E257" s="208" t="s">
        <v>644</v>
      </c>
      <c r="F257" s="209">
        <v>435</v>
      </c>
      <c r="G257" s="208"/>
      <c r="H257" s="208">
        <v>542.5</v>
      </c>
      <c r="I257" s="210">
        <v>539</v>
      </c>
      <c r="J257" s="211" t="s">
        <v>702</v>
      </c>
      <c r="K257" s="212">
        <v>107.5</v>
      </c>
      <c r="L257" s="213">
        <v>0.247126436781609</v>
      </c>
      <c r="M257" s="208" t="s">
        <v>612</v>
      </c>
      <c r="N257" s="214">
        <v>43206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05">
        <v>110</v>
      </c>
      <c r="B258" s="206">
        <v>43098</v>
      </c>
      <c r="C258" s="206"/>
      <c r="D258" s="207" t="s">
        <v>583</v>
      </c>
      <c r="E258" s="208" t="s">
        <v>644</v>
      </c>
      <c r="F258" s="209">
        <v>885</v>
      </c>
      <c r="G258" s="208"/>
      <c r="H258" s="208">
        <v>1090</v>
      </c>
      <c r="I258" s="210">
        <v>1084</v>
      </c>
      <c r="J258" s="211" t="s">
        <v>702</v>
      </c>
      <c r="K258" s="212">
        <v>205</v>
      </c>
      <c r="L258" s="213">
        <v>0.23163841807909599</v>
      </c>
      <c r="M258" s="208" t="s">
        <v>612</v>
      </c>
      <c r="N258" s="214">
        <v>43213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45">
        <v>111</v>
      </c>
      <c r="B259" s="246">
        <v>43192</v>
      </c>
      <c r="C259" s="246"/>
      <c r="D259" s="224" t="s">
        <v>785</v>
      </c>
      <c r="E259" s="219" t="s">
        <v>644</v>
      </c>
      <c r="F259" s="247">
        <v>478.5</v>
      </c>
      <c r="G259" s="219"/>
      <c r="H259" s="219">
        <v>442</v>
      </c>
      <c r="I259" s="220">
        <v>613</v>
      </c>
      <c r="J259" s="221" t="s">
        <v>786</v>
      </c>
      <c r="K259" s="222">
        <f t="shared" ref="K259:K262" si="123">H259-F259</f>
        <v>-36.5</v>
      </c>
      <c r="L259" s="223">
        <f t="shared" ref="L259:L262" si="124">K259/F259</f>
        <v>-7.6280041797283177E-2</v>
      </c>
      <c r="M259" s="219" t="s">
        <v>625</v>
      </c>
      <c r="N259" s="216">
        <v>43762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5">
        <v>112</v>
      </c>
      <c r="B260" s="216">
        <v>43194</v>
      </c>
      <c r="C260" s="216"/>
      <c r="D260" s="217" t="s">
        <v>787</v>
      </c>
      <c r="E260" s="218" t="s">
        <v>644</v>
      </c>
      <c r="F260" s="219">
        <f>141.5-7.3</f>
        <v>134.19999999999999</v>
      </c>
      <c r="G260" s="219"/>
      <c r="H260" s="220">
        <v>77</v>
      </c>
      <c r="I260" s="220">
        <v>180</v>
      </c>
      <c r="J260" s="221" t="s">
        <v>788</v>
      </c>
      <c r="K260" s="222">
        <f t="shared" si="123"/>
        <v>-57.199999999999989</v>
      </c>
      <c r="L260" s="223">
        <f t="shared" si="124"/>
        <v>-0.42622950819672129</v>
      </c>
      <c r="M260" s="219" t="s">
        <v>625</v>
      </c>
      <c r="N260" s="216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15">
        <v>113</v>
      </c>
      <c r="B261" s="216">
        <v>43209</v>
      </c>
      <c r="C261" s="216"/>
      <c r="D261" s="217" t="s">
        <v>789</v>
      </c>
      <c r="E261" s="218" t="s">
        <v>644</v>
      </c>
      <c r="F261" s="219">
        <v>430</v>
      </c>
      <c r="G261" s="219"/>
      <c r="H261" s="220">
        <v>220</v>
      </c>
      <c r="I261" s="220">
        <v>537</v>
      </c>
      <c r="J261" s="221" t="s">
        <v>790</v>
      </c>
      <c r="K261" s="222">
        <f t="shared" si="123"/>
        <v>-210</v>
      </c>
      <c r="L261" s="223">
        <f t="shared" si="124"/>
        <v>-0.48837209302325579</v>
      </c>
      <c r="M261" s="219" t="s">
        <v>625</v>
      </c>
      <c r="N261" s="216">
        <v>43252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114</v>
      </c>
      <c r="B262" s="237">
        <v>43220</v>
      </c>
      <c r="C262" s="237"/>
      <c r="D262" s="238" t="s">
        <v>397</v>
      </c>
      <c r="E262" s="239" t="s">
        <v>644</v>
      </c>
      <c r="F262" s="239">
        <v>153.5</v>
      </c>
      <c r="G262" s="239"/>
      <c r="H262" s="239">
        <v>196</v>
      </c>
      <c r="I262" s="241">
        <v>196</v>
      </c>
      <c r="J262" s="211" t="s">
        <v>791</v>
      </c>
      <c r="K262" s="212">
        <f t="shared" si="123"/>
        <v>42.5</v>
      </c>
      <c r="L262" s="213">
        <f t="shared" si="124"/>
        <v>0.27687296416938112</v>
      </c>
      <c r="M262" s="208" t="s">
        <v>612</v>
      </c>
      <c r="N262" s="214">
        <v>43605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5">
        <v>115</v>
      </c>
      <c r="B263" s="216">
        <v>43306</v>
      </c>
      <c r="C263" s="216"/>
      <c r="D263" s="217" t="s">
        <v>761</v>
      </c>
      <c r="E263" s="218" t="s">
        <v>644</v>
      </c>
      <c r="F263" s="219">
        <v>27.5</v>
      </c>
      <c r="G263" s="219"/>
      <c r="H263" s="220">
        <v>13.1</v>
      </c>
      <c r="I263" s="220">
        <v>60</v>
      </c>
      <c r="J263" s="221" t="s">
        <v>792</v>
      </c>
      <c r="K263" s="222">
        <v>-14.4</v>
      </c>
      <c r="L263" s="223">
        <v>-0.52363636363636401</v>
      </c>
      <c r="M263" s="219" t="s">
        <v>625</v>
      </c>
      <c r="N263" s="216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5">
        <v>116</v>
      </c>
      <c r="B264" s="246">
        <v>43318</v>
      </c>
      <c r="C264" s="246"/>
      <c r="D264" s="224" t="s">
        <v>793</v>
      </c>
      <c r="E264" s="219" t="s">
        <v>644</v>
      </c>
      <c r="F264" s="219">
        <v>148.5</v>
      </c>
      <c r="G264" s="219"/>
      <c r="H264" s="219">
        <v>102</v>
      </c>
      <c r="I264" s="220">
        <v>182</v>
      </c>
      <c r="J264" s="221" t="s">
        <v>794</v>
      </c>
      <c r="K264" s="222">
        <f>H264-F264</f>
        <v>-46.5</v>
      </c>
      <c r="L264" s="223">
        <f>K264/F264</f>
        <v>-0.31313131313131315</v>
      </c>
      <c r="M264" s="219" t="s">
        <v>625</v>
      </c>
      <c r="N264" s="216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05">
        <v>117</v>
      </c>
      <c r="B265" s="206">
        <v>43335</v>
      </c>
      <c r="C265" s="206"/>
      <c r="D265" s="207" t="s">
        <v>795</v>
      </c>
      <c r="E265" s="208" t="s">
        <v>644</v>
      </c>
      <c r="F265" s="239">
        <v>285</v>
      </c>
      <c r="G265" s="208"/>
      <c r="H265" s="208">
        <v>355</v>
      </c>
      <c r="I265" s="210">
        <v>364</v>
      </c>
      <c r="J265" s="211" t="s">
        <v>796</v>
      </c>
      <c r="K265" s="212">
        <v>70</v>
      </c>
      <c r="L265" s="213">
        <v>0.24561403508771901</v>
      </c>
      <c r="M265" s="208" t="s">
        <v>612</v>
      </c>
      <c r="N265" s="214">
        <v>43455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05">
        <v>118</v>
      </c>
      <c r="B266" s="206">
        <v>43341</v>
      </c>
      <c r="C266" s="206"/>
      <c r="D266" s="207" t="s">
        <v>385</v>
      </c>
      <c r="E266" s="208" t="s">
        <v>644</v>
      </c>
      <c r="F266" s="239">
        <v>525</v>
      </c>
      <c r="G266" s="208"/>
      <c r="H266" s="208">
        <v>585</v>
      </c>
      <c r="I266" s="210">
        <v>635</v>
      </c>
      <c r="J266" s="211" t="s">
        <v>797</v>
      </c>
      <c r="K266" s="212">
        <f t="shared" ref="K266:K283" si="125">H266-F266</f>
        <v>60</v>
      </c>
      <c r="L266" s="213">
        <f t="shared" ref="L266:L283" si="126">K266/F266</f>
        <v>0.11428571428571428</v>
      </c>
      <c r="M266" s="208" t="s">
        <v>612</v>
      </c>
      <c r="N266" s="214">
        <v>43662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05">
        <v>119</v>
      </c>
      <c r="B267" s="206">
        <v>43395</v>
      </c>
      <c r="C267" s="206"/>
      <c r="D267" s="207" t="s">
        <v>369</v>
      </c>
      <c r="E267" s="208" t="s">
        <v>644</v>
      </c>
      <c r="F267" s="239">
        <v>475</v>
      </c>
      <c r="G267" s="208"/>
      <c r="H267" s="208">
        <v>574</v>
      </c>
      <c r="I267" s="210">
        <v>570</v>
      </c>
      <c r="J267" s="211" t="s">
        <v>702</v>
      </c>
      <c r="K267" s="212">
        <f t="shared" si="125"/>
        <v>99</v>
      </c>
      <c r="L267" s="213">
        <f t="shared" si="126"/>
        <v>0.20842105263157895</v>
      </c>
      <c r="M267" s="208" t="s">
        <v>612</v>
      </c>
      <c r="N267" s="214">
        <v>43403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120</v>
      </c>
      <c r="B268" s="237">
        <v>43397</v>
      </c>
      <c r="C268" s="237"/>
      <c r="D268" s="238" t="s">
        <v>392</v>
      </c>
      <c r="E268" s="239" t="s">
        <v>644</v>
      </c>
      <c r="F268" s="239">
        <v>707.5</v>
      </c>
      <c r="G268" s="239"/>
      <c r="H268" s="239">
        <v>872</v>
      </c>
      <c r="I268" s="241">
        <v>872</v>
      </c>
      <c r="J268" s="242" t="s">
        <v>702</v>
      </c>
      <c r="K268" s="212">
        <f t="shared" si="125"/>
        <v>164.5</v>
      </c>
      <c r="L268" s="243">
        <f t="shared" si="126"/>
        <v>0.23250883392226149</v>
      </c>
      <c r="M268" s="239" t="s">
        <v>612</v>
      </c>
      <c r="N268" s="244">
        <v>43482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6">
        <v>121</v>
      </c>
      <c r="B269" s="237">
        <v>43398</v>
      </c>
      <c r="C269" s="237"/>
      <c r="D269" s="238" t="s">
        <v>798</v>
      </c>
      <c r="E269" s="239" t="s">
        <v>644</v>
      </c>
      <c r="F269" s="239">
        <v>162</v>
      </c>
      <c r="G269" s="239"/>
      <c r="H269" s="239">
        <v>204</v>
      </c>
      <c r="I269" s="241">
        <v>209</v>
      </c>
      <c r="J269" s="242" t="s">
        <v>799</v>
      </c>
      <c r="K269" s="212">
        <f t="shared" si="125"/>
        <v>42</v>
      </c>
      <c r="L269" s="243">
        <f t="shared" si="126"/>
        <v>0.25925925925925924</v>
      </c>
      <c r="M269" s="239" t="s">
        <v>612</v>
      </c>
      <c r="N269" s="244">
        <v>43539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6">
        <v>122</v>
      </c>
      <c r="B270" s="237">
        <v>43399</v>
      </c>
      <c r="C270" s="237"/>
      <c r="D270" s="238" t="s">
        <v>495</v>
      </c>
      <c r="E270" s="239" t="s">
        <v>644</v>
      </c>
      <c r="F270" s="239">
        <v>240</v>
      </c>
      <c r="G270" s="239"/>
      <c r="H270" s="239">
        <v>297</v>
      </c>
      <c r="I270" s="241">
        <v>297</v>
      </c>
      <c r="J270" s="242" t="s">
        <v>702</v>
      </c>
      <c r="K270" s="248">
        <f t="shared" si="125"/>
        <v>57</v>
      </c>
      <c r="L270" s="243">
        <f t="shared" si="126"/>
        <v>0.23749999999999999</v>
      </c>
      <c r="M270" s="239" t="s">
        <v>612</v>
      </c>
      <c r="N270" s="244">
        <v>43417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05">
        <v>123</v>
      </c>
      <c r="B271" s="206">
        <v>43439</v>
      </c>
      <c r="C271" s="206"/>
      <c r="D271" s="207" t="s">
        <v>800</v>
      </c>
      <c r="E271" s="208" t="s">
        <v>644</v>
      </c>
      <c r="F271" s="208">
        <v>202.5</v>
      </c>
      <c r="G271" s="208"/>
      <c r="H271" s="208">
        <v>255</v>
      </c>
      <c r="I271" s="210">
        <v>252</v>
      </c>
      <c r="J271" s="211" t="s">
        <v>702</v>
      </c>
      <c r="K271" s="212">
        <f t="shared" si="125"/>
        <v>52.5</v>
      </c>
      <c r="L271" s="213">
        <f t="shared" si="126"/>
        <v>0.25925925925925924</v>
      </c>
      <c r="M271" s="208" t="s">
        <v>612</v>
      </c>
      <c r="N271" s="214">
        <v>43542</v>
      </c>
      <c r="O271" s="1"/>
      <c r="P271" s="1"/>
      <c r="Q271" s="1"/>
      <c r="R271" s="6" t="s">
        <v>801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124</v>
      </c>
      <c r="B272" s="237">
        <v>43465</v>
      </c>
      <c r="C272" s="206"/>
      <c r="D272" s="238" t="s">
        <v>425</v>
      </c>
      <c r="E272" s="239" t="s">
        <v>644</v>
      </c>
      <c r="F272" s="239">
        <v>710</v>
      </c>
      <c r="G272" s="239"/>
      <c r="H272" s="239">
        <v>866</v>
      </c>
      <c r="I272" s="241">
        <v>866</v>
      </c>
      <c r="J272" s="242" t="s">
        <v>702</v>
      </c>
      <c r="K272" s="212">
        <f t="shared" si="125"/>
        <v>156</v>
      </c>
      <c r="L272" s="213">
        <f t="shared" si="126"/>
        <v>0.21971830985915494</v>
      </c>
      <c r="M272" s="208" t="s">
        <v>612</v>
      </c>
      <c r="N272" s="214">
        <v>43553</v>
      </c>
      <c r="O272" s="1"/>
      <c r="P272" s="1"/>
      <c r="Q272" s="1"/>
      <c r="R272" s="6" t="s">
        <v>801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125</v>
      </c>
      <c r="B273" s="237">
        <v>43522</v>
      </c>
      <c r="C273" s="237"/>
      <c r="D273" s="238" t="s">
        <v>153</v>
      </c>
      <c r="E273" s="239" t="s">
        <v>644</v>
      </c>
      <c r="F273" s="239">
        <v>337.25</v>
      </c>
      <c r="G273" s="239"/>
      <c r="H273" s="239">
        <v>398.5</v>
      </c>
      <c r="I273" s="241">
        <v>411</v>
      </c>
      <c r="J273" s="211" t="s">
        <v>802</v>
      </c>
      <c r="K273" s="212">
        <f t="shared" si="125"/>
        <v>61.25</v>
      </c>
      <c r="L273" s="213">
        <f t="shared" si="126"/>
        <v>0.1816160118606375</v>
      </c>
      <c r="M273" s="208" t="s">
        <v>612</v>
      </c>
      <c r="N273" s="214">
        <v>43760</v>
      </c>
      <c r="O273" s="1"/>
      <c r="P273" s="1"/>
      <c r="Q273" s="1"/>
      <c r="R273" s="6" t="s">
        <v>801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49">
        <v>126</v>
      </c>
      <c r="B274" s="250">
        <v>43559</v>
      </c>
      <c r="C274" s="250"/>
      <c r="D274" s="251" t="s">
        <v>803</v>
      </c>
      <c r="E274" s="252" t="s">
        <v>644</v>
      </c>
      <c r="F274" s="252">
        <v>130</v>
      </c>
      <c r="G274" s="252"/>
      <c r="H274" s="252">
        <v>65</v>
      </c>
      <c r="I274" s="253">
        <v>158</v>
      </c>
      <c r="J274" s="221" t="s">
        <v>804</v>
      </c>
      <c r="K274" s="222">
        <f t="shared" si="125"/>
        <v>-65</v>
      </c>
      <c r="L274" s="223">
        <f t="shared" si="126"/>
        <v>-0.5</v>
      </c>
      <c r="M274" s="219" t="s">
        <v>625</v>
      </c>
      <c r="N274" s="216">
        <v>43726</v>
      </c>
      <c r="O274" s="1"/>
      <c r="P274" s="1"/>
      <c r="Q274" s="1"/>
      <c r="R274" s="6" t="s">
        <v>805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127</v>
      </c>
      <c r="B275" s="237">
        <v>43017</v>
      </c>
      <c r="C275" s="237"/>
      <c r="D275" s="238" t="s">
        <v>186</v>
      </c>
      <c r="E275" s="239" t="s">
        <v>644</v>
      </c>
      <c r="F275" s="239">
        <v>141.5</v>
      </c>
      <c r="G275" s="239"/>
      <c r="H275" s="239">
        <v>183.5</v>
      </c>
      <c r="I275" s="241">
        <v>210</v>
      </c>
      <c r="J275" s="211" t="s">
        <v>799</v>
      </c>
      <c r="K275" s="212">
        <f t="shared" si="125"/>
        <v>42</v>
      </c>
      <c r="L275" s="213">
        <f t="shared" si="126"/>
        <v>0.29681978798586572</v>
      </c>
      <c r="M275" s="208" t="s">
        <v>612</v>
      </c>
      <c r="N275" s="214">
        <v>43042</v>
      </c>
      <c r="O275" s="1"/>
      <c r="P275" s="1"/>
      <c r="Q275" s="1"/>
      <c r="R275" s="6" t="s">
        <v>805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49">
        <v>128</v>
      </c>
      <c r="B276" s="250">
        <v>43074</v>
      </c>
      <c r="C276" s="250"/>
      <c r="D276" s="251" t="s">
        <v>806</v>
      </c>
      <c r="E276" s="252" t="s">
        <v>644</v>
      </c>
      <c r="F276" s="247">
        <v>172</v>
      </c>
      <c r="G276" s="252"/>
      <c r="H276" s="252">
        <v>155.25</v>
      </c>
      <c r="I276" s="253">
        <v>230</v>
      </c>
      <c r="J276" s="221" t="s">
        <v>807</v>
      </c>
      <c r="K276" s="222">
        <f t="shared" si="125"/>
        <v>-16.75</v>
      </c>
      <c r="L276" s="223">
        <f t="shared" si="126"/>
        <v>-9.7383720930232565E-2</v>
      </c>
      <c r="M276" s="219" t="s">
        <v>625</v>
      </c>
      <c r="N276" s="216">
        <v>43787</v>
      </c>
      <c r="O276" s="1"/>
      <c r="P276" s="1"/>
      <c r="Q276" s="1"/>
      <c r="R276" s="6" t="s">
        <v>805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6">
        <v>129</v>
      </c>
      <c r="B277" s="237">
        <v>43398</v>
      </c>
      <c r="C277" s="237"/>
      <c r="D277" s="238" t="s">
        <v>108</v>
      </c>
      <c r="E277" s="239" t="s">
        <v>644</v>
      </c>
      <c r="F277" s="239">
        <v>698.5</v>
      </c>
      <c r="G277" s="239"/>
      <c r="H277" s="239">
        <v>890</v>
      </c>
      <c r="I277" s="241">
        <v>890</v>
      </c>
      <c r="J277" s="211" t="s">
        <v>808</v>
      </c>
      <c r="K277" s="212">
        <f t="shared" si="125"/>
        <v>191.5</v>
      </c>
      <c r="L277" s="213">
        <f t="shared" si="126"/>
        <v>0.27415891195418757</v>
      </c>
      <c r="M277" s="208" t="s">
        <v>612</v>
      </c>
      <c r="N277" s="214">
        <v>44328</v>
      </c>
      <c r="O277" s="1"/>
      <c r="P277" s="1"/>
      <c r="Q277" s="1"/>
      <c r="R277" s="6" t="s">
        <v>801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130</v>
      </c>
      <c r="B278" s="237">
        <v>42877</v>
      </c>
      <c r="C278" s="237"/>
      <c r="D278" s="238" t="s">
        <v>384</v>
      </c>
      <c r="E278" s="239" t="s">
        <v>644</v>
      </c>
      <c r="F278" s="239">
        <v>127.6</v>
      </c>
      <c r="G278" s="239"/>
      <c r="H278" s="239">
        <v>138</v>
      </c>
      <c r="I278" s="241">
        <v>190</v>
      </c>
      <c r="J278" s="211" t="s">
        <v>809</v>
      </c>
      <c r="K278" s="212">
        <f t="shared" si="125"/>
        <v>10.400000000000006</v>
      </c>
      <c r="L278" s="213">
        <f t="shared" si="126"/>
        <v>8.1504702194357417E-2</v>
      </c>
      <c r="M278" s="208" t="s">
        <v>612</v>
      </c>
      <c r="N278" s="214">
        <v>43774</v>
      </c>
      <c r="O278" s="1"/>
      <c r="P278" s="1"/>
      <c r="Q278" s="1"/>
      <c r="R278" s="6" t="s">
        <v>805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131</v>
      </c>
      <c r="B279" s="237">
        <v>43158</v>
      </c>
      <c r="C279" s="237"/>
      <c r="D279" s="238" t="s">
        <v>810</v>
      </c>
      <c r="E279" s="239" t="s">
        <v>644</v>
      </c>
      <c r="F279" s="239">
        <v>317</v>
      </c>
      <c r="G279" s="239"/>
      <c r="H279" s="239">
        <v>382.5</v>
      </c>
      <c r="I279" s="241">
        <v>398</v>
      </c>
      <c r="J279" s="211" t="s">
        <v>811</v>
      </c>
      <c r="K279" s="212">
        <f t="shared" si="125"/>
        <v>65.5</v>
      </c>
      <c r="L279" s="213">
        <f t="shared" si="126"/>
        <v>0.20662460567823343</v>
      </c>
      <c r="M279" s="208" t="s">
        <v>612</v>
      </c>
      <c r="N279" s="214">
        <v>44238</v>
      </c>
      <c r="O279" s="1"/>
      <c r="P279" s="1"/>
      <c r="Q279" s="1"/>
      <c r="R279" s="6" t="s">
        <v>805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9">
        <v>132</v>
      </c>
      <c r="B280" s="250">
        <v>43164</v>
      </c>
      <c r="C280" s="250"/>
      <c r="D280" s="251" t="s">
        <v>145</v>
      </c>
      <c r="E280" s="252" t="s">
        <v>644</v>
      </c>
      <c r="F280" s="247">
        <f>510-14.4</f>
        <v>495.6</v>
      </c>
      <c r="G280" s="252"/>
      <c r="H280" s="252">
        <v>350</v>
      </c>
      <c r="I280" s="253">
        <v>672</v>
      </c>
      <c r="J280" s="221" t="s">
        <v>812</v>
      </c>
      <c r="K280" s="222">
        <f t="shared" si="125"/>
        <v>-145.60000000000002</v>
      </c>
      <c r="L280" s="223">
        <f t="shared" si="126"/>
        <v>-0.29378531073446329</v>
      </c>
      <c r="M280" s="219" t="s">
        <v>625</v>
      </c>
      <c r="N280" s="216">
        <v>43887</v>
      </c>
      <c r="O280" s="1"/>
      <c r="P280" s="1"/>
      <c r="Q280" s="1"/>
      <c r="R280" s="6" t="s">
        <v>801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49">
        <v>133</v>
      </c>
      <c r="B281" s="250">
        <v>43237</v>
      </c>
      <c r="C281" s="250"/>
      <c r="D281" s="251" t="s">
        <v>487</v>
      </c>
      <c r="E281" s="252" t="s">
        <v>644</v>
      </c>
      <c r="F281" s="247">
        <v>230.3</v>
      </c>
      <c r="G281" s="252"/>
      <c r="H281" s="252">
        <v>102.5</v>
      </c>
      <c r="I281" s="253">
        <v>348</v>
      </c>
      <c r="J281" s="221" t="s">
        <v>813</v>
      </c>
      <c r="K281" s="222">
        <f t="shared" si="125"/>
        <v>-127.80000000000001</v>
      </c>
      <c r="L281" s="223">
        <f t="shared" si="126"/>
        <v>-0.55492835432045162</v>
      </c>
      <c r="M281" s="219" t="s">
        <v>625</v>
      </c>
      <c r="N281" s="216">
        <v>43896</v>
      </c>
      <c r="O281" s="1"/>
      <c r="P281" s="1"/>
      <c r="Q281" s="1"/>
      <c r="R281" s="6" t="s">
        <v>801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134</v>
      </c>
      <c r="B282" s="237">
        <v>43258</v>
      </c>
      <c r="C282" s="237"/>
      <c r="D282" s="238" t="s">
        <v>449</v>
      </c>
      <c r="E282" s="239" t="s">
        <v>644</v>
      </c>
      <c r="F282" s="239">
        <f>342.5-5.1</f>
        <v>337.4</v>
      </c>
      <c r="G282" s="239"/>
      <c r="H282" s="239">
        <v>412.5</v>
      </c>
      <c r="I282" s="241">
        <v>439</v>
      </c>
      <c r="J282" s="211" t="s">
        <v>814</v>
      </c>
      <c r="K282" s="212">
        <f t="shared" si="125"/>
        <v>75.100000000000023</v>
      </c>
      <c r="L282" s="213">
        <f t="shared" si="126"/>
        <v>0.22258446947243635</v>
      </c>
      <c r="M282" s="208" t="s">
        <v>612</v>
      </c>
      <c r="N282" s="214">
        <v>44230</v>
      </c>
      <c r="O282" s="1"/>
      <c r="P282" s="1"/>
      <c r="Q282" s="1"/>
      <c r="R282" s="6" t="s">
        <v>805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0">
        <v>135</v>
      </c>
      <c r="B283" s="229">
        <v>43285</v>
      </c>
      <c r="C283" s="229"/>
      <c r="D283" s="230" t="s">
        <v>55</v>
      </c>
      <c r="E283" s="231" t="s">
        <v>644</v>
      </c>
      <c r="F283" s="231">
        <f>127.5-5.53</f>
        <v>121.97</v>
      </c>
      <c r="G283" s="232"/>
      <c r="H283" s="232">
        <v>122.5</v>
      </c>
      <c r="I283" s="232">
        <v>170</v>
      </c>
      <c r="J283" s="233" t="s">
        <v>848</v>
      </c>
      <c r="K283" s="234">
        <f t="shared" si="125"/>
        <v>0.53000000000000114</v>
      </c>
      <c r="L283" s="235">
        <f t="shared" si="126"/>
        <v>4.3453308190538747E-3</v>
      </c>
      <c r="M283" s="231" t="s">
        <v>735</v>
      </c>
      <c r="N283" s="229">
        <v>44431</v>
      </c>
      <c r="O283" s="1"/>
      <c r="P283" s="1"/>
      <c r="Q283" s="1"/>
      <c r="R283" s="6" t="s">
        <v>801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49">
        <v>136</v>
      </c>
      <c r="B284" s="250">
        <v>43294</v>
      </c>
      <c r="C284" s="250"/>
      <c r="D284" s="251" t="s">
        <v>371</v>
      </c>
      <c r="E284" s="252" t="s">
        <v>644</v>
      </c>
      <c r="F284" s="247">
        <v>46.5</v>
      </c>
      <c r="G284" s="252"/>
      <c r="H284" s="252">
        <v>17</v>
      </c>
      <c r="I284" s="253">
        <v>59</v>
      </c>
      <c r="J284" s="221" t="s">
        <v>815</v>
      </c>
      <c r="K284" s="222">
        <f t="shared" ref="K284:K292" si="127">H284-F284</f>
        <v>-29.5</v>
      </c>
      <c r="L284" s="223">
        <f t="shared" ref="L284:L292" si="128">K284/F284</f>
        <v>-0.63440860215053763</v>
      </c>
      <c r="M284" s="219" t="s">
        <v>625</v>
      </c>
      <c r="N284" s="216">
        <v>43887</v>
      </c>
      <c r="O284" s="1"/>
      <c r="P284" s="1"/>
      <c r="Q284" s="1"/>
      <c r="R284" s="6" t="s">
        <v>801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137</v>
      </c>
      <c r="B285" s="237">
        <v>43396</v>
      </c>
      <c r="C285" s="237"/>
      <c r="D285" s="238" t="s">
        <v>427</v>
      </c>
      <c r="E285" s="239" t="s">
        <v>644</v>
      </c>
      <c r="F285" s="239">
        <v>156.5</v>
      </c>
      <c r="G285" s="239"/>
      <c r="H285" s="239">
        <v>207.5</v>
      </c>
      <c r="I285" s="241">
        <v>191</v>
      </c>
      <c r="J285" s="211" t="s">
        <v>702</v>
      </c>
      <c r="K285" s="212">
        <f t="shared" si="127"/>
        <v>51</v>
      </c>
      <c r="L285" s="213">
        <f t="shared" si="128"/>
        <v>0.32587859424920129</v>
      </c>
      <c r="M285" s="208" t="s">
        <v>612</v>
      </c>
      <c r="N285" s="214">
        <v>44369</v>
      </c>
      <c r="O285" s="1"/>
      <c r="P285" s="1"/>
      <c r="Q285" s="1"/>
      <c r="R285" s="6" t="s">
        <v>801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6">
        <v>138</v>
      </c>
      <c r="B286" s="237">
        <v>43439</v>
      </c>
      <c r="C286" s="237"/>
      <c r="D286" s="238" t="s">
        <v>331</v>
      </c>
      <c r="E286" s="239" t="s">
        <v>644</v>
      </c>
      <c r="F286" s="239">
        <v>259.5</v>
      </c>
      <c r="G286" s="239"/>
      <c r="H286" s="239">
        <v>320</v>
      </c>
      <c r="I286" s="241">
        <v>320</v>
      </c>
      <c r="J286" s="211" t="s">
        <v>702</v>
      </c>
      <c r="K286" s="212">
        <f t="shared" si="127"/>
        <v>60.5</v>
      </c>
      <c r="L286" s="213">
        <f t="shared" si="128"/>
        <v>0.23314065510597304</v>
      </c>
      <c r="M286" s="208" t="s">
        <v>612</v>
      </c>
      <c r="N286" s="214">
        <v>44323</v>
      </c>
      <c r="O286" s="1"/>
      <c r="P286" s="1"/>
      <c r="Q286" s="1"/>
      <c r="R286" s="6" t="s">
        <v>801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9">
        <v>139</v>
      </c>
      <c r="B287" s="250">
        <v>43439</v>
      </c>
      <c r="C287" s="250"/>
      <c r="D287" s="251" t="s">
        <v>816</v>
      </c>
      <c r="E287" s="252" t="s">
        <v>644</v>
      </c>
      <c r="F287" s="252">
        <v>715</v>
      </c>
      <c r="G287" s="252"/>
      <c r="H287" s="252">
        <v>445</v>
      </c>
      <c r="I287" s="253">
        <v>840</v>
      </c>
      <c r="J287" s="221" t="s">
        <v>817</v>
      </c>
      <c r="K287" s="222">
        <f t="shared" si="127"/>
        <v>-270</v>
      </c>
      <c r="L287" s="223">
        <f t="shared" si="128"/>
        <v>-0.3776223776223776</v>
      </c>
      <c r="M287" s="219" t="s">
        <v>625</v>
      </c>
      <c r="N287" s="216">
        <v>43800</v>
      </c>
      <c r="O287" s="1"/>
      <c r="P287" s="1"/>
      <c r="Q287" s="1"/>
      <c r="R287" s="6" t="s">
        <v>801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6">
        <v>140</v>
      </c>
      <c r="B288" s="237">
        <v>43469</v>
      </c>
      <c r="C288" s="237"/>
      <c r="D288" s="238" t="s">
        <v>158</v>
      </c>
      <c r="E288" s="239" t="s">
        <v>644</v>
      </c>
      <c r="F288" s="239">
        <v>875</v>
      </c>
      <c r="G288" s="239"/>
      <c r="H288" s="239">
        <v>1165</v>
      </c>
      <c r="I288" s="241">
        <v>1185</v>
      </c>
      <c r="J288" s="211" t="s">
        <v>818</v>
      </c>
      <c r="K288" s="212">
        <f t="shared" si="127"/>
        <v>290</v>
      </c>
      <c r="L288" s="213">
        <f t="shared" si="128"/>
        <v>0.33142857142857141</v>
      </c>
      <c r="M288" s="208" t="s">
        <v>612</v>
      </c>
      <c r="N288" s="214">
        <v>43847</v>
      </c>
      <c r="O288" s="1"/>
      <c r="P288" s="1"/>
      <c r="Q288" s="1"/>
      <c r="R288" s="6" t="s">
        <v>801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36">
        <v>141</v>
      </c>
      <c r="B289" s="237">
        <v>43559</v>
      </c>
      <c r="C289" s="237"/>
      <c r="D289" s="238" t="s">
        <v>347</v>
      </c>
      <c r="E289" s="239" t="s">
        <v>644</v>
      </c>
      <c r="F289" s="239">
        <f>387-14.63</f>
        <v>372.37</v>
      </c>
      <c r="G289" s="239"/>
      <c r="H289" s="239">
        <v>490</v>
      </c>
      <c r="I289" s="241">
        <v>490</v>
      </c>
      <c r="J289" s="211" t="s">
        <v>702</v>
      </c>
      <c r="K289" s="212">
        <f t="shared" si="127"/>
        <v>117.63</v>
      </c>
      <c r="L289" s="213">
        <f t="shared" si="128"/>
        <v>0.31589548030185027</v>
      </c>
      <c r="M289" s="208" t="s">
        <v>612</v>
      </c>
      <c r="N289" s="214">
        <v>43850</v>
      </c>
      <c r="O289" s="1"/>
      <c r="P289" s="1"/>
      <c r="Q289" s="1"/>
      <c r="R289" s="6" t="s">
        <v>801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49">
        <v>142</v>
      </c>
      <c r="B290" s="250">
        <v>43578</v>
      </c>
      <c r="C290" s="250"/>
      <c r="D290" s="251" t="s">
        <v>819</v>
      </c>
      <c r="E290" s="252" t="s">
        <v>614</v>
      </c>
      <c r="F290" s="252">
        <v>220</v>
      </c>
      <c r="G290" s="252"/>
      <c r="H290" s="252">
        <v>127.5</v>
      </c>
      <c r="I290" s="253">
        <v>284</v>
      </c>
      <c r="J290" s="221" t="s">
        <v>820</v>
      </c>
      <c r="K290" s="222">
        <f t="shared" si="127"/>
        <v>-92.5</v>
      </c>
      <c r="L290" s="223">
        <f t="shared" si="128"/>
        <v>-0.42045454545454547</v>
      </c>
      <c r="M290" s="219" t="s">
        <v>625</v>
      </c>
      <c r="N290" s="216">
        <v>43896</v>
      </c>
      <c r="O290" s="1"/>
      <c r="P290" s="1"/>
      <c r="Q290" s="1"/>
      <c r="R290" s="6" t="s">
        <v>801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36">
        <v>143</v>
      </c>
      <c r="B291" s="237">
        <v>43622</v>
      </c>
      <c r="C291" s="237"/>
      <c r="D291" s="238" t="s">
        <v>496</v>
      </c>
      <c r="E291" s="239" t="s">
        <v>614</v>
      </c>
      <c r="F291" s="239">
        <v>332.8</v>
      </c>
      <c r="G291" s="239"/>
      <c r="H291" s="239">
        <v>405</v>
      </c>
      <c r="I291" s="241">
        <v>419</v>
      </c>
      <c r="J291" s="211" t="s">
        <v>821</v>
      </c>
      <c r="K291" s="212">
        <f t="shared" si="127"/>
        <v>72.199999999999989</v>
      </c>
      <c r="L291" s="213">
        <f t="shared" si="128"/>
        <v>0.21694711538461534</v>
      </c>
      <c r="M291" s="208" t="s">
        <v>612</v>
      </c>
      <c r="N291" s="214">
        <v>43860</v>
      </c>
      <c r="O291" s="1"/>
      <c r="P291" s="1"/>
      <c r="Q291" s="1"/>
      <c r="R291" s="6" t="s">
        <v>805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0">
        <v>144</v>
      </c>
      <c r="B292" s="229">
        <v>43641</v>
      </c>
      <c r="C292" s="229"/>
      <c r="D292" s="230" t="s">
        <v>151</v>
      </c>
      <c r="E292" s="231" t="s">
        <v>644</v>
      </c>
      <c r="F292" s="231">
        <v>386</v>
      </c>
      <c r="G292" s="232"/>
      <c r="H292" s="232">
        <v>395</v>
      </c>
      <c r="I292" s="232">
        <v>452</v>
      </c>
      <c r="J292" s="233" t="s">
        <v>822</v>
      </c>
      <c r="K292" s="234">
        <f t="shared" si="127"/>
        <v>9</v>
      </c>
      <c r="L292" s="235">
        <f t="shared" si="128"/>
        <v>2.3316062176165803E-2</v>
      </c>
      <c r="M292" s="231" t="s">
        <v>735</v>
      </c>
      <c r="N292" s="229">
        <v>43868</v>
      </c>
      <c r="O292" s="1"/>
      <c r="P292" s="1"/>
      <c r="Q292" s="1"/>
      <c r="R292" s="6" t="s">
        <v>805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0">
        <v>145</v>
      </c>
      <c r="B293" s="229">
        <v>43707</v>
      </c>
      <c r="C293" s="229"/>
      <c r="D293" s="230" t="s">
        <v>131</v>
      </c>
      <c r="E293" s="231" t="s">
        <v>644</v>
      </c>
      <c r="F293" s="231">
        <v>137.5</v>
      </c>
      <c r="G293" s="232"/>
      <c r="H293" s="232">
        <v>138.5</v>
      </c>
      <c r="I293" s="232">
        <v>190</v>
      </c>
      <c r="J293" s="233" t="s">
        <v>847</v>
      </c>
      <c r="K293" s="234">
        <f t="shared" ref="K293" si="129">H293-F293</f>
        <v>1</v>
      </c>
      <c r="L293" s="235">
        <f t="shared" ref="L293" si="130">K293/F293</f>
        <v>7.2727272727272727E-3</v>
      </c>
      <c r="M293" s="231" t="s">
        <v>735</v>
      </c>
      <c r="N293" s="229">
        <v>44432</v>
      </c>
      <c r="O293" s="1"/>
      <c r="P293" s="1"/>
      <c r="Q293" s="1"/>
      <c r="R293" s="6" t="s">
        <v>801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36">
        <v>146</v>
      </c>
      <c r="B294" s="237">
        <v>43731</v>
      </c>
      <c r="C294" s="237"/>
      <c r="D294" s="238" t="s">
        <v>440</v>
      </c>
      <c r="E294" s="239" t="s">
        <v>644</v>
      </c>
      <c r="F294" s="239">
        <v>235</v>
      </c>
      <c r="G294" s="239"/>
      <c r="H294" s="239">
        <v>295</v>
      </c>
      <c r="I294" s="241">
        <v>296</v>
      </c>
      <c r="J294" s="211" t="s">
        <v>823</v>
      </c>
      <c r="K294" s="212">
        <f t="shared" ref="K294:K299" si="131">H294-F294</f>
        <v>60</v>
      </c>
      <c r="L294" s="213">
        <f t="shared" ref="L294:L299" si="132">K294/F294</f>
        <v>0.25531914893617019</v>
      </c>
      <c r="M294" s="208" t="s">
        <v>612</v>
      </c>
      <c r="N294" s="214">
        <v>43844</v>
      </c>
      <c r="O294" s="1"/>
      <c r="P294" s="1"/>
      <c r="Q294" s="1"/>
      <c r="R294" s="6" t="s">
        <v>805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36">
        <v>147</v>
      </c>
      <c r="B295" s="237">
        <v>43752</v>
      </c>
      <c r="C295" s="237"/>
      <c r="D295" s="238" t="s">
        <v>824</v>
      </c>
      <c r="E295" s="239" t="s">
        <v>644</v>
      </c>
      <c r="F295" s="239">
        <v>277.5</v>
      </c>
      <c r="G295" s="239"/>
      <c r="H295" s="239">
        <v>333</v>
      </c>
      <c r="I295" s="241">
        <v>333</v>
      </c>
      <c r="J295" s="211" t="s">
        <v>825</v>
      </c>
      <c r="K295" s="212">
        <f t="shared" si="131"/>
        <v>55.5</v>
      </c>
      <c r="L295" s="213">
        <f t="shared" si="132"/>
        <v>0.2</v>
      </c>
      <c r="M295" s="208" t="s">
        <v>612</v>
      </c>
      <c r="N295" s="214">
        <v>43846</v>
      </c>
      <c r="O295" s="1"/>
      <c r="P295" s="1"/>
      <c r="Q295" s="1"/>
      <c r="R295" s="6" t="s">
        <v>801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6">
        <v>148</v>
      </c>
      <c r="B296" s="237">
        <v>43752</v>
      </c>
      <c r="C296" s="237"/>
      <c r="D296" s="238" t="s">
        <v>826</v>
      </c>
      <c r="E296" s="239" t="s">
        <v>644</v>
      </c>
      <c r="F296" s="239">
        <v>930</v>
      </c>
      <c r="G296" s="239"/>
      <c r="H296" s="239">
        <v>1165</v>
      </c>
      <c r="I296" s="241">
        <v>1200</v>
      </c>
      <c r="J296" s="211" t="s">
        <v>827</v>
      </c>
      <c r="K296" s="212">
        <f t="shared" si="131"/>
        <v>235</v>
      </c>
      <c r="L296" s="213">
        <f t="shared" si="132"/>
        <v>0.25268817204301075</v>
      </c>
      <c r="M296" s="208" t="s">
        <v>612</v>
      </c>
      <c r="N296" s="214">
        <v>43847</v>
      </c>
      <c r="O296" s="1"/>
      <c r="P296" s="1"/>
      <c r="Q296" s="1"/>
      <c r="R296" s="6" t="s">
        <v>805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36">
        <v>149</v>
      </c>
      <c r="B297" s="237">
        <v>43753</v>
      </c>
      <c r="C297" s="237"/>
      <c r="D297" s="238" t="s">
        <v>828</v>
      </c>
      <c r="E297" s="239" t="s">
        <v>644</v>
      </c>
      <c r="F297" s="209">
        <v>111</v>
      </c>
      <c r="G297" s="239"/>
      <c r="H297" s="239">
        <v>141</v>
      </c>
      <c r="I297" s="241">
        <v>141</v>
      </c>
      <c r="J297" s="211" t="s">
        <v>628</v>
      </c>
      <c r="K297" s="212">
        <f t="shared" si="131"/>
        <v>30</v>
      </c>
      <c r="L297" s="213">
        <f t="shared" si="132"/>
        <v>0.27027027027027029</v>
      </c>
      <c r="M297" s="208" t="s">
        <v>612</v>
      </c>
      <c r="N297" s="214">
        <v>44328</v>
      </c>
      <c r="O297" s="1"/>
      <c r="P297" s="1"/>
      <c r="Q297" s="1"/>
      <c r="R297" s="6" t="s">
        <v>805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36">
        <v>150</v>
      </c>
      <c r="B298" s="237">
        <v>43753</v>
      </c>
      <c r="C298" s="237"/>
      <c r="D298" s="238" t="s">
        <v>829</v>
      </c>
      <c r="E298" s="239" t="s">
        <v>644</v>
      </c>
      <c r="F298" s="209">
        <v>296</v>
      </c>
      <c r="G298" s="239"/>
      <c r="H298" s="239">
        <v>370</v>
      </c>
      <c r="I298" s="241">
        <v>370</v>
      </c>
      <c r="J298" s="211" t="s">
        <v>702</v>
      </c>
      <c r="K298" s="212">
        <f t="shared" si="131"/>
        <v>74</v>
      </c>
      <c r="L298" s="213">
        <f t="shared" si="132"/>
        <v>0.25</v>
      </c>
      <c r="M298" s="208" t="s">
        <v>612</v>
      </c>
      <c r="N298" s="214">
        <v>43853</v>
      </c>
      <c r="O298" s="1"/>
      <c r="P298" s="1"/>
      <c r="Q298" s="1"/>
      <c r="R298" s="6" t="s">
        <v>805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6">
        <v>151</v>
      </c>
      <c r="B299" s="237">
        <v>43754</v>
      </c>
      <c r="C299" s="237"/>
      <c r="D299" s="238" t="s">
        <v>830</v>
      </c>
      <c r="E299" s="239" t="s">
        <v>644</v>
      </c>
      <c r="F299" s="209">
        <v>300</v>
      </c>
      <c r="G299" s="239"/>
      <c r="H299" s="239">
        <v>382.5</v>
      </c>
      <c r="I299" s="241">
        <v>344</v>
      </c>
      <c r="J299" s="211" t="s">
        <v>831</v>
      </c>
      <c r="K299" s="212">
        <f t="shared" si="131"/>
        <v>82.5</v>
      </c>
      <c r="L299" s="213">
        <f t="shared" si="132"/>
        <v>0.27500000000000002</v>
      </c>
      <c r="M299" s="208" t="s">
        <v>612</v>
      </c>
      <c r="N299" s="214">
        <v>44238</v>
      </c>
      <c r="O299" s="1"/>
      <c r="P299" s="1"/>
      <c r="Q299" s="1"/>
      <c r="R299" s="6" t="s">
        <v>805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55">
        <v>152</v>
      </c>
      <c r="B300" s="256">
        <v>43832</v>
      </c>
      <c r="C300" s="256"/>
      <c r="D300" s="257" t="s">
        <v>832</v>
      </c>
      <c r="E300" s="56" t="s">
        <v>644</v>
      </c>
      <c r="F300" s="258" t="s">
        <v>833</v>
      </c>
      <c r="G300" s="56"/>
      <c r="H300" s="56"/>
      <c r="I300" s="259">
        <v>590</v>
      </c>
      <c r="J300" s="254" t="s">
        <v>615</v>
      </c>
      <c r="K300" s="254"/>
      <c r="L300" s="260"/>
      <c r="M300" s="261" t="s">
        <v>615</v>
      </c>
      <c r="N300" s="262"/>
      <c r="O300" s="1"/>
      <c r="P300" s="1"/>
      <c r="Q300" s="1"/>
      <c r="R300" s="6" t="s">
        <v>805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36">
        <v>153</v>
      </c>
      <c r="B301" s="237">
        <v>43966</v>
      </c>
      <c r="C301" s="237"/>
      <c r="D301" s="238" t="s">
        <v>71</v>
      </c>
      <c r="E301" s="239" t="s">
        <v>644</v>
      </c>
      <c r="F301" s="209">
        <v>67.5</v>
      </c>
      <c r="G301" s="239"/>
      <c r="H301" s="239">
        <v>86</v>
      </c>
      <c r="I301" s="241">
        <v>86</v>
      </c>
      <c r="J301" s="211" t="s">
        <v>834</v>
      </c>
      <c r="K301" s="212">
        <f t="shared" ref="K301:K308" si="133">H301-F301</f>
        <v>18.5</v>
      </c>
      <c r="L301" s="213">
        <f t="shared" ref="L301:L308" si="134">K301/F301</f>
        <v>0.27407407407407408</v>
      </c>
      <c r="M301" s="208" t="s">
        <v>612</v>
      </c>
      <c r="N301" s="214">
        <v>44008</v>
      </c>
      <c r="O301" s="1"/>
      <c r="P301" s="1"/>
      <c r="Q301" s="1"/>
      <c r="R301" s="6" t="s">
        <v>805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6">
        <v>154</v>
      </c>
      <c r="B302" s="237">
        <v>44035</v>
      </c>
      <c r="C302" s="237"/>
      <c r="D302" s="238" t="s">
        <v>495</v>
      </c>
      <c r="E302" s="239" t="s">
        <v>644</v>
      </c>
      <c r="F302" s="209">
        <v>231</v>
      </c>
      <c r="G302" s="239"/>
      <c r="H302" s="239">
        <v>281</v>
      </c>
      <c r="I302" s="241">
        <v>281</v>
      </c>
      <c r="J302" s="211" t="s">
        <v>702</v>
      </c>
      <c r="K302" s="212">
        <f t="shared" si="133"/>
        <v>50</v>
      </c>
      <c r="L302" s="213">
        <f t="shared" si="134"/>
        <v>0.21645021645021645</v>
      </c>
      <c r="M302" s="208" t="s">
        <v>612</v>
      </c>
      <c r="N302" s="214">
        <v>44358</v>
      </c>
      <c r="O302" s="1"/>
      <c r="P302" s="1"/>
      <c r="Q302" s="1"/>
      <c r="R302" s="6" t="s">
        <v>805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6">
        <v>155</v>
      </c>
      <c r="B303" s="237">
        <v>44092</v>
      </c>
      <c r="C303" s="237"/>
      <c r="D303" s="238" t="s">
        <v>416</v>
      </c>
      <c r="E303" s="239" t="s">
        <v>644</v>
      </c>
      <c r="F303" s="239">
        <v>206</v>
      </c>
      <c r="G303" s="239"/>
      <c r="H303" s="239">
        <v>248</v>
      </c>
      <c r="I303" s="241">
        <v>248</v>
      </c>
      <c r="J303" s="211" t="s">
        <v>702</v>
      </c>
      <c r="K303" s="212">
        <f t="shared" si="133"/>
        <v>42</v>
      </c>
      <c r="L303" s="213">
        <f t="shared" si="134"/>
        <v>0.20388349514563106</v>
      </c>
      <c r="M303" s="208" t="s">
        <v>612</v>
      </c>
      <c r="N303" s="214">
        <v>44214</v>
      </c>
      <c r="O303" s="1"/>
      <c r="P303" s="1"/>
      <c r="Q303" s="1"/>
      <c r="R303" s="6" t="s">
        <v>805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36">
        <v>156</v>
      </c>
      <c r="B304" s="237">
        <v>44140</v>
      </c>
      <c r="C304" s="237"/>
      <c r="D304" s="238" t="s">
        <v>416</v>
      </c>
      <c r="E304" s="239" t="s">
        <v>644</v>
      </c>
      <c r="F304" s="239">
        <v>182.5</v>
      </c>
      <c r="G304" s="239"/>
      <c r="H304" s="239">
        <v>248</v>
      </c>
      <c r="I304" s="241">
        <v>248</v>
      </c>
      <c r="J304" s="211" t="s">
        <v>702</v>
      </c>
      <c r="K304" s="212">
        <f t="shared" si="133"/>
        <v>65.5</v>
      </c>
      <c r="L304" s="213">
        <f t="shared" si="134"/>
        <v>0.35890410958904112</v>
      </c>
      <c r="M304" s="208" t="s">
        <v>612</v>
      </c>
      <c r="N304" s="214">
        <v>44214</v>
      </c>
      <c r="O304" s="1"/>
      <c r="P304" s="1"/>
      <c r="Q304" s="1"/>
      <c r="R304" s="6" t="s">
        <v>805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6">
        <v>157</v>
      </c>
      <c r="B305" s="237">
        <v>44140</v>
      </c>
      <c r="C305" s="237"/>
      <c r="D305" s="238" t="s">
        <v>331</v>
      </c>
      <c r="E305" s="239" t="s">
        <v>644</v>
      </c>
      <c r="F305" s="239">
        <v>247.5</v>
      </c>
      <c r="G305" s="239"/>
      <c r="H305" s="239">
        <v>320</v>
      </c>
      <c r="I305" s="241">
        <v>320</v>
      </c>
      <c r="J305" s="211" t="s">
        <v>702</v>
      </c>
      <c r="K305" s="212">
        <f t="shared" si="133"/>
        <v>72.5</v>
      </c>
      <c r="L305" s="213">
        <f t="shared" si="134"/>
        <v>0.29292929292929293</v>
      </c>
      <c r="M305" s="208" t="s">
        <v>612</v>
      </c>
      <c r="N305" s="214">
        <v>44323</v>
      </c>
      <c r="O305" s="1"/>
      <c r="P305" s="1"/>
      <c r="Q305" s="1"/>
      <c r="R305" s="6" t="s">
        <v>805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36">
        <v>158</v>
      </c>
      <c r="B306" s="237">
        <v>44140</v>
      </c>
      <c r="C306" s="237"/>
      <c r="D306" s="238" t="s">
        <v>272</v>
      </c>
      <c r="E306" s="239" t="s">
        <v>644</v>
      </c>
      <c r="F306" s="209">
        <v>925</v>
      </c>
      <c r="G306" s="239"/>
      <c r="H306" s="239">
        <v>1095</v>
      </c>
      <c r="I306" s="241">
        <v>1093</v>
      </c>
      <c r="J306" s="211" t="s">
        <v>835</v>
      </c>
      <c r="K306" s="212">
        <f t="shared" si="133"/>
        <v>170</v>
      </c>
      <c r="L306" s="213">
        <f t="shared" si="134"/>
        <v>0.18378378378378379</v>
      </c>
      <c r="M306" s="208" t="s">
        <v>612</v>
      </c>
      <c r="N306" s="214">
        <v>44201</v>
      </c>
      <c r="O306" s="1"/>
      <c r="P306" s="1"/>
      <c r="Q306" s="1"/>
      <c r="R306" s="6" t="s">
        <v>805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36">
        <v>159</v>
      </c>
      <c r="B307" s="237">
        <v>44140</v>
      </c>
      <c r="C307" s="237"/>
      <c r="D307" s="238" t="s">
        <v>347</v>
      </c>
      <c r="E307" s="239" t="s">
        <v>644</v>
      </c>
      <c r="F307" s="209">
        <v>332.5</v>
      </c>
      <c r="G307" s="239"/>
      <c r="H307" s="239">
        <v>393</v>
      </c>
      <c r="I307" s="241">
        <v>406</v>
      </c>
      <c r="J307" s="211" t="s">
        <v>836</v>
      </c>
      <c r="K307" s="212">
        <f t="shared" si="133"/>
        <v>60.5</v>
      </c>
      <c r="L307" s="213">
        <f t="shared" si="134"/>
        <v>0.18195488721804512</v>
      </c>
      <c r="M307" s="208" t="s">
        <v>612</v>
      </c>
      <c r="N307" s="214">
        <v>44256</v>
      </c>
      <c r="O307" s="1"/>
      <c r="P307" s="1"/>
      <c r="Q307" s="1"/>
      <c r="R307" s="6" t="s">
        <v>805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36">
        <v>160</v>
      </c>
      <c r="B308" s="237">
        <v>44141</v>
      </c>
      <c r="C308" s="237"/>
      <c r="D308" s="238" t="s">
        <v>495</v>
      </c>
      <c r="E308" s="239" t="s">
        <v>644</v>
      </c>
      <c r="F308" s="209">
        <v>231</v>
      </c>
      <c r="G308" s="239"/>
      <c r="H308" s="239">
        <v>281</v>
      </c>
      <c r="I308" s="241">
        <v>281</v>
      </c>
      <c r="J308" s="211" t="s">
        <v>702</v>
      </c>
      <c r="K308" s="212">
        <f t="shared" si="133"/>
        <v>50</v>
      </c>
      <c r="L308" s="213">
        <f t="shared" si="134"/>
        <v>0.21645021645021645</v>
      </c>
      <c r="M308" s="208" t="s">
        <v>612</v>
      </c>
      <c r="N308" s="214">
        <v>44358</v>
      </c>
      <c r="O308" s="1"/>
      <c r="P308" s="1"/>
      <c r="Q308" s="1"/>
      <c r="R308" s="6" t="s">
        <v>805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63">
        <v>161</v>
      </c>
      <c r="B309" s="256">
        <v>44187</v>
      </c>
      <c r="C309" s="256"/>
      <c r="D309" s="257" t="s">
        <v>468</v>
      </c>
      <c r="E309" s="56" t="s">
        <v>644</v>
      </c>
      <c r="F309" s="258" t="s">
        <v>837</v>
      </c>
      <c r="G309" s="56"/>
      <c r="H309" s="56"/>
      <c r="I309" s="259">
        <v>239</v>
      </c>
      <c r="J309" s="254" t="s">
        <v>615</v>
      </c>
      <c r="K309" s="254"/>
      <c r="L309" s="260"/>
      <c r="M309" s="261"/>
      <c r="N309" s="262"/>
      <c r="O309" s="1"/>
      <c r="P309" s="1"/>
      <c r="Q309" s="1"/>
      <c r="R309" s="6" t="s">
        <v>805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63">
        <v>162</v>
      </c>
      <c r="B310" s="256">
        <v>44258</v>
      </c>
      <c r="C310" s="256"/>
      <c r="D310" s="257" t="s">
        <v>832</v>
      </c>
      <c r="E310" s="56" t="s">
        <v>644</v>
      </c>
      <c r="F310" s="258" t="s">
        <v>833</v>
      </c>
      <c r="G310" s="56"/>
      <c r="H310" s="56"/>
      <c r="I310" s="259">
        <v>590</v>
      </c>
      <c r="J310" s="254" t="s">
        <v>615</v>
      </c>
      <c r="K310" s="254"/>
      <c r="L310" s="260"/>
      <c r="M310" s="261"/>
      <c r="N310" s="262"/>
      <c r="O310" s="1"/>
      <c r="P310" s="1"/>
      <c r="R310" s="6" t="s">
        <v>805</v>
      </c>
    </row>
    <row r="311" spans="1:26" ht="12.75" customHeight="1">
      <c r="A311" s="236">
        <v>163</v>
      </c>
      <c r="B311" s="237">
        <v>44274</v>
      </c>
      <c r="C311" s="237"/>
      <c r="D311" s="238" t="s">
        <v>347</v>
      </c>
      <c r="E311" s="239" t="s">
        <v>644</v>
      </c>
      <c r="F311" s="209">
        <v>355</v>
      </c>
      <c r="G311" s="239"/>
      <c r="H311" s="239">
        <v>422.5</v>
      </c>
      <c r="I311" s="241">
        <v>420</v>
      </c>
      <c r="J311" s="211" t="s">
        <v>838</v>
      </c>
      <c r="K311" s="212">
        <f t="shared" ref="K311:K313" si="135">H311-F311</f>
        <v>67.5</v>
      </c>
      <c r="L311" s="213">
        <f t="shared" ref="L311:L313" si="136">K311/F311</f>
        <v>0.19014084507042253</v>
      </c>
      <c r="M311" s="208" t="s">
        <v>612</v>
      </c>
      <c r="N311" s="214">
        <v>44361</v>
      </c>
      <c r="O311" s="1"/>
      <c r="R311" s="264" t="s">
        <v>805</v>
      </c>
    </row>
    <row r="312" spans="1:26" ht="12.75" customHeight="1">
      <c r="A312" s="236">
        <v>164</v>
      </c>
      <c r="B312" s="237">
        <v>44295</v>
      </c>
      <c r="C312" s="237"/>
      <c r="D312" s="238" t="s">
        <v>839</v>
      </c>
      <c r="E312" s="239" t="s">
        <v>644</v>
      </c>
      <c r="F312" s="209">
        <v>555</v>
      </c>
      <c r="G312" s="239"/>
      <c r="H312" s="239">
        <v>663</v>
      </c>
      <c r="I312" s="241">
        <v>663</v>
      </c>
      <c r="J312" s="211" t="s">
        <v>840</v>
      </c>
      <c r="K312" s="212">
        <f t="shared" si="135"/>
        <v>108</v>
      </c>
      <c r="L312" s="213">
        <f t="shared" si="136"/>
        <v>0.19459459459459461</v>
      </c>
      <c r="M312" s="208" t="s">
        <v>612</v>
      </c>
      <c r="N312" s="214">
        <v>44321</v>
      </c>
      <c r="O312" s="1"/>
      <c r="P312" s="1"/>
      <c r="Q312" s="1"/>
      <c r="R312" s="264" t="s">
        <v>805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6">
        <v>165</v>
      </c>
      <c r="B313" s="237">
        <v>44308</v>
      </c>
      <c r="C313" s="237"/>
      <c r="D313" s="238" t="s">
        <v>384</v>
      </c>
      <c r="E313" s="239" t="s">
        <v>644</v>
      </c>
      <c r="F313" s="209">
        <v>126.5</v>
      </c>
      <c r="G313" s="239"/>
      <c r="H313" s="239">
        <v>155</v>
      </c>
      <c r="I313" s="241">
        <v>155</v>
      </c>
      <c r="J313" s="211" t="s">
        <v>702</v>
      </c>
      <c r="K313" s="212">
        <f t="shared" si="135"/>
        <v>28.5</v>
      </c>
      <c r="L313" s="213">
        <f t="shared" si="136"/>
        <v>0.22529644268774704</v>
      </c>
      <c r="M313" s="208" t="s">
        <v>612</v>
      </c>
      <c r="N313" s="214">
        <v>44362</v>
      </c>
      <c r="O313" s="1"/>
      <c r="R313" s="264" t="s">
        <v>805</v>
      </c>
    </row>
    <row r="314" spans="1:26" ht="12.75" customHeight="1">
      <c r="A314" s="263">
        <v>166</v>
      </c>
      <c r="B314" s="256">
        <v>44368</v>
      </c>
      <c r="C314" s="256"/>
      <c r="D314" s="257" t="s">
        <v>403</v>
      </c>
      <c r="E314" s="56" t="s">
        <v>644</v>
      </c>
      <c r="F314" s="258" t="s">
        <v>841</v>
      </c>
      <c r="G314" s="56"/>
      <c r="H314" s="56"/>
      <c r="I314" s="259">
        <v>344</v>
      </c>
      <c r="J314" s="254" t="s">
        <v>615</v>
      </c>
      <c r="K314" s="263"/>
      <c r="L314" s="256"/>
      <c r="M314" s="256"/>
      <c r="N314" s="257"/>
      <c r="O314" s="1"/>
      <c r="R314" s="264" t="s">
        <v>805</v>
      </c>
    </row>
    <row r="315" spans="1:26" ht="12.75" customHeight="1">
      <c r="A315" s="263">
        <v>167</v>
      </c>
      <c r="B315" s="256">
        <v>44368</v>
      </c>
      <c r="C315" s="256"/>
      <c r="D315" s="257" t="s">
        <v>495</v>
      </c>
      <c r="E315" s="56" t="s">
        <v>644</v>
      </c>
      <c r="F315" s="258" t="s">
        <v>842</v>
      </c>
      <c r="G315" s="56"/>
      <c r="H315" s="56"/>
      <c r="I315" s="259">
        <v>320</v>
      </c>
      <c r="J315" s="254" t="s">
        <v>615</v>
      </c>
      <c r="K315" s="263"/>
      <c r="L315" s="256"/>
      <c r="M315" s="256"/>
      <c r="N315" s="257"/>
      <c r="O315" s="44"/>
      <c r="R315" s="264" t="s">
        <v>805</v>
      </c>
    </row>
    <row r="316" spans="1:26" ht="12.75" customHeight="1">
      <c r="A316" s="263">
        <v>168</v>
      </c>
      <c r="B316" s="256">
        <v>44406</v>
      </c>
      <c r="C316" s="256"/>
      <c r="D316" s="257" t="s">
        <v>384</v>
      </c>
      <c r="E316" s="56" t="s">
        <v>644</v>
      </c>
      <c r="F316" s="258" t="s">
        <v>845</v>
      </c>
      <c r="G316" s="56"/>
      <c r="H316" s="56"/>
      <c r="I316" s="56">
        <v>200</v>
      </c>
      <c r="J316" s="254" t="s">
        <v>615</v>
      </c>
      <c r="K316" s="263"/>
      <c r="L316" s="256"/>
      <c r="M316" s="256"/>
      <c r="N316" s="257"/>
      <c r="O316" s="44"/>
      <c r="R316" s="264" t="s">
        <v>805</v>
      </c>
    </row>
    <row r="317" spans="1:26" ht="12.75" customHeight="1">
      <c r="A317" s="263">
        <v>169</v>
      </c>
      <c r="B317" s="256">
        <v>44462</v>
      </c>
      <c r="C317" s="256"/>
      <c r="D317" s="257" t="s">
        <v>856</v>
      </c>
      <c r="E317" s="56" t="s">
        <v>644</v>
      </c>
      <c r="F317" s="258" t="s">
        <v>857</v>
      </c>
      <c r="G317" s="56"/>
      <c r="H317" s="56"/>
      <c r="I317" s="56">
        <v>1500</v>
      </c>
      <c r="J317" s="254" t="s">
        <v>615</v>
      </c>
      <c r="K317" s="263"/>
      <c r="L317" s="256"/>
      <c r="M317" s="256"/>
      <c r="N317" s="257"/>
      <c r="O317" s="44"/>
      <c r="R317" s="264" t="s">
        <v>805</v>
      </c>
    </row>
    <row r="318" spans="1:26" ht="12.75" customHeight="1">
      <c r="A318" s="426">
        <v>170</v>
      </c>
      <c r="B318" s="427">
        <v>44480</v>
      </c>
      <c r="C318" s="427"/>
      <c r="D318" s="428" t="s">
        <v>943</v>
      </c>
      <c r="E318" s="429" t="s">
        <v>644</v>
      </c>
      <c r="F318" s="430" t="s">
        <v>998</v>
      </c>
      <c r="G318" s="429"/>
      <c r="H318" s="429"/>
      <c r="I318" s="429">
        <v>145</v>
      </c>
      <c r="J318" s="431" t="s">
        <v>615</v>
      </c>
      <c r="K318" s="426"/>
      <c r="L318" s="427"/>
      <c r="M318" s="427"/>
      <c r="N318" s="428"/>
      <c r="O318" s="44"/>
      <c r="R318" s="264" t="s">
        <v>805</v>
      </c>
    </row>
    <row r="319" spans="1:26" ht="12.75" customHeight="1">
      <c r="A319" s="432">
        <v>171</v>
      </c>
      <c r="B319" s="433">
        <v>44481</v>
      </c>
      <c r="C319" s="433"/>
      <c r="D319" s="434" t="s">
        <v>261</v>
      </c>
      <c r="E319" s="435" t="s">
        <v>644</v>
      </c>
      <c r="F319" s="436" t="s">
        <v>955</v>
      </c>
      <c r="G319" s="435"/>
      <c r="H319" s="435"/>
      <c r="I319" s="435">
        <v>380</v>
      </c>
      <c r="J319" s="437" t="s">
        <v>615</v>
      </c>
      <c r="K319" s="432"/>
      <c r="L319" s="433"/>
      <c r="M319" s="433"/>
      <c r="N319" s="434"/>
      <c r="O319" s="44"/>
      <c r="R319" s="264" t="s">
        <v>805</v>
      </c>
    </row>
    <row r="320" spans="1:26" ht="12.75" customHeight="1">
      <c r="A320" s="432">
        <v>172</v>
      </c>
      <c r="B320" s="433">
        <v>44481</v>
      </c>
      <c r="C320" s="433"/>
      <c r="D320" s="434" t="s">
        <v>411</v>
      </c>
      <c r="E320" s="435" t="s">
        <v>644</v>
      </c>
      <c r="F320" s="436" t="s">
        <v>956</v>
      </c>
      <c r="G320" s="435"/>
      <c r="H320" s="435"/>
      <c r="I320" s="435">
        <v>56</v>
      </c>
      <c r="J320" s="437" t="s">
        <v>615</v>
      </c>
      <c r="K320" s="432"/>
      <c r="L320" s="433"/>
      <c r="M320" s="433"/>
      <c r="N320" s="434"/>
      <c r="O320" s="44"/>
      <c r="R320" s="264"/>
    </row>
    <row r="321" spans="1:18" ht="12.75" customHeight="1">
      <c r="A321" s="438"/>
      <c r="B321" s="438"/>
      <c r="C321" s="438"/>
      <c r="D321" s="438"/>
      <c r="E321" s="438"/>
      <c r="F321" s="435"/>
      <c r="G321" s="435"/>
      <c r="H321" s="435"/>
      <c r="I321" s="435"/>
      <c r="J321" s="439"/>
      <c r="K321" s="435"/>
      <c r="L321" s="435"/>
      <c r="M321" s="435"/>
      <c r="N321" s="438"/>
      <c r="O321" s="44"/>
      <c r="R321" s="264"/>
    </row>
    <row r="322" spans="1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264"/>
    </row>
    <row r="323" spans="1:18" ht="12.75" customHeight="1">
      <c r="A323" s="263"/>
      <c r="B323" s="265" t="s">
        <v>843</v>
      </c>
      <c r="F323" s="59"/>
      <c r="G323" s="59"/>
      <c r="H323" s="59"/>
      <c r="I323" s="59"/>
      <c r="J323" s="44"/>
      <c r="K323" s="59"/>
      <c r="L323" s="59"/>
      <c r="M323" s="59"/>
      <c r="O323" s="44"/>
      <c r="R323" s="264"/>
    </row>
    <row r="324" spans="1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1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1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1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1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1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1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1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1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1:18" ht="12.75" customHeight="1">
      <c r="A333" s="266"/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1:18" ht="12.75" customHeight="1">
      <c r="A334" s="266"/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1:18" ht="12.75" customHeight="1">
      <c r="A335" s="56"/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1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</sheetData>
  <autoFilter ref="R1:R331"/>
  <mergeCells count="20">
    <mergeCell ref="O99:O100"/>
    <mergeCell ref="P99:P100"/>
    <mergeCell ref="M99:M100"/>
    <mergeCell ref="N99:N100"/>
    <mergeCell ref="A99:A100"/>
    <mergeCell ref="B99:B100"/>
    <mergeCell ref="J99:J100"/>
    <mergeCell ref="O90:O91"/>
    <mergeCell ref="P90:P91"/>
    <mergeCell ref="A90:A91"/>
    <mergeCell ref="B90:B91"/>
    <mergeCell ref="M90:M91"/>
    <mergeCell ref="N90:N91"/>
    <mergeCell ref="P108:P109"/>
    <mergeCell ref="J108:J109"/>
    <mergeCell ref="A108:A109"/>
    <mergeCell ref="B108:B109"/>
    <mergeCell ref="M108:M109"/>
    <mergeCell ref="N108:N109"/>
    <mergeCell ref="O108:O109"/>
  </mergeCells>
  <pageMargins left="0.7" right="0.7" top="0.75" bottom="0.75" header="0.3" footer="0.3"/>
  <pageSetup orientation="portrait" r:id="rId1"/>
  <ignoredErrors>
    <ignoredError sqref="K100 L3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2021-10-26T02:47:10Z</dcterms:modified>
</cp:coreProperties>
</file>