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F&amp;O)'!$R$1:$R$354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2" i="6"/>
  <c r="M152" s="1"/>
  <c r="K153"/>
  <c r="M153" s="1"/>
  <c r="L110"/>
  <c r="K110"/>
  <c r="L108"/>
  <c r="K108"/>
  <c r="L13"/>
  <c r="K13"/>
  <c r="M13" s="1"/>
  <c r="M110" l="1"/>
  <c r="M108"/>
  <c r="L104"/>
  <c r="K104"/>
  <c r="L111"/>
  <c r="K111"/>
  <c r="K151"/>
  <c r="M151" s="1"/>
  <c r="K150"/>
  <c r="M150" s="1"/>
  <c r="M111" l="1"/>
  <c r="M104"/>
  <c r="L106"/>
  <c r="K106"/>
  <c r="M106" s="1"/>
  <c r="L102"/>
  <c r="K102"/>
  <c r="K149"/>
  <c r="M149" s="1"/>
  <c r="L57"/>
  <c r="K57"/>
  <c r="L27"/>
  <c r="K27"/>
  <c r="M27" s="1"/>
  <c r="L99"/>
  <c r="K99"/>
  <c r="L105"/>
  <c r="K105"/>
  <c r="L103"/>
  <c r="K103"/>
  <c r="L101"/>
  <c r="K101"/>
  <c r="L51"/>
  <c r="K51"/>
  <c r="L23"/>
  <c r="K23"/>
  <c r="L25"/>
  <c r="H10"/>
  <c r="K141"/>
  <c r="M141" s="1"/>
  <c r="L100"/>
  <c r="K100"/>
  <c r="L95"/>
  <c r="K95"/>
  <c r="L88"/>
  <c r="K88"/>
  <c r="L92"/>
  <c r="K92"/>
  <c r="L54"/>
  <c r="K54"/>
  <c r="L50"/>
  <c r="K50"/>
  <c r="L46"/>
  <c r="K46"/>
  <c r="L55"/>
  <c r="K55"/>
  <c r="L15"/>
  <c r="K15"/>
  <c r="K25"/>
  <c r="L97"/>
  <c r="K97"/>
  <c r="L96"/>
  <c r="K96"/>
  <c r="K139"/>
  <c r="M139" s="1"/>
  <c r="K148"/>
  <c r="M148" s="1"/>
  <c r="K147"/>
  <c r="M147" s="1"/>
  <c r="K146"/>
  <c r="M146" s="1"/>
  <c r="K145"/>
  <c r="M145" s="1"/>
  <c r="L24"/>
  <c r="K24"/>
  <c r="L98"/>
  <c r="K98"/>
  <c r="L94"/>
  <c r="K94"/>
  <c r="K142"/>
  <c r="M142" s="1"/>
  <c r="K144"/>
  <c r="M144" s="1"/>
  <c r="K143"/>
  <c r="M143" s="1"/>
  <c r="K140"/>
  <c r="M140" s="1"/>
  <c r="K138"/>
  <c r="M138" s="1"/>
  <c r="K137"/>
  <c r="M137" s="1"/>
  <c r="K136"/>
  <c r="M136" s="1"/>
  <c r="K135"/>
  <c r="M135" s="1"/>
  <c r="K132"/>
  <c r="M132" s="1"/>
  <c r="L93"/>
  <c r="K93"/>
  <c r="L91"/>
  <c r="K91"/>
  <c r="L22"/>
  <c r="K22"/>
  <c r="L53"/>
  <c r="K53"/>
  <c r="L52"/>
  <c r="K52"/>
  <c r="L89"/>
  <c r="K89"/>
  <c r="L90"/>
  <c r="K90"/>
  <c r="L79"/>
  <c r="K79"/>
  <c r="L86"/>
  <c r="K86"/>
  <c r="L87"/>
  <c r="K87"/>
  <c r="L45"/>
  <c r="K45"/>
  <c r="M101" l="1"/>
  <c r="M91"/>
  <c r="M51"/>
  <c r="M102"/>
  <c r="M57"/>
  <c r="M105"/>
  <c r="M99"/>
  <c r="M54"/>
  <c r="M103"/>
  <c r="M55"/>
  <c r="M92"/>
  <c r="M90"/>
  <c r="M23"/>
  <c r="M98"/>
  <c r="M88"/>
  <c r="M46"/>
  <c r="M95"/>
  <c r="M100"/>
  <c r="M50"/>
  <c r="M15"/>
  <c r="M25"/>
  <c r="M24"/>
  <c r="M97"/>
  <c r="M89"/>
  <c r="M96"/>
  <c r="M52"/>
  <c r="M79"/>
  <c r="M45"/>
  <c r="M94"/>
  <c r="M93"/>
  <c r="M53"/>
  <c r="M22"/>
  <c r="M87"/>
  <c r="M86"/>
  <c r="K131"/>
  <c r="M131" s="1"/>
  <c r="L80"/>
  <c r="K80"/>
  <c r="L85"/>
  <c r="K85"/>
  <c r="L11"/>
  <c r="K11"/>
  <c r="L20"/>
  <c r="K20"/>
  <c r="L84"/>
  <c r="K84"/>
  <c r="K130"/>
  <c r="M130" s="1"/>
  <c r="L83"/>
  <c r="K83"/>
  <c r="L82"/>
  <c r="K82"/>
  <c r="L81"/>
  <c r="K81"/>
  <c r="L49"/>
  <c r="K49"/>
  <c r="L78"/>
  <c r="K78"/>
  <c r="L48"/>
  <c r="K48"/>
  <c r="L47"/>
  <c r="K47"/>
  <c r="L73"/>
  <c r="K73"/>
  <c r="L74"/>
  <c r="K74"/>
  <c r="K129"/>
  <c r="M129" s="1"/>
  <c r="K125"/>
  <c r="M125" s="1"/>
  <c r="K128"/>
  <c r="M128" s="1"/>
  <c r="K77"/>
  <c r="L77"/>
  <c r="L75"/>
  <c r="K75"/>
  <c r="L76"/>
  <c r="K76"/>
  <c r="L18"/>
  <c r="K18"/>
  <c r="K127"/>
  <c r="M127" s="1"/>
  <c r="K126"/>
  <c r="M126" s="1"/>
  <c r="L17"/>
  <c r="K17"/>
  <c r="L16"/>
  <c r="K16"/>
  <c r="L71"/>
  <c r="K71"/>
  <c r="K124"/>
  <c r="M124" s="1"/>
  <c r="L44"/>
  <c r="K44"/>
  <c r="L43"/>
  <c r="K43"/>
  <c r="M17" l="1"/>
  <c r="M20"/>
  <c r="M85"/>
  <c r="M49"/>
  <c r="M80"/>
  <c r="M83"/>
  <c r="M11"/>
  <c r="M48"/>
  <c r="M84"/>
  <c r="M82"/>
  <c r="M81"/>
  <c r="M47"/>
  <c r="M78"/>
  <c r="M44"/>
  <c r="M16"/>
  <c r="M73"/>
  <c r="M74"/>
  <c r="M43"/>
  <c r="M75"/>
  <c r="M76"/>
  <c r="M71"/>
  <c r="M77"/>
  <c r="M18"/>
  <c r="L72"/>
  <c r="K72"/>
  <c r="K123"/>
  <c r="M123" s="1"/>
  <c r="K122"/>
  <c r="M122" s="1"/>
  <c r="K121"/>
  <c r="M121" s="1"/>
  <c r="L70"/>
  <c r="K70"/>
  <c r="L69"/>
  <c r="K69"/>
  <c r="K336"/>
  <c r="L336" s="1"/>
  <c r="L12"/>
  <c r="K12"/>
  <c r="L14"/>
  <c r="K14"/>
  <c r="M72" l="1"/>
  <c r="M69"/>
  <c r="M70"/>
  <c r="M12"/>
  <c r="M14"/>
  <c r="K346" l="1"/>
  <c r="L346" s="1"/>
  <c r="L10"/>
  <c r="K10"/>
  <c r="M10" l="1"/>
  <c r="H342" l="1"/>
  <c r="K342" l="1"/>
  <c r="L342" s="1"/>
  <c r="K331"/>
  <c r="L331" s="1"/>
  <c r="K321"/>
  <c r="L321" s="1"/>
  <c r="K337" l="1"/>
  <c r="L337" s="1"/>
  <c r="K338" l="1"/>
  <c r="L338" s="1"/>
  <c r="K335" l="1"/>
  <c r="L335" s="1"/>
  <c r="K314"/>
  <c r="L314" s="1"/>
  <c r="K334"/>
  <c r="L334" s="1"/>
  <c r="K333"/>
  <c r="L333" s="1"/>
  <c r="K332"/>
  <c r="L332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9"/>
  <c r="L319" s="1"/>
  <c r="K318"/>
  <c r="L318" s="1"/>
  <c r="K317"/>
  <c r="L317" s="1"/>
  <c r="K316"/>
  <c r="L316" s="1"/>
  <c r="K315"/>
  <c r="L315" s="1"/>
  <c r="K313"/>
  <c r="L313" s="1"/>
  <c r="K312"/>
  <c r="L312" s="1"/>
  <c r="K311"/>
  <c r="L311" s="1"/>
  <c r="F310"/>
  <c r="K310" s="1"/>
  <c r="L310" s="1"/>
  <c r="K309"/>
  <c r="L309" s="1"/>
  <c r="K308"/>
  <c r="L308" s="1"/>
  <c r="K307"/>
  <c r="L307" s="1"/>
  <c r="K306"/>
  <c r="L306" s="1"/>
  <c r="K305"/>
  <c r="L305" s="1"/>
  <c r="F304"/>
  <c r="K304" s="1"/>
  <c r="L304" s="1"/>
  <c r="F303"/>
  <c r="K303" s="1"/>
  <c r="L303" s="1"/>
  <c r="K302"/>
  <c r="L302" s="1"/>
  <c r="F301"/>
  <c r="K301" s="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3"/>
  <c r="L283" s="1"/>
  <c r="K282"/>
  <c r="L282" s="1"/>
  <c r="F281"/>
  <c r="K281" s="1"/>
  <c r="L281" s="1"/>
  <c r="K280"/>
  <c r="L280" s="1"/>
  <c r="K277"/>
  <c r="L277" s="1"/>
  <c r="K276"/>
  <c r="L276" s="1"/>
  <c r="K275"/>
  <c r="L275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3"/>
  <c r="L253" s="1"/>
  <c r="K251"/>
  <c r="L251" s="1"/>
  <c r="K249"/>
  <c r="L249" s="1"/>
  <c r="K248"/>
  <c r="L248" s="1"/>
  <c r="K247"/>
  <c r="L247" s="1"/>
  <c r="K245"/>
  <c r="L245" s="1"/>
  <c r="K244"/>
  <c r="L244" s="1"/>
  <c r="K243"/>
  <c r="L243" s="1"/>
  <c r="K242"/>
  <c r="K241"/>
  <c r="L241" s="1"/>
  <c r="K240"/>
  <c r="L240" s="1"/>
  <c r="K238"/>
  <c r="L238" s="1"/>
  <c r="K237"/>
  <c r="L237" s="1"/>
  <c r="K236"/>
  <c r="L236" s="1"/>
  <c r="K235"/>
  <c r="L235" s="1"/>
  <c r="K234"/>
  <c r="L234" s="1"/>
  <c r="F233"/>
  <c r="K233" s="1"/>
  <c r="L233" s="1"/>
  <c r="H232"/>
  <c r="K232" s="1"/>
  <c r="L232" s="1"/>
  <c r="K229"/>
  <c r="L229" s="1"/>
  <c r="K228"/>
  <c r="L228" s="1"/>
  <c r="K227"/>
  <c r="L227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H198"/>
  <c r="K198" s="1"/>
  <c r="L198" s="1"/>
  <c r="F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M7"/>
  <c r="D7" i="5"/>
  <c r="K6" i="4"/>
  <c r="K6" i="3"/>
  <c r="L6" i="2"/>
</calcChain>
</file>

<file path=xl/sharedStrings.xml><?xml version="1.0" encoding="utf-8"?>
<sst xmlns="http://schemas.openxmlformats.org/spreadsheetml/2006/main" count="3400" uniqueCount="1270">
  <si>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</si>
  <si>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</si>
  <si>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</si>
  <si>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</si>
  <si>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</si>
  <si>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</si>
  <si>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</si>
  <si>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</si>
  <si>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</si>
  <si>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</si>
  <si>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</si>
  <si>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</si>
  <si>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</si>
  <si>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</si>
  <si>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</si>
  <si>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</si>
  <si>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</si>
  <si>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</si>
  <si>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</si>
  <si>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</si>
  <si>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</si>
  <si>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</si>
  <si>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</si>
  <si>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</si>
  <si>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</si>
  <si>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</si>
  <si>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</si>
  <si>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</si>
  <si>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</si>
  <si>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</si>
  <si>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</si>
  <si>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</si>
  <si>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</si>
  <si>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</si>
  <si>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</si>
  <si>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</si>
  <si>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</si>
  <si>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</si>
  <si>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</si>
  <si>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</si>
  <si>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</si>
  <si>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</si>
  <si>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</si>
  <si>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</si>
  <si>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</si>
  <si>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</si>
  <si>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</si>
  <si>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</si>
  <si>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</si>
  <si>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</si>
  <si>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</si>
  <si>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</si>
  <si>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</si>
  <si>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</si>
  <si>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</si>
  <si>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</si>
  <si>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</si>
  <si>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</si>
  <si>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</si>
  <si>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</si>
  <si>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</si>
  <si>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</si>
  <si>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</si>
  <si>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</si>
  <si>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</si>
  <si>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</si>
  <si>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</si>
  <si>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</si>
  <si>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</si>
  <si>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</si>
  <si>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</si>
  <si>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</si>
  <si>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</si>
  <si>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</si>
  <si>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</si>
  <si>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</si>
  <si>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</si>
  <si>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</si>
  <si>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</si>
  <si>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</si>
  <si>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</si>
  <si>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</si>
  <si>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</si>
  <si>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</si>
  <si>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</si>
  <si>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</si>
  <si>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</si>
  <si>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</si>
  <si>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</si>
  <si>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</si>
  <si>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</si>
  <si>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</si>
  <si>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</si>
  <si>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</si>
  <si>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</si>
  <si>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</si>
  <si>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</si>
  <si>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</si>
  <si>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</si>
  <si>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</si>
  <si>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</si>
  <si>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</si>
  <si>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</si>
  <si>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</si>
  <si>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</si>
  <si>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</si>
  <si>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</si>
  <si>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</si>
  <si>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</si>
  <si>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</si>
  <si>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</si>
  <si>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</si>
  <si>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</si>
  <si>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</si>
  <si>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</si>
  <si>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</si>
  <si>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</si>
  <si>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</si>
  <si>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</si>
  <si>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</si>
  <si>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</si>
  <si>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</si>
  <si>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</si>
  <si>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</si>
  <si>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</si>
  <si>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</si>
  <si>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</si>
  <si>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</si>
  <si>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</si>
  <si>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</si>
  <si>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</si>
  <si>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</si>
  <si>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</si>
  <si>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</si>
  <si>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</si>
  <si>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</si>
  <si>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</si>
  <si>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</si>
  <si>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</si>
  <si>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</si>
  <si>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</si>
  <si>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</si>
  <si>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</si>
  <si>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</si>
  <si>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</si>
  <si>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</si>
  <si>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</si>
  <si>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</si>
  <si>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</si>
  <si>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</si>
  <si>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</si>
  <si>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</si>
  <si>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</si>
  <si>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</si>
  <si>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</si>
  <si>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</si>
  <si>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</si>
  <si>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</si>
  <si>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</si>
  <si>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</si>
  <si>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</si>
  <si>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</si>
  <si>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</si>
  <si>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</si>
  <si>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</si>
  <si>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</si>
  <si>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</si>
  <si>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</si>
  <si>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</si>
  <si>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</si>
  <si>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</si>
  <si>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</si>
  <si>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</si>
  <si>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</si>
  <si>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</si>
  <si>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</si>
  <si>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</si>
  <si>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</si>
  <si>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</si>
  <si>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</si>
  <si>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</si>
  <si>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</si>
  <si>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</si>
  <si>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</si>
  <si>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</si>
  <si>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</si>
  <si>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</si>
  <si>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</si>
  <si>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</si>
  <si>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</si>
  <si>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</si>
  <si>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</si>
  <si>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</si>
  <si>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</si>
  <si>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</si>
  <si>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</si>
  <si>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</si>
  <si>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</si>
  <si>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</si>
  <si>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</si>
  <si>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</si>
  <si>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</si>
  <si>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</si>
  <si>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</si>
  <si>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</si>
  <si>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</si>
  <si>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</si>
  <si>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</si>
  <si>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</si>
  <si>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</si>
  <si>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</si>
  <si>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</si>
  <si>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</si>
  <si>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</si>
  <si>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</si>
  <si>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</si>
  <si>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</si>
  <si>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</si>
  <si>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</si>
  <si>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</si>
  <si>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</si>
  <si>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</si>
  <si>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</si>
  <si>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</si>
  <si>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</si>
  <si>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</si>
  <si>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</si>
  <si>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</si>
  <si>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</si>
  <si>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</si>
  <si>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</si>
  <si>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</si>
  <si>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</si>
  <si>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</si>
  <si>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</si>
  <si>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</si>
  <si>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</si>
  <si>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</si>
  <si>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</si>
  <si>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</si>
  <si>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</si>
  <si>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</si>
  <si>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</si>
  <si>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</si>
  <si>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</si>
  <si>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</si>
  <si>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</si>
  <si>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</si>
  <si>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</si>
  <si>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</si>
  <si>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</si>
  <si>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</si>
  <si>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</si>
  <si>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</si>
  <si>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</si>
  <si>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</si>
  <si>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</si>
  <si>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</si>
  <si>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</si>
  <si>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</si>
  <si>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</si>
  <si>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</si>
  <si>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</si>
  <si>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</si>
  <si>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</si>
  <si>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</si>
  <si>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</si>
  <si>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</si>
  <si>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</si>
  <si>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</si>
  <si>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</si>
  <si>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</si>
  <si>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</si>
  <si>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</si>
  <si>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</si>
  <si>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</si>
  <si>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</si>
  <si>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</si>
  <si>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</si>
  <si>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</si>
  <si>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</si>
  <si>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</si>
  <si>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</si>
  <si>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</si>
  <si>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</si>
  <si>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</si>
  <si>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</si>
  <si>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</si>
  <si>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</si>
  <si>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</si>
  <si>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</si>
  <si>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</si>
  <si>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</si>
  <si>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</si>
  <si>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</si>
  <si>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</si>
  <si>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</si>
  <si>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</si>
  <si>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</si>
  <si>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</si>
  <si>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</si>
  <si>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</si>
  <si>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</si>
  <si>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</si>
  <si>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</si>
  <si>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</si>
  <si>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</si>
  <si>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</si>
  <si>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</si>
  <si>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</si>
  <si>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</si>
  <si>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</si>
  <si>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</si>
  <si>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</si>
  <si>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</si>
  <si>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</si>
  <si>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</si>
  <si>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</si>
  <si>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</si>
  <si>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</si>
  <si>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</si>
  <si>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</si>
  <si>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</si>
  <si>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</si>
  <si>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</si>
  <si>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</si>
  <si>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</si>
  <si>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</si>
  <si>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</si>
  <si>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</si>
  <si>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</si>
  <si>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</si>
  <si>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</si>
  <si>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</si>
  <si>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</si>
  <si>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</si>
  <si>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</si>
  <si>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</si>
  <si>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</si>
  <si>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</si>
  <si>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</si>
  <si>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</si>
  <si>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</si>
  <si>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</si>
  <si>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</si>
  <si>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</si>
  <si>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</si>
  <si>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</si>
  <si>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</si>
  <si>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</si>
  <si>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</si>
  <si>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</si>
  <si>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</si>
  <si>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</si>
  <si>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</si>
  <si>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</si>
  <si>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</si>
  <si>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</si>
  <si>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</si>
  <si>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</si>
  <si>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</si>
  <si>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</si>
  <si>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</si>
  <si>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</si>
  <si>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</si>
  <si>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</si>
  <si>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</si>
  <si>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</si>
  <si>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</si>
  <si>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</si>
  <si>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</si>
  <si>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</si>
  <si>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</si>
  <si>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</si>
  <si>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</si>
  <si>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</si>
  <si>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</si>
  <si>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</si>
  <si>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</si>
  <si>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</si>
  <si>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</si>
  <si>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</si>
  <si>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</si>
  <si>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</si>
  <si>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</si>
  <si>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</si>
  <si>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</si>
  <si>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</si>
  <si>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</si>
  <si>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</si>
  <si>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</si>
  <si>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</si>
  <si>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</si>
  <si>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</si>
  <si>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</si>
  <si>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</si>
  <si>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</si>
  <si>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</si>
  <si>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</si>
  <si>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</si>
  <si>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</si>
  <si>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</si>
  <si>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</si>
  <si>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</si>
  <si>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</si>
  <si>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</si>
  <si>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</si>
  <si>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</si>
  <si>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</si>
  <si>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</si>
  <si>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</si>
  <si>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</si>
  <si>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</si>
  <si>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</si>
  <si>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</si>
  <si>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</si>
  <si>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</si>
  <si>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</si>
  <si>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</si>
  <si>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</si>
  <si>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</si>
  <si>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</si>
  <si>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</si>
  <si>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</si>
  <si>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</si>
  <si>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</si>
  <si>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</si>
  <si>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</si>
  <si>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</si>
  <si>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</si>
  <si>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</si>
  <si>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</si>
  <si>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</si>
  <si>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</si>
  <si>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</si>
  <si>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</si>
  <si>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</si>
  <si>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</si>
  <si>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</si>
  <si>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</si>
  <si>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</si>
  <si>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</si>
  <si>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</si>
  <si>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</si>
  <si>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</si>
  <si>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</si>
  <si>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</si>
  <si>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</si>
  <si>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</si>
  <si>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</si>
  <si>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</si>
  <si>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</si>
  <si>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</si>
  <si>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</si>
  <si>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</si>
  <si>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</si>
  <si>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</si>
  <si>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</si>
  <si>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</si>
  <si>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</si>
  <si>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</si>
  <si>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</si>
  <si>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</si>
  <si>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</si>
  <si>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</si>
  <si>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</si>
  <si>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</si>
  <si>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</si>
  <si>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</si>
  <si>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</si>
  <si>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</si>
  <si>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</si>
  <si>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</si>
  <si>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</si>
  <si>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</si>
  <si>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</si>
  <si>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</si>
  <si>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</si>
  <si>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</si>
  <si>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</si>
  <si>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</si>
  <si>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</si>
  <si>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</si>
  <si>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</si>
  <si>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</si>
  <si>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</si>
  <si>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</si>
  <si>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</si>
  <si>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</si>
  <si>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</si>
  <si>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</si>
  <si>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</si>
  <si>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</si>
  <si>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</si>
  <si>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</si>
  <si>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</si>
  <si>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</si>
  <si>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</si>
  <si>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</si>
  <si>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</si>
  <si>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</si>
  <si>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</si>
  <si>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</si>
  <si>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</si>
  <si>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</si>
  <si>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</si>
  <si>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</si>
  <si>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</si>
  <si>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</si>
  <si>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</si>
  <si>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</si>
  <si>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</si>
  <si>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</si>
  <si>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</si>
  <si>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</si>
  <si>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</si>
  <si>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</si>
  <si>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</si>
  <si>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</si>
  <si>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</si>
  <si>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</si>
  <si>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</si>
  <si>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</si>
  <si>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</si>
  <si>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</si>
  <si>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</si>
  <si>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</si>
  <si>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</si>
  <si>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</si>
  <si>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</si>
  <si>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</si>
  <si>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</si>
  <si>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</si>
  <si>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</si>
  <si>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</si>
  <si>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</si>
  <si>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</si>
  <si>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</si>
  <si>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</si>
  <si>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</si>
  <si>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</si>
  <si>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</si>
  <si>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</si>
  <si>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</si>
  <si>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</si>
  <si>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</si>
  <si>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</si>
  <si>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</si>
  <si>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</si>
  <si>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</si>
  <si>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</si>
  <si>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</si>
  <si>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</si>
  <si>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</si>
  <si>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</si>
  <si>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</si>
  <si>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</si>
  <si>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</si>
  <si>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</si>
  <si>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</si>
  <si>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</si>
  <si>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</si>
  <si>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</si>
  <si>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</si>
  <si>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</si>
  <si>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</si>
  <si>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</si>
  <si>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</si>
  <si>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</si>
  <si>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</si>
  <si>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</si>
  <si>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</si>
  <si>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</si>
  <si>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</si>
  <si>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</si>
  <si>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</si>
  <si>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</si>
  <si>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</si>
  <si>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</si>
  <si>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</si>
  <si>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</si>
  <si>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</si>
  <si>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</si>
  <si>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</si>
  <si>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</si>
  <si>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</si>
  <si>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</si>
  <si>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</si>
  <si>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</si>
  <si>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</si>
  <si>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</si>
  <si>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</si>
  <si>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</si>
  <si>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</si>
  <si>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</si>
  <si>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</si>
  <si>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</si>
  <si>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</si>
  <si>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</si>
  <si>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</si>
  <si>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</si>
  <si>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</si>
  <si>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</si>
  <si>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</si>
  <si>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</si>
  <si>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</si>
  <si>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</si>
  <si>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</si>
  <si>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</si>
  <si>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</si>
  <si>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</si>
  <si>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</si>
  <si>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</si>
  <si>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</si>
  <si>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</si>
  <si>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</si>
  <si>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</si>
  <si>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</si>
  <si>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</si>
  <si>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</si>
  <si>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</si>
  <si>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</si>
  <si>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</si>
  <si>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</si>
  <si>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</si>
  <si>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</si>
  <si>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</si>
  <si>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</si>
  <si>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</si>
  <si>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</si>
  <si>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</si>
  <si>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</si>
  <si>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</si>
  <si>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</si>
  <si>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</si>
  <si>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</si>
  <si>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</si>
  <si>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</si>
  <si>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</si>
  <si>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</si>
  <si>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</si>
  <si>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</si>
  <si>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</si>
  <si>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</si>
  <si>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</si>
  <si>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</si>
  <si>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</si>
  <si>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</si>
  <si>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</si>
  <si>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</si>
  <si>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</si>
  <si>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</si>
  <si>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</si>
  <si>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</si>
  <si>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</si>
  <si>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</si>
  <si>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</si>
  <si>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</si>
  <si>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</si>
  <si>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</si>
  <si>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</si>
  <si>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</si>
  <si>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</si>
  <si>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</si>
  <si>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</si>
  <si>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</si>
  <si>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</si>
  <si>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</si>
  <si>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</si>
  <si>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</si>
  <si>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</si>
  <si>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</si>
  <si>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</si>
  <si>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</si>
  <si>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</si>
  <si>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</si>
  <si>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</si>
  <si>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</si>
  <si>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</si>
  <si>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</si>
  <si>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</si>
  <si>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</si>
  <si>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</si>
  <si>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</si>
  <si>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</si>
  <si>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</si>
  <si>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</si>
  <si>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</si>
  <si>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</si>
  <si>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</si>
  <si>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</si>
  <si>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</si>
  <si>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</si>
  <si>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</si>
  <si>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</si>
  <si>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</si>
  <si>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</si>
  <si>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</si>
  <si>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</si>
  <si>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</si>
  <si>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</si>
  <si>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</si>
  <si>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</si>
  <si>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</si>
  <si>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</si>
  <si>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</si>
  <si>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</si>
  <si>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</si>
  <si>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</si>
  <si>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</si>
  <si>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</si>
  <si>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</si>
  <si>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</si>
  <si>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</si>
  <si>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</si>
  <si>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</si>
  <si>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</si>
  <si>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</si>
  <si>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</si>
  <si>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</si>
  <si>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</si>
  <si>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</si>
  <si>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</si>
  <si>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</si>
  <si>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</si>
  <si>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</si>
  <si>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</si>
  <si>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</si>
  <si>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</si>
  <si>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</si>
  <si>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</si>
  <si>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</si>
  <si>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</si>
  <si>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</si>
  <si>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</si>
  <si>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</si>
  <si>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</si>
  <si>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</si>
  <si>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</si>
  <si>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</si>
  <si>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</si>
  <si>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</si>
  <si>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</si>
  <si>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</si>
  <si>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</si>
  <si>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</si>
  <si>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</si>
  <si>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</si>
  <si>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</si>
  <si>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</si>
  <si>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</si>
  <si>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</si>
  <si>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</si>
  <si>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</si>
  <si>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</si>
  <si>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</si>
  <si>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</si>
  <si>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</si>
  <si>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</si>
  <si>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</si>
  <si>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</si>
  <si>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</si>
  <si>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</si>
  <si>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</si>
  <si>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</si>
  <si>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</si>
  <si>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</si>
  <si>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</si>
  <si>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</si>
  <si>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</si>
  <si>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</si>
  <si>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</si>
  <si>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</si>
  <si>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</si>
  <si>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</si>
  <si>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</si>
  <si>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</si>
  <si>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</si>
  <si>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</si>
  <si>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</si>
  <si>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</si>
  <si>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</si>
  <si>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</si>
  <si>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</si>
  <si>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</si>
  <si>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</si>
  <si>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</si>
  <si>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</si>
  <si>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</si>
  <si>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</si>
  <si>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</si>
  <si>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</si>
  <si>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</si>
  <si>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</si>
  <si>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</si>
  <si>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</si>
  <si>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</si>
  <si>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</si>
  <si>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</si>
  <si>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</si>
  <si>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</si>
  <si>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</si>
  <si>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</si>
  <si>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</si>
  <si>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</si>
  <si>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</si>
  <si>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</si>
  <si>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</si>
  <si>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</si>
  <si>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</si>
  <si>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</si>
  <si>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</si>
  <si>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</si>
  <si>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</si>
  <si>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</si>
  <si>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</si>
  <si>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</si>
  <si>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</si>
  <si>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</si>
  <si>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</si>
  <si>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</si>
  <si>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</si>
  <si>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</si>
  <si>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</si>
  <si>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</si>
  <si>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</si>
  <si>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</si>
  <si>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</si>
  <si>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</si>
  <si>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</si>
  <si>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</si>
  <si>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</si>
  <si>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</si>
  <si>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</si>
  <si>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</si>
  <si>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</si>
  <si>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</si>
  <si>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</si>
  <si>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</si>
  <si>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</si>
  <si>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</si>
  <si>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</si>
  <si>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</si>
  <si>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</si>
  <si>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</si>
  <si>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</si>
  <si>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</si>
  <si>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</si>
  <si>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</si>
  <si>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</si>
  <si>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</si>
  <si>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</si>
  <si>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</si>
  <si>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</si>
  <si>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</si>
  <si>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</si>
  <si>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</si>
  <si>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</si>
  <si>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</si>
  <si>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</si>
  <si>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</si>
  <si>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</si>
  <si>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</si>
  <si>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</si>
  <si>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</si>
  <si>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</si>
  <si>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</si>
  <si>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</si>
  <si>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</si>
  <si>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</si>
  <si>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</si>
  <si>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</si>
  <si>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</si>
  <si>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</si>
  <si>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</si>
  <si>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</si>
  <si>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</si>
  <si>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</si>
  <si>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</si>
  <si>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</si>
  <si>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</si>
  <si>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</si>
  <si>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</si>
  <si>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</si>
  <si>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</si>
  <si>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</si>
  <si>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</si>
  <si>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</si>
  <si>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</si>
  <si>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</si>
  <si>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</si>
  <si>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</si>
  <si>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</si>
  <si>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</si>
  <si>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</si>
  <si>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</si>
  <si>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</si>
  <si>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</si>
  <si>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</si>
  <si>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</si>
  <si>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</si>
  <si>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</si>
  <si>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</si>
  <si>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</si>
  <si>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</si>
  <si>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</si>
  <si>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</si>
  <si>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</si>
  <si>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</si>
  <si>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</si>
  <si>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</si>
  <si>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</si>
  <si>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</si>
  <si>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</si>
  <si>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</si>
  <si>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</si>
  <si>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</si>
  <si>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</si>
  <si>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</si>
  <si>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</si>
  <si>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</si>
  <si>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</si>
  <si>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</si>
  <si>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</si>
  <si>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</si>
  <si>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</si>
  <si>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</si>
  <si>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</si>
  <si>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</si>
  <si>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</si>
  <si>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</si>
  <si>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</si>
  <si>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</si>
  <si>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</si>
  <si>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</si>
  <si>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</si>
  <si>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</si>
  <si>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</si>
  <si>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</si>
  <si>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</si>
  <si>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</si>
  <si>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</si>
  <si>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</si>
  <si>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</si>
  <si>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</si>
  <si>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</si>
  <si>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</si>
  <si>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</si>
  <si>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</si>
  <si>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</si>
  <si>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</si>
  <si>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</si>
  <si>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</si>
  <si>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</si>
  <si>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</si>
  <si>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</si>
  <si>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</si>
  <si>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</si>
  <si>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</si>
  <si>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</si>
  <si>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</si>
  <si>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</si>
  <si>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</si>
  <si>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</si>
  <si>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</si>
  <si>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</si>
  <si>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</si>
  <si>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</si>
  <si>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</si>
  <si>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</si>
  <si>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</si>
  <si>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</si>
  <si>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</si>
  <si>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</si>
  <si>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</si>
  <si>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</si>
  <si>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</si>
  <si>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</si>
  <si>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</si>
  <si>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</si>
  <si>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</si>
  <si>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</si>
  <si>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</si>
  <si>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</si>
  <si>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</si>
  <si>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</si>
  <si>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</si>
  <si>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</si>
  <si>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</si>
  <si>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</si>
  <si>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</si>
  <si>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</si>
  <si>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</si>
  <si>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</si>
  <si>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</si>
  <si>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</si>
  <si>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</si>
  <si>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</si>
  <si>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</si>
  <si>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</si>
  <si>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</si>
  <si>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</si>
  <si>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</si>
  <si>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</si>
  <si>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</si>
  <si>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</si>
  <si>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</si>
  <si>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</si>
  <si>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</si>
  <si>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</si>
  <si>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SOFCOM</t>
  </si>
  <si>
    <t>KISHORE MEHTA</t>
  </si>
  <si>
    <t>VEERHEALTH</t>
  </si>
  <si>
    <t>TOPGAIN FINANCE PRIVATE LIMITED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</si>
  <si>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</si>
  <si>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</si>
  <si>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</si>
  <si>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</si>
  <si>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</si>
  <si>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</si>
  <si>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</si>
  <si>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</si>
  <si>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</si>
  <si>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</si>
  <si>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</si>
  <si>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</si>
  <si>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</si>
  <si>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</si>
  <si>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</si>
  <si>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</si>
  <si>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</si>
  <si>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</si>
  <si>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</si>
  <si>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</si>
  <si>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</si>
  <si>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</si>
  <si>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</si>
  <si>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</si>
  <si>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</si>
  <si>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XTX MARKETS LLP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</si>
  <si>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</si>
  <si>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</si>
  <si>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</si>
  <si>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</si>
  <si>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</si>
  <si>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</si>
  <si>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</si>
  <si>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</si>
  <si>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</si>
  <si>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</si>
  <si>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</si>
  <si>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</si>
  <si>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</si>
  <si>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</si>
  <si>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</si>
  <si>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</si>
  <si>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</si>
  <si>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</si>
  <si>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</si>
  <si>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</si>
  <si>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</si>
  <si>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</si>
  <si>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</si>
  <si>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</si>
  <si>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</si>
  <si>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525-530</t>
  </si>
  <si>
    <t>570-590</t>
  </si>
  <si>
    <t>2900-3000</t>
  </si>
  <si>
    <t>OSIAJEE</t>
  </si>
  <si>
    <t>Profit of Rs.8.75/-</t>
  </si>
  <si>
    <t>Profit of Rs.19.5/-</t>
  </si>
  <si>
    <t>Loss of Rs.90/-</t>
  </si>
  <si>
    <t>Loss of Rs.-7/-</t>
  </si>
  <si>
    <t>846-850</t>
  </si>
  <si>
    <t>880-900</t>
  </si>
  <si>
    <t>AXISBANK SEPT FUT</t>
  </si>
  <si>
    <t>785-775</t>
  </si>
  <si>
    <t xml:space="preserve">GRASIM SEPT FUT </t>
  </si>
  <si>
    <t>1780-1810</t>
  </si>
  <si>
    <t>560-570</t>
  </si>
  <si>
    <t>610-630</t>
  </si>
  <si>
    <t>1900-1930</t>
  </si>
  <si>
    <t>ZENAB AIYUB YACOOBALI</t>
  </si>
  <si>
    <t>HILTON</t>
  </si>
  <si>
    <t>Hilton Metal Forging Limi</t>
  </si>
  <si>
    <t>KSHITIJPOL</t>
  </si>
  <si>
    <t>Kshitij Polyline Limited</t>
  </si>
  <si>
    <t>NIFTY 17700 PE 22-SEP</t>
  </si>
  <si>
    <t>120-140</t>
  </si>
  <si>
    <t>CROMPTON SEPT FUT</t>
  </si>
  <si>
    <t>410-418</t>
  </si>
  <si>
    <t>Loss of Rs 11/-</t>
  </si>
  <si>
    <t>Profit of Rs.7/-</t>
  </si>
  <si>
    <t>VOLTAS SEPT FUT</t>
  </si>
  <si>
    <t>900-880</t>
  </si>
  <si>
    <t>PIIND SEPT FUT</t>
  </si>
  <si>
    <t>3220-3250</t>
  </si>
  <si>
    <t>SIEMENS SEPT FUT</t>
  </si>
  <si>
    <t>3050-3080</t>
  </si>
  <si>
    <t>INFY 1420 CE SEP</t>
  </si>
  <si>
    <t>3150-3190</t>
  </si>
  <si>
    <t>3400-3600</t>
  </si>
  <si>
    <t>211-215</t>
  </si>
  <si>
    <t>230-240</t>
  </si>
  <si>
    <t>Part profit of Rs.115/-</t>
  </si>
  <si>
    <t>Profit of Rs.5/-</t>
  </si>
  <si>
    <t>610-620</t>
  </si>
  <si>
    <t>NAKSHATRA GARMENTS PRIVATE LIMITED</t>
  </si>
  <si>
    <t>TFCILTD</t>
  </si>
  <si>
    <t>CHETAN RASIKLAL SHAH</t>
  </si>
  <si>
    <t>SKSE SECURITIES LTD</t>
  </si>
  <si>
    <t>Tourism Finance Corp</t>
  </si>
  <si>
    <t>RAJASTHAN GLOBAL SECURITIES PVT LTD</t>
  </si>
  <si>
    <t>Profit of Rs.12/-</t>
  </si>
  <si>
    <t>Profit of Rs.42.50/-</t>
  </si>
  <si>
    <t>Profit of Rs.16/-</t>
  </si>
  <si>
    <t>365-368</t>
  </si>
  <si>
    <t>380-394</t>
  </si>
  <si>
    <t>903-906</t>
  </si>
  <si>
    <t>935-955</t>
  </si>
  <si>
    <t>Loss of Rs 27.5/-</t>
  </si>
  <si>
    <t>ANERI</t>
  </si>
  <si>
    <t>ARTLINK VINTRADE LIMITED</t>
  </si>
  <si>
    <t>B.W.TRADERS</t>
  </si>
  <si>
    <t>SWAPAN KARMAKAR</t>
  </si>
  <si>
    <t>BP EQUITIES PVT. LTD.</t>
  </si>
  <si>
    <t>SMGOLD</t>
  </si>
  <si>
    <t>YACOOBALI AIYUB MOHAMMED</t>
  </si>
  <si>
    <t>SYMBIOX</t>
  </si>
  <si>
    <t>MCLEODRUSS</t>
  </si>
  <si>
    <t>Mcleod Russel India Limit</t>
  </si>
  <si>
    <t>MANSI SHARES &amp; STOCK ADVISORS PVT LTD</t>
  </si>
  <si>
    <t>MEGAFLEX</t>
  </si>
  <si>
    <t>Mega Flex Plastics Ltd</t>
  </si>
  <si>
    <t>Loss of Rs.17/-</t>
  </si>
  <si>
    <t>TATACONSUM 810 CE SEP</t>
  </si>
  <si>
    <t>404-406</t>
  </si>
  <si>
    <t>420-428</t>
  </si>
  <si>
    <t>COLPAL SEPT FUT</t>
  </si>
  <si>
    <t>1594-1600</t>
  </si>
  <si>
    <t>1640-1660</t>
  </si>
  <si>
    <t>515-520</t>
  </si>
  <si>
    <t>Profit of Rs 25/-</t>
  </si>
  <si>
    <t>BANKNIFTY 41100 CE 22-SEP</t>
  </si>
  <si>
    <t>PMC FINCORP LIMITED</t>
  </si>
  <si>
    <t>DARSHAN JAYSUKHLAL MEHTA</t>
  </si>
  <si>
    <t>SARVAGAY TEXTILE LLP</t>
  </si>
  <si>
    <t>RUMA MONDAL</t>
  </si>
  <si>
    <t>VENKATESHWARA INDUSTRIAL PROMOTION CO LIMITED</t>
  </si>
  <si>
    <t>OVERALL LOGISTICS PRIVATE LIMITED</t>
  </si>
  <si>
    <t>AJAY RAMESHCHANDRA VAKHARIA</t>
  </si>
  <si>
    <t>WELCURE</t>
  </si>
  <si>
    <t>MADHUDEVI SANJAY BUCHA .</t>
  </si>
  <si>
    <t>REKHA BHANDARI</t>
  </si>
  <si>
    <t>DINESH KUMAR JAIN</t>
  </si>
  <si>
    <t>DEEPA NAVIN PAMNANI</t>
  </si>
  <si>
    <t>RITURAHUL MEHTA</t>
  </si>
  <si>
    <t>PAWAN KUMAR KHURANA</t>
  </si>
  <si>
    <t>ISHAN</t>
  </si>
  <si>
    <t>Ishan International Ltd</t>
  </si>
  <si>
    <t>DHIMAN BHAVYA</t>
  </si>
  <si>
    <t>DIPAKMATHURBHAISALVI</t>
  </si>
  <si>
    <t>SONUINFRA</t>
  </si>
  <si>
    <t>Sonu Infratech Limited</t>
  </si>
  <si>
    <t>V JOSHI IMPEX PRIVATE LIMITED</t>
  </si>
  <si>
    <t>TAPIFRUIT</t>
  </si>
  <si>
    <t>Tapi Fruit Processing Ltd</t>
  </si>
  <si>
    <t>LAKHANI JIGNESH JASMATBHAI(HUF)</t>
  </si>
  <si>
    <t>Loss of Rs.115/-</t>
  </si>
  <si>
    <t>Loss of Rs 60/-</t>
  </si>
  <si>
    <t>BIOCON 300 CE SEP</t>
  </si>
  <si>
    <t>4-5.0</t>
  </si>
  <si>
    <t>4.5-5.5</t>
  </si>
  <si>
    <t>Profit of Rs.1.05/-</t>
  </si>
  <si>
    <t>Loss of Rs.5.5/-</t>
  </si>
  <si>
    <t>1038-1042</t>
  </si>
  <si>
    <t>1070-1080</t>
  </si>
  <si>
    <t>COFORGE SEPT FUT</t>
  </si>
  <si>
    <t>3400-3410</t>
  </si>
  <si>
    <t>3550-3600</t>
  </si>
  <si>
    <t>CHETNA KAMLESH SHAH</t>
  </si>
  <si>
    <t>SNEHA SANJEEV LUNKAD</t>
  </si>
  <si>
    <t>DIVYA KANDA</t>
  </si>
  <si>
    <t>ANUROOP</t>
  </si>
  <si>
    <t>KRISHNAKUMARJANAKIRAM</t>
  </si>
  <si>
    <t>BRANDBUCKT</t>
  </si>
  <si>
    <t>HIREN PARAMANANDDAS SHAH</t>
  </si>
  <si>
    <t>AMIT HASMUKH PARIKH</t>
  </si>
  <si>
    <t>DHYAANI</t>
  </si>
  <si>
    <t>RAJY ADVISORY SERVICES PRIVATE LIMITED</t>
  </si>
  <si>
    <t>GIRIRAJ STOCK BROKING PRIVATE LIMITED</t>
  </si>
  <si>
    <t>EIGHTY</t>
  </si>
  <si>
    <t>PREETI BHAUKA</t>
  </si>
  <si>
    <t>VIVEK KUMAR BHAUKA</t>
  </si>
  <si>
    <t>ENCODE</t>
  </si>
  <si>
    <t>BHAVISHYA ECOMMERCE PRIVATE LIMITED</t>
  </si>
  <si>
    <t>NAVDEEP SINGH BHATTI</t>
  </si>
  <si>
    <t>ANIL KUMAR SEHJRA</t>
  </si>
  <si>
    <t>KARNAVATI</t>
  </si>
  <si>
    <t>PRAKASHCHANDRA PANNALAL LAVTI</t>
  </si>
  <si>
    <t>KUSHIND</t>
  </si>
  <si>
    <t>DHARMIK HIMANSHUBHAI KOTHARI</t>
  </si>
  <si>
    <t>LESHAIND</t>
  </si>
  <si>
    <t>INFINITI INFRASTEEL LLP</t>
  </si>
  <si>
    <t>OLATECH</t>
  </si>
  <si>
    <t>BIMLA RAGHUBIRSINGH PARMAR</t>
  </si>
  <si>
    <t>VINEET KUMAR TIBREWALA</t>
  </si>
  <si>
    <t>ANCHAL BANSAL</t>
  </si>
  <si>
    <t>ROUNAK LOHIA HUF</t>
  </si>
  <si>
    <t>MAYANKAGRAWAL</t>
  </si>
  <si>
    <t>MAYANK SINGHAL</t>
  </si>
  <si>
    <t>SADHNA</t>
  </si>
  <si>
    <t>MANISH MISHRA</t>
  </si>
  <si>
    <t>KISHANSINH MANSINH RAJPUT</t>
  </si>
  <si>
    <t>ANSHU MISHRA</t>
  </si>
  <si>
    <t>SGFRL</t>
  </si>
  <si>
    <t>SWAPNIL JAIN</t>
  </si>
  <si>
    <t>ABANS FINANCE PRIVATE LIMITED</t>
  </si>
  <si>
    <t>SHIVA</t>
  </si>
  <si>
    <t>CHIRAG KIRTIKUMAR SHAH HUF</t>
  </si>
  <si>
    <t>ANURAGI JAYESHKUMAR SIRESIYA</t>
  </si>
  <si>
    <t>PRIYANK SURESHKUMARUMAR SHAH</t>
  </si>
  <si>
    <t>VIKASA INDIA EIF I FUND-INCUBE GLOBAL OPPORTUNITIES</t>
  </si>
  <si>
    <t>RAJEEV KUMAR SINGH</t>
  </si>
  <si>
    <t>NARENDRAKUMAR MAGANLAL PATEL</t>
  </si>
  <si>
    <t>SUPERIOR</t>
  </si>
  <si>
    <t>RAMANLAL AGRAWAL</t>
  </si>
  <si>
    <t>DOLF LEASING LIMITED</t>
  </si>
  <si>
    <t>KUSH GUPTA</t>
  </si>
  <si>
    <t>SUBH PRABHAT MULTI PROJECTS LTD</t>
  </si>
  <si>
    <t>LUV GUPTA</t>
  </si>
  <si>
    <t>VIKAS GUPTA</t>
  </si>
  <si>
    <t>BONANZA PORTFOLIO LIMITED</t>
  </si>
  <si>
    <t>RAHUL GOYAL</t>
  </si>
  <si>
    <t>SUNITA KHANDELWAL</t>
  </si>
  <si>
    <t>MADHUR BUILDCON PRIVATE LIMITED</t>
  </si>
  <si>
    <t>SHETH BROTHER</t>
  </si>
  <si>
    <t>KHUSHBOO KANODIA</t>
  </si>
  <si>
    <t>AMISHBHAI BHURABHAI GHADIYA</t>
  </si>
  <si>
    <t>TEJAS TRADEFIN LLP</t>
  </si>
  <si>
    <t>WESSEL CONSULTANCY PRIVATE LIMITED</t>
  </si>
  <si>
    <t>NISHA RAJESH VAKHARIA</t>
  </si>
  <si>
    <t>BHANSALI VALUE CREATIONS PRIVATE LIMITED</t>
  </si>
  <si>
    <t>THINKINK</t>
  </si>
  <si>
    <t>B B COMMERCIAL LTD</t>
  </si>
  <si>
    <t>VERITAS</t>
  </si>
  <si>
    <t>SWAN ENERGY LIMITED</t>
  </si>
  <si>
    <t>NITI NITINKUMAR DIDWANIA</t>
  </si>
  <si>
    <t>DIGAMBAR GUNAJI CHENDURKAR</t>
  </si>
  <si>
    <t>ASIANHOTNR</t>
  </si>
  <si>
    <t>Asian Hotels (North) Ltd</t>
  </si>
  <si>
    <t>NIRAJ BUBNA (HUF)</t>
  </si>
  <si>
    <t>ASLIND</t>
  </si>
  <si>
    <t>ASL Industries Limited</t>
  </si>
  <si>
    <t>DESTINY</t>
  </si>
  <si>
    <t>Destiny Logistics &amp; I Ltd</t>
  </si>
  <si>
    <t>UPENDRA KUMAR</t>
  </si>
  <si>
    <t>DEVIT</t>
  </si>
  <si>
    <t>Dev Info Technology Ltd</t>
  </si>
  <si>
    <t>NIRAJ RAJNIKANT SHAH</t>
  </si>
  <si>
    <t>ADITYA KUMAR HALWASIYA</t>
  </si>
  <si>
    <t>JINENDRA KUMAR JAIN</t>
  </si>
  <si>
    <t>SCHNEIDER</t>
  </si>
  <si>
    <t>Schneider Electric Infra</t>
  </si>
  <si>
    <t>SECL</t>
  </si>
  <si>
    <t>Salasar Exterior Cont Ltd</t>
  </si>
  <si>
    <t>EXCLUSIVE CAPITAL LIMITED</t>
  </si>
  <si>
    <t>HANSRAJ COMMOSALES LLP</t>
  </si>
  <si>
    <t>VORA FINANCIAL SERVICES PVT LTD</t>
  </si>
  <si>
    <t>SAHNI BALVINDER SINGH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</si>
</sst>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9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65" fontId="31" fillId="0" borderId="23" xfId="0" applyNumberFormat="1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21" borderId="23" xfId="0" applyFont="1" applyFill="1" applyBorder="1" applyAlignment="1">
      <alignment horizontal="center" vertical="center"/>
    </xf>
    <xf numFmtId="1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1" fillId="18" borderId="23" xfId="0" applyNumberFormat="1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left"/>
    </xf>
    <xf numFmtId="0" fontId="31" fillId="18" borderId="23" xfId="0" applyFont="1" applyFill="1" applyBorder="1" applyAlignment="1">
      <alignment horizontal="center" vertical="center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44830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44830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4" t="s">
        <v>16</v>
      </c>
      <c r="B9" s="476" t="s">
        <v>17</v>
      </c>
      <c r="C9" s="476" t="s">
        <v>18</v>
      </c>
      <c r="D9" s="476" t="s">
        <v>19</v>
      </c>
      <c r="E9" s="23" t="s">
        <v>20</v>
      </c>
      <c r="F9" s="23" t="s">
        <v>21</v>
      </c>
      <c r="G9" s="471" t="s">
        <v>22</v>
      </c>
      <c r="H9" s="472"/>
      <c r="I9" s="473"/>
      <c r="J9" s="471" t="s">
        <v>23</v>
      </c>
      <c r="K9" s="472"/>
      <c r="L9" s="473"/>
      <c r="M9" s="23"/>
      <c r="N9" s="24"/>
      <c r="O9" s="24"/>
      <c r="P9" s="24"/>
    </row>
    <row r="10" spans="1:16" ht="59.25" customHeight="1">
      <c r="A10" s="475"/>
      <c r="B10" s="477"/>
      <c r="C10" s="477"/>
      <c r="D10" s="47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17335.849999999999</v>
      </c>
      <c r="F11" s="32">
        <v>17421.766666666666</v>
      </c>
      <c r="G11" s="33">
        <v>17205.233333333334</v>
      </c>
      <c r="H11" s="33">
        <v>17074.616666666669</v>
      </c>
      <c r="I11" s="33">
        <v>16858.083333333336</v>
      </c>
      <c r="J11" s="33">
        <v>17552.383333333331</v>
      </c>
      <c r="K11" s="33">
        <v>17768.916666666664</v>
      </c>
      <c r="L11" s="33">
        <v>17899.533333333329</v>
      </c>
      <c r="M11" s="34">
        <v>17638.3</v>
      </c>
      <c r="N11" s="34">
        <v>17291.150000000001</v>
      </c>
      <c r="O11" s="35">
        <v>14075700</v>
      </c>
      <c r="P11" s="36">
        <v>2.6310896582901016E-2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39642.75</v>
      </c>
      <c r="F12" s="37">
        <v>39896.083333333336</v>
      </c>
      <c r="G12" s="38">
        <v>39223.966666666674</v>
      </c>
      <c r="H12" s="38">
        <v>38805.183333333342</v>
      </c>
      <c r="I12" s="38">
        <v>38133.06666666668</v>
      </c>
      <c r="J12" s="38">
        <v>40314.866666666669</v>
      </c>
      <c r="K12" s="38">
        <v>40986.983333333323</v>
      </c>
      <c r="L12" s="38">
        <v>41405.766666666663</v>
      </c>
      <c r="M12" s="28">
        <v>40568.199999999997</v>
      </c>
      <c r="N12" s="28">
        <v>39477.300000000003</v>
      </c>
      <c r="O12" s="39">
        <v>2699975</v>
      </c>
      <c r="P12" s="40">
        <v>0.10291970057495328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17984.5</v>
      </c>
      <c r="F13" s="37">
        <v>18193.916666666668</v>
      </c>
      <c r="G13" s="38">
        <v>17709.833333333336</v>
      </c>
      <c r="H13" s="38">
        <v>17435.166666666668</v>
      </c>
      <c r="I13" s="38">
        <v>16951.083333333336</v>
      </c>
      <c r="J13" s="38">
        <v>18468.583333333336</v>
      </c>
      <c r="K13" s="38">
        <v>18952.666666666672</v>
      </c>
      <c r="L13" s="38">
        <v>19227.333333333336</v>
      </c>
      <c r="M13" s="28">
        <v>18678</v>
      </c>
      <c r="N13" s="28">
        <v>17919.25</v>
      </c>
      <c r="O13" s="39">
        <v>10920</v>
      </c>
      <c r="P13" s="40">
        <v>0.86986301369863017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7475</v>
      </c>
      <c r="F14" s="37">
        <v>2491.6666666666665</v>
      </c>
      <c r="G14" s="38">
        <v>4983.333333333333</v>
      </c>
      <c r="H14" s="38">
        <v>2491.6666666666665</v>
      </c>
      <c r="I14" s="38">
        <v>4983.333333333333</v>
      </c>
      <c r="J14" s="38">
        <v>4983.333333333333</v>
      </c>
      <c r="K14" s="38">
        <v>2491.6666666666665</v>
      </c>
      <c r="L14" s="38">
        <v>4983.333333333333</v>
      </c>
      <c r="M14" s="28">
        <v>0</v>
      </c>
      <c r="N14" s="28">
        <v>0</v>
      </c>
      <c r="O14" s="39">
        <v>750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855.9</v>
      </c>
      <c r="F15" s="37">
        <v>864.51666666666677</v>
      </c>
      <c r="G15" s="38">
        <v>844.08333333333348</v>
      </c>
      <c r="H15" s="38">
        <v>832.26666666666677</v>
      </c>
      <c r="I15" s="38">
        <v>811.83333333333348</v>
      </c>
      <c r="J15" s="38">
        <v>876.33333333333348</v>
      </c>
      <c r="K15" s="38">
        <v>896.76666666666665</v>
      </c>
      <c r="L15" s="38">
        <v>908.58333333333348</v>
      </c>
      <c r="M15" s="28">
        <v>884.95</v>
      </c>
      <c r="N15" s="28">
        <v>852.7</v>
      </c>
      <c r="O15" s="39">
        <v>2935050</v>
      </c>
      <c r="P15" s="40">
        <v>-2.5952045133991537E-2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3134.95</v>
      </c>
      <c r="F16" s="37">
        <v>3146.35</v>
      </c>
      <c r="G16" s="38">
        <v>3110.5499999999997</v>
      </c>
      <c r="H16" s="38">
        <v>3086.1499999999996</v>
      </c>
      <c r="I16" s="38">
        <v>3050.3499999999995</v>
      </c>
      <c r="J16" s="38">
        <v>3170.75</v>
      </c>
      <c r="K16" s="38">
        <v>3206.55</v>
      </c>
      <c r="L16" s="38">
        <v>3230.9500000000003</v>
      </c>
      <c r="M16" s="28">
        <v>3182.15</v>
      </c>
      <c r="N16" s="28">
        <v>3121.95</v>
      </c>
      <c r="O16" s="39">
        <v>1357000</v>
      </c>
      <c r="P16" s="40">
        <v>1.0424422933730455E-2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17860.75</v>
      </c>
      <c r="F17" s="37">
        <v>17954.133333333335</v>
      </c>
      <c r="G17" s="38">
        <v>17709.26666666667</v>
      </c>
      <c r="H17" s="38">
        <v>17557.783333333336</v>
      </c>
      <c r="I17" s="38">
        <v>17312.916666666672</v>
      </c>
      <c r="J17" s="38">
        <v>18105.616666666669</v>
      </c>
      <c r="K17" s="38">
        <v>18350.48333333333</v>
      </c>
      <c r="L17" s="38">
        <v>18501.966666666667</v>
      </c>
      <c r="M17" s="28">
        <v>18199</v>
      </c>
      <c r="N17" s="28">
        <v>17802.650000000001</v>
      </c>
      <c r="O17" s="39">
        <v>58200</v>
      </c>
      <c r="P17" s="40">
        <v>-4.5901639344262293E-2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111.6</v>
      </c>
      <c r="F18" s="37">
        <v>112.64999999999999</v>
      </c>
      <c r="G18" s="38">
        <v>109.24999999999999</v>
      </c>
      <c r="H18" s="38">
        <v>106.89999999999999</v>
      </c>
      <c r="I18" s="38">
        <v>103.49999999999999</v>
      </c>
      <c r="J18" s="38">
        <v>114.99999999999999</v>
      </c>
      <c r="K18" s="38">
        <v>118.39999999999999</v>
      </c>
      <c r="L18" s="38">
        <v>120.74999999999999</v>
      </c>
      <c r="M18" s="28">
        <v>116.05</v>
      </c>
      <c r="N18" s="28">
        <v>110.3</v>
      </c>
      <c r="O18" s="39">
        <v>26173800</v>
      </c>
      <c r="P18" s="40">
        <v>-2.297923805684338E-2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334.65</v>
      </c>
      <c r="F19" s="37">
        <v>338.34999999999997</v>
      </c>
      <c r="G19" s="38">
        <v>329.69999999999993</v>
      </c>
      <c r="H19" s="38">
        <v>324.74999999999994</v>
      </c>
      <c r="I19" s="38">
        <v>316.09999999999991</v>
      </c>
      <c r="J19" s="38">
        <v>343.29999999999995</v>
      </c>
      <c r="K19" s="38">
        <v>351.94999999999993</v>
      </c>
      <c r="L19" s="38">
        <v>356.9</v>
      </c>
      <c r="M19" s="28">
        <v>347</v>
      </c>
      <c r="N19" s="28">
        <v>333.4</v>
      </c>
      <c r="O19" s="39">
        <v>9778600</v>
      </c>
      <c r="P19" s="40">
        <v>-2.6518164942985947E-3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2493.1999999999998</v>
      </c>
      <c r="F20" s="37">
        <v>2518.35</v>
      </c>
      <c r="G20" s="38">
        <v>2450.0499999999997</v>
      </c>
      <c r="H20" s="38">
        <v>2406.8999999999996</v>
      </c>
      <c r="I20" s="38">
        <v>2338.5999999999995</v>
      </c>
      <c r="J20" s="38">
        <v>2561.5</v>
      </c>
      <c r="K20" s="38">
        <v>2629.8</v>
      </c>
      <c r="L20" s="38">
        <v>2672.9500000000003</v>
      </c>
      <c r="M20" s="28">
        <v>2586.65</v>
      </c>
      <c r="N20" s="28">
        <v>2475.1999999999998</v>
      </c>
      <c r="O20" s="39">
        <v>4860750</v>
      </c>
      <c r="P20" s="40">
        <v>-3.2156901787047637E-2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3670.6</v>
      </c>
      <c r="F21" s="37">
        <v>3688.8833333333337</v>
      </c>
      <c r="G21" s="38">
        <v>3636.2666666666673</v>
      </c>
      <c r="H21" s="38">
        <v>3601.9333333333338</v>
      </c>
      <c r="I21" s="38">
        <v>3549.3166666666675</v>
      </c>
      <c r="J21" s="38">
        <v>3723.2166666666672</v>
      </c>
      <c r="K21" s="38">
        <v>3775.833333333333</v>
      </c>
      <c r="L21" s="38">
        <v>3810.166666666667</v>
      </c>
      <c r="M21" s="28">
        <v>3741.5</v>
      </c>
      <c r="N21" s="28">
        <v>3654.55</v>
      </c>
      <c r="O21" s="39">
        <v>17713500</v>
      </c>
      <c r="P21" s="40">
        <v>-1.7117966929308621E-2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915.15</v>
      </c>
      <c r="F22" s="37">
        <v>925.85</v>
      </c>
      <c r="G22" s="38">
        <v>901.30000000000007</v>
      </c>
      <c r="H22" s="38">
        <v>887.45</v>
      </c>
      <c r="I22" s="38">
        <v>862.90000000000009</v>
      </c>
      <c r="J22" s="38">
        <v>939.7</v>
      </c>
      <c r="K22" s="38">
        <v>964.25</v>
      </c>
      <c r="L22" s="38">
        <v>978.1</v>
      </c>
      <c r="M22" s="28">
        <v>950.4</v>
      </c>
      <c r="N22" s="28">
        <v>912</v>
      </c>
      <c r="O22" s="39">
        <v>70141250</v>
      </c>
      <c r="P22" s="40">
        <v>-4.9122184784536269E-3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3263.9</v>
      </c>
      <c r="F23" s="37">
        <v>3276.3833333333337</v>
      </c>
      <c r="G23" s="38">
        <v>3242.7166666666672</v>
      </c>
      <c r="H23" s="38">
        <v>3221.5333333333333</v>
      </c>
      <c r="I23" s="38">
        <v>3187.8666666666668</v>
      </c>
      <c r="J23" s="38">
        <v>3297.5666666666675</v>
      </c>
      <c r="K23" s="38">
        <v>3331.2333333333345</v>
      </c>
      <c r="L23" s="38">
        <v>3352.4166666666679</v>
      </c>
      <c r="M23" s="28">
        <v>3310.05</v>
      </c>
      <c r="N23" s="28">
        <v>3255.2</v>
      </c>
      <c r="O23" s="39">
        <v>471600</v>
      </c>
      <c r="P23" s="40">
        <v>9.8501070663811561E-3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502.55</v>
      </c>
      <c r="F24" s="37">
        <v>506.73333333333335</v>
      </c>
      <c r="G24" s="38">
        <v>497.31666666666672</v>
      </c>
      <c r="H24" s="38">
        <v>492.08333333333337</v>
      </c>
      <c r="I24" s="38">
        <v>482.66666666666674</v>
      </c>
      <c r="J24" s="38">
        <v>511.9666666666667</v>
      </c>
      <c r="K24" s="38">
        <v>521.38333333333333</v>
      </c>
      <c r="L24" s="38">
        <v>526.61666666666667</v>
      </c>
      <c r="M24" s="28">
        <v>516.15</v>
      </c>
      <c r="N24" s="28">
        <v>501.5</v>
      </c>
      <c r="O24" s="39">
        <v>7025000</v>
      </c>
      <c r="P24" s="40">
        <v>5.4386718190926001E-3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540.45000000000005</v>
      </c>
      <c r="F25" s="37">
        <v>543.33333333333337</v>
      </c>
      <c r="G25" s="38">
        <v>531.76666666666677</v>
      </c>
      <c r="H25" s="38">
        <v>523.08333333333337</v>
      </c>
      <c r="I25" s="38">
        <v>511.51666666666677</v>
      </c>
      <c r="J25" s="38">
        <v>552.01666666666677</v>
      </c>
      <c r="K25" s="38">
        <v>563.58333333333337</v>
      </c>
      <c r="L25" s="38">
        <v>572.26666666666677</v>
      </c>
      <c r="M25" s="28">
        <v>554.9</v>
      </c>
      <c r="N25" s="28">
        <v>534.65</v>
      </c>
      <c r="O25" s="39">
        <v>64359000</v>
      </c>
      <c r="P25" s="40">
        <v>-5.4075504642979971E-2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4425.2</v>
      </c>
      <c r="F26" s="37">
        <v>4516.583333333333</v>
      </c>
      <c r="G26" s="38">
        <v>4302.0666666666657</v>
      </c>
      <c r="H26" s="38">
        <v>4178.9333333333325</v>
      </c>
      <c r="I26" s="38">
        <v>3964.4166666666652</v>
      </c>
      <c r="J26" s="38">
        <v>4639.7166666666662</v>
      </c>
      <c r="K26" s="38">
        <v>4854.2333333333345</v>
      </c>
      <c r="L26" s="38">
        <v>4977.3666666666668</v>
      </c>
      <c r="M26" s="28">
        <v>4731.1000000000004</v>
      </c>
      <c r="N26" s="28">
        <v>4393.45</v>
      </c>
      <c r="O26" s="39">
        <v>1636000</v>
      </c>
      <c r="P26" s="40">
        <v>5.3953937832179097E-2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285.10000000000002</v>
      </c>
      <c r="F27" s="37">
        <v>285.25</v>
      </c>
      <c r="G27" s="38">
        <v>281.55</v>
      </c>
      <c r="H27" s="38">
        <v>278</v>
      </c>
      <c r="I27" s="38">
        <v>274.3</v>
      </c>
      <c r="J27" s="38">
        <v>288.8</v>
      </c>
      <c r="K27" s="38">
        <v>292.50000000000006</v>
      </c>
      <c r="L27" s="38">
        <v>296.05</v>
      </c>
      <c r="M27" s="28">
        <v>288.95</v>
      </c>
      <c r="N27" s="28">
        <v>281.7</v>
      </c>
      <c r="O27" s="39">
        <v>13576500</v>
      </c>
      <c r="P27" s="40">
        <v>-5.4594199366317327E-2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159.19999999999999</v>
      </c>
      <c r="F28" s="37">
        <v>161.13333333333333</v>
      </c>
      <c r="G28" s="38">
        <v>156.26666666666665</v>
      </c>
      <c r="H28" s="38">
        <v>153.33333333333331</v>
      </c>
      <c r="I28" s="38">
        <v>148.46666666666664</v>
      </c>
      <c r="J28" s="38">
        <v>164.06666666666666</v>
      </c>
      <c r="K28" s="38">
        <v>168.93333333333334</v>
      </c>
      <c r="L28" s="38">
        <v>171.86666666666667</v>
      </c>
      <c r="M28" s="28">
        <v>166</v>
      </c>
      <c r="N28" s="28">
        <v>158.19999999999999</v>
      </c>
      <c r="O28" s="39">
        <v>53655000</v>
      </c>
      <c r="P28" s="40">
        <v>-1.7674418604651163E-3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3403.85</v>
      </c>
      <c r="F29" s="37">
        <v>3412.4666666666667</v>
      </c>
      <c r="G29" s="38">
        <v>3381.8333333333335</v>
      </c>
      <c r="H29" s="38">
        <v>3359.8166666666666</v>
      </c>
      <c r="I29" s="38">
        <v>3329.1833333333334</v>
      </c>
      <c r="J29" s="38">
        <v>3434.4833333333336</v>
      </c>
      <c r="K29" s="38">
        <v>3465.1166666666668</v>
      </c>
      <c r="L29" s="38">
        <v>3487.1333333333337</v>
      </c>
      <c r="M29" s="28">
        <v>3443.1</v>
      </c>
      <c r="N29" s="28">
        <v>3390.45</v>
      </c>
      <c r="O29" s="39">
        <v>5300800</v>
      </c>
      <c r="P29" s="40">
        <v>6.0404711567502265E-4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2314.8000000000002</v>
      </c>
      <c r="F30" s="37">
        <v>2318.2666666666669</v>
      </c>
      <c r="G30" s="38">
        <v>2276.5333333333338</v>
      </c>
      <c r="H30" s="38">
        <v>2238.2666666666669</v>
      </c>
      <c r="I30" s="38">
        <v>2196.5333333333338</v>
      </c>
      <c r="J30" s="38">
        <v>2356.5333333333338</v>
      </c>
      <c r="K30" s="38">
        <v>2398.2666666666664</v>
      </c>
      <c r="L30" s="38">
        <v>2436.5333333333338</v>
      </c>
      <c r="M30" s="28">
        <v>2360</v>
      </c>
      <c r="N30" s="28">
        <v>2280</v>
      </c>
      <c r="O30" s="39">
        <v>1409925</v>
      </c>
      <c r="P30" s="40">
        <v>-1.6497218492230962E-2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9254.35</v>
      </c>
      <c r="F31" s="37">
        <v>9303.2500000000018</v>
      </c>
      <c r="G31" s="38">
        <v>9185.8000000000029</v>
      </c>
      <c r="H31" s="38">
        <v>9117.2500000000018</v>
      </c>
      <c r="I31" s="38">
        <v>8999.8000000000029</v>
      </c>
      <c r="J31" s="38">
        <v>9371.8000000000029</v>
      </c>
      <c r="K31" s="38">
        <v>9489.2500000000036</v>
      </c>
      <c r="L31" s="38">
        <v>9557.8000000000029</v>
      </c>
      <c r="M31" s="28">
        <v>9420.7000000000007</v>
      </c>
      <c r="N31" s="28">
        <v>9234.7000000000007</v>
      </c>
      <c r="O31" s="39">
        <v>179550</v>
      </c>
      <c r="P31" s="40">
        <v>-3.5843737414418042E-2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638.85</v>
      </c>
      <c r="F32" s="37">
        <v>648.41666666666663</v>
      </c>
      <c r="G32" s="38">
        <v>627.2833333333333</v>
      </c>
      <c r="H32" s="38">
        <v>615.7166666666667</v>
      </c>
      <c r="I32" s="38">
        <v>594.58333333333337</v>
      </c>
      <c r="J32" s="38">
        <v>659.98333333333323</v>
      </c>
      <c r="K32" s="38">
        <v>681.11666666666667</v>
      </c>
      <c r="L32" s="38">
        <v>692.68333333333317</v>
      </c>
      <c r="M32" s="28">
        <v>669.55</v>
      </c>
      <c r="N32" s="28">
        <v>636.85</v>
      </c>
      <c r="O32" s="39">
        <v>6125000</v>
      </c>
      <c r="P32" s="40">
        <v>8.4454674220963172E-2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516.85</v>
      </c>
      <c r="F33" s="37">
        <v>520.96666666666658</v>
      </c>
      <c r="G33" s="38">
        <v>510.93333333333317</v>
      </c>
      <c r="H33" s="38">
        <v>505.01666666666654</v>
      </c>
      <c r="I33" s="38">
        <v>494.98333333333312</v>
      </c>
      <c r="J33" s="38">
        <v>526.88333333333321</v>
      </c>
      <c r="K33" s="38">
        <v>536.91666666666674</v>
      </c>
      <c r="L33" s="38">
        <v>542.83333333333326</v>
      </c>
      <c r="M33" s="28">
        <v>531</v>
      </c>
      <c r="N33" s="28">
        <v>515.04999999999995</v>
      </c>
      <c r="O33" s="39">
        <v>14307000</v>
      </c>
      <c r="P33" s="40">
        <v>1.0381355932203389E-2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770.3</v>
      </c>
      <c r="F34" s="37">
        <v>775.9</v>
      </c>
      <c r="G34" s="38">
        <v>760.65</v>
      </c>
      <c r="H34" s="38">
        <v>751</v>
      </c>
      <c r="I34" s="38">
        <v>735.75</v>
      </c>
      <c r="J34" s="38">
        <v>785.55</v>
      </c>
      <c r="K34" s="38">
        <v>800.8</v>
      </c>
      <c r="L34" s="38">
        <v>810.44999999999993</v>
      </c>
      <c r="M34" s="28">
        <v>791.15</v>
      </c>
      <c r="N34" s="28">
        <v>766.25</v>
      </c>
      <c r="O34" s="39">
        <v>38869200</v>
      </c>
      <c r="P34" s="40">
        <v>-9.6009784436630486E-3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3687.8</v>
      </c>
      <c r="F35" s="37">
        <v>3706.6333333333332</v>
      </c>
      <c r="G35" s="38">
        <v>3654.2666666666664</v>
      </c>
      <c r="H35" s="38">
        <v>3620.7333333333331</v>
      </c>
      <c r="I35" s="38">
        <v>3568.3666666666663</v>
      </c>
      <c r="J35" s="38">
        <v>3740.1666666666665</v>
      </c>
      <c r="K35" s="38">
        <v>3792.5333333333333</v>
      </c>
      <c r="L35" s="38">
        <v>3826.0666666666666</v>
      </c>
      <c r="M35" s="28">
        <v>3759</v>
      </c>
      <c r="N35" s="28">
        <v>3673.1</v>
      </c>
      <c r="O35" s="39">
        <v>3524500</v>
      </c>
      <c r="P35" s="40">
        <v>2.6727842109096206E-2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1717.65</v>
      </c>
      <c r="F36" s="37">
        <v>1733.0833333333333</v>
      </c>
      <c r="G36" s="38">
        <v>1692.6166666666666</v>
      </c>
      <c r="H36" s="38">
        <v>1667.5833333333333</v>
      </c>
      <c r="I36" s="38">
        <v>1627.1166666666666</v>
      </c>
      <c r="J36" s="38">
        <v>1758.1166666666666</v>
      </c>
      <c r="K36" s="38">
        <v>1798.5833333333333</v>
      </c>
      <c r="L36" s="38">
        <v>1823.6166666666666</v>
      </c>
      <c r="M36" s="28">
        <v>1773.55</v>
      </c>
      <c r="N36" s="28">
        <v>1708.05</v>
      </c>
      <c r="O36" s="39">
        <v>9405500</v>
      </c>
      <c r="P36" s="40">
        <v>1.5328979327468019E-2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7502.55</v>
      </c>
      <c r="F37" s="37">
        <v>7567.416666666667</v>
      </c>
      <c r="G37" s="38">
        <v>7404.8333333333339</v>
      </c>
      <c r="H37" s="38">
        <v>7307.1166666666668</v>
      </c>
      <c r="I37" s="38">
        <v>7144.5333333333338</v>
      </c>
      <c r="J37" s="38">
        <v>7665.1333333333341</v>
      </c>
      <c r="K37" s="38">
        <v>7827.7166666666681</v>
      </c>
      <c r="L37" s="38">
        <v>7925.4333333333343</v>
      </c>
      <c r="M37" s="28">
        <v>7730</v>
      </c>
      <c r="N37" s="28">
        <v>7469.7</v>
      </c>
      <c r="O37" s="39">
        <v>4203125</v>
      </c>
      <c r="P37" s="40">
        <v>-5.2229550707480692E-2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1892.3</v>
      </c>
      <c r="F38" s="37">
        <v>1903.2666666666667</v>
      </c>
      <c r="G38" s="38">
        <v>1872.2333333333333</v>
      </c>
      <c r="H38" s="38">
        <v>1852.1666666666667</v>
      </c>
      <c r="I38" s="38">
        <v>1821.1333333333334</v>
      </c>
      <c r="J38" s="38">
        <v>1923.3333333333333</v>
      </c>
      <c r="K38" s="38">
        <v>1954.3666666666666</v>
      </c>
      <c r="L38" s="38">
        <v>1974.4333333333332</v>
      </c>
      <c r="M38" s="28">
        <v>1934.3</v>
      </c>
      <c r="N38" s="28">
        <v>1883.2</v>
      </c>
      <c r="O38" s="39">
        <v>3283800</v>
      </c>
      <c r="P38" s="40">
        <v>-2.4594546426661913E-2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360.4</v>
      </c>
      <c r="F39" s="37">
        <v>364.09999999999997</v>
      </c>
      <c r="G39" s="38">
        <v>354.69999999999993</v>
      </c>
      <c r="H39" s="38">
        <v>348.99999999999994</v>
      </c>
      <c r="I39" s="38">
        <v>339.59999999999991</v>
      </c>
      <c r="J39" s="38">
        <v>369.79999999999995</v>
      </c>
      <c r="K39" s="38">
        <v>379.19999999999993</v>
      </c>
      <c r="L39" s="38">
        <v>384.9</v>
      </c>
      <c r="M39" s="28">
        <v>373.5</v>
      </c>
      <c r="N39" s="28">
        <v>358.4</v>
      </c>
      <c r="O39" s="39">
        <v>7979200</v>
      </c>
      <c r="P39" s="40">
        <v>-3.0520995334370141E-2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277.85000000000002</v>
      </c>
      <c r="F40" s="37">
        <v>279.89999999999998</v>
      </c>
      <c r="G40" s="38">
        <v>272.59999999999997</v>
      </c>
      <c r="H40" s="38">
        <v>267.34999999999997</v>
      </c>
      <c r="I40" s="38">
        <v>260.04999999999995</v>
      </c>
      <c r="J40" s="38">
        <v>285.14999999999998</v>
      </c>
      <c r="K40" s="38">
        <v>292.44999999999993</v>
      </c>
      <c r="L40" s="38">
        <v>297.7</v>
      </c>
      <c r="M40" s="28">
        <v>287.2</v>
      </c>
      <c r="N40" s="28">
        <v>274.64999999999998</v>
      </c>
      <c r="O40" s="39">
        <v>27811800</v>
      </c>
      <c r="P40" s="40">
        <v>-5.086928525434643E-3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132.5</v>
      </c>
      <c r="F41" s="37">
        <v>134.46666666666667</v>
      </c>
      <c r="G41" s="38">
        <v>129.88333333333333</v>
      </c>
      <c r="H41" s="38">
        <v>127.26666666666665</v>
      </c>
      <c r="I41" s="38">
        <v>122.68333333333331</v>
      </c>
      <c r="J41" s="38">
        <v>137.08333333333334</v>
      </c>
      <c r="K41" s="38">
        <v>141.66666666666666</v>
      </c>
      <c r="L41" s="38">
        <v>144.28333333333336</v>
      </c>
      <c r="M41" s="28">
        <v>139.05000000000001</v>
      </c>
      <c r="N41" s="28">
        <v>131.85</v>
      </c>
      <c r="O41" s="39">
        <v>88124400</v>
      </c>
      <c r="P41" s="40">
        <v>-1.0769634883110061E-2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1853.2</v>
      </c>
      <c r="F42" s="37">
        <v>1874.7</v>
      </c>
      <c r="G42" s="38">
        <v>1824.5</v>
      </c>
      <c r="H42" s="38">
        <v>1795.8</v>
      </c>
      <c r="I42" s="38">
        <v>1745.6</v>
      </c>
      <c r="J42" s="38">
        <v>1903.4</v>
      </c>
      <c r="K42" s="38">
        <v>1953.6000000000004</v>
      </c>
      <c r="L42" s="38">
        <v>1982.3000000000002</v>
      </c>
      <c r="M42" s="28">
        <v>1924.9</v>
      </c>
      <c r="N42" s="28">
        <v>1846</v>
      </c>
      <c r="O42" s="39">
        <v>2305050</v>
      </c>
      <c r="P42" s="40">
        <v>-1.3185778196373911E-2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107.05</v>
      </c>
      <c r="F43" s="37">
        <v>108.25</v>
      </c>
      <c r="G43" s="38">
        <v>105.4</v>
      </c>
      <c r="H43" s="38">
        <v>103.75</v>
      </c>
      <c r="I43" s="38">
        <v>100.9</v>
      </c>
      <c r="J43" s="38">
        <v>109.9</v>
      </c>
      <c r="K43" s="38">
        <v>112.75</v>
      </c>
      <c r="L43" s="38">
        <v>114.4</v>
      </c>
      <c r="M43" s="28">
        <v>111.1</v>
      </c>
      <c r="N43" s="28">
        <v>106.6</v>
      </c>
      <c r="O43" s="39">
        <v>92476800</v>
      </c>
      <c r="P43" s="40">
        <v>7.6861808044603741E-2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635.29999999999995</v>
      </c>
      <c r="F44" s="37">
        <v>635.55000000000007</v>
      </c>
      <c r="G44" s="38">
        <v>630.15000000000009</v>
      </c>
      <c r="H44" s="38">
        <v>625</v>
      </c>
      <c r="I44" s="38">
        <v>619.6</v>
      </c>
      <c r="J44" s="38">
        <v>640.70000000000016</v>
      </c>
      <c r="K44" s="38">
        <v>646.1</v>
      </c>
      <c r="L44" s="38">
        <v>651.25000000000023</v>
      </c>
      <c r="M44" s="28">
        <v>640.95000000000005</v>
      </c>
      <c r="N44" s="28">
        <v>630.4</v>
      </c>
      <c r="O44" s="39">
        <v>6783700</v>
      </c>
      <c r="P44" s="40">
        <v>-2.3899968344412791E-2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749.1</v>
      </c>
      <c r="F45" s="37">
        <v>760.31666666666672</v>
      </c>
      <c r="G45" s="38">
        <v>735.93333333333339</v>
      </c>
      <c r="H45" s="38">
        <v>722.76666666666665</v>
      </c>
      <c r="I45" s="38">
        <v>698.38333333333333</v>
      </c>
      <c r="J45" s="38">
        <v>773.48333333333346</v>
      </c>
      <c r="K45" s="38">
        <v>797.8666666666669</v>
      </c>
      <c r="L45" s="38">
        <v>811.03333333333353</v>
      </c>
      <c r="M45" s="28">
        <v>784.7</v>
      </c>
      <c r="N45" s="28">
        <v>747.15</v>
      </c>
      <c r="O45" s="39">
        <v>8309000</v>
      </c>
      <c r="P45" s="40">
        <v>7.8845220766618155E-3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766</v>
      </c>
      <c r="F46" s="37">
        <v>771.25</v>
      </c>
      <c r="G46" s="38">
        <v>758.9</v>
      </c>
      <c r="H46" s="38">
        <v>751.8</v>
      </c>
      <c r="I46" s="38">
        <v>739.44999999999993</v>
      </c>
      <c r="J46" s="38">
        <v>778.35</v>
      </c>
      <c r="K46" s="38">
        <v>790.69999999999993</v>
      </c>
      <c r="L46" s="38">
        <v>797.80000000000007</v>
      </c>
      <c r="M46" s="28">
        <v>783.6</v>
      </c>
      <c r="N46" s="28">
        <v>764.15</v>
      </c>
      <c r="O46" s="39">
        <v>56712150</v>
      </c>
      <c r="P46" s="40">
        <v>1.4762871378483115E-3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58.1</v>
      </c>
      <c r="F47" s="37">
        <v>58.666666666666664</v>
      </c>
      <c r="G47" s="38">
        <v>57.083333333333329</v>
      </c>
      <c r="H47" s="38">
        <v>56.066666666666663</v>
      </c>
      <c r="I47" s="38">
        <v>54.483333333333327</v>
      </c>
      <c r="J47" s="38">
        <v>59.68333333333333</v>
      </c>
      <c r="K47" s="38">
        <v>61.266666666666659</v>
      </c>
      <c r="L47" s="38">
        <v>62.283333333333331</v>
      </c>
      <c r="M47" s="28">
        <v>60.25</v>
      </c>
      <c r="N47" s="28">
        <v>57.65</v>
      </c>
      <c r="O47" s="39">
        <v>134683500</v>
      </c>
      <c r="P47" s="40">
        <v>7.5098482943592323E-2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284.25</v>
      </c>
      <c r="F48" s="37">
        <v>287</v>
      </c>
      <c r="G48" s="38">
        <v>280.75</v>
      </c>
      <c r="H48" s="38">
        <v>277.25</v>
      </c>
      <c r="I48" s="38">
        <v>271</v>
      </c>
      <c r="J48" s="38">
        <v>290.5</v>
      </c>
      <c r="K48" s="38">
        <v>296.75</v>
      </c>
      <c r="L48" s="38">
        <v>300.25</v>
      </c>
      <c r="M48" s="28">
        <v>293.25</v>
      </c>
      <c r="N48" s="28">
        <v>283.5</v>
      </c>
      <c r="O48" s="39">
        <v>23844100</v>
      </c>
      <c r="P48" s="40">
        <v>4.8866855524079322E-2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16214.95</v>
      </c>
      <c r="F49" s="37">
        <v>16358.25</v>
      </c>
      <c r="G49" s="38">
        <v>16005.25</v>
      </c>
      <c r="H49" s="38">
        <v>15795.55</v>
      </c>
      <c r="I49" s="38">
        <v>15442.55</v>
      </c>
      <c r="J49" s="38">
        <v>16567.95</v>
      </c>
      <c r="K49" s="38">
        <v>16920.95</v>
      </c>
      <c r="L49" s="38">
        <v>17130.650000000001</v>
      </c>
      <c r="M49" s="28">
        <v>16711.25</v>
      </c>
      <c r="N49" s="28">
        <v>16148.55</v>
      </c>
      <c r="O49" s="39">
        <v>238350</v>
      </c>
      <c r="P49" s="40">
        <v>7.3964497041420114E-3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312.45</v>
      </c>
      <c r="F50" s="37">
        <v>313.58333333333331</v>
      </c>
      <c r="G50" s="38">
        <v>310.01666666666665</v>
      </c>
      <c r="H50" s="38">
        <v>307.58333333333331</v>
      </c>
      <c r="I50" s="38">
        <v>304.01666666666665</v>
      </c>
      <c r="J50" s="38">
        <v>316.01666666666665</v>
      </c>
      <c r="K50" s="38">
        <v>319.58333333333337</v>
      </c>
      <c r="L50" s="38">
        <v>322.01666666666665</v>
      </c>
      <c r="M50" s="28">
        <v>317.14999999999998</v>
      </c>
      <c r="N50" s="28">
        <v>311.14999999999998</v>
      </c>
      <c r="O50" s="39">
        <v>16941600</v>
      </c>
      <c r="P50" s="40">
        <v>5.3857350800582245E-2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3793.1</v>
      </c>
      <c r="F51" s="37">
        <v>3807.3333333333335</v>
      </c>
      <c r="G51" s="38">
        <v>3769.7666666666669</v>
      </c>
      <c r="H51" s="38">
        <v>3746.4333333333334</v>
      </c>
      <c r="I51" s="38">
        <v>3708.8666666666668</v>
      </c>
      <c r="J51" s="38">
        <v>3830.666666666667</v>
      </c>
      <c r="K51" s="38">
        <v>3868.2333333333336</v>
      </c>
      <c r="L51" s="38">
        <v>3891.5666666666671</v>
      </c>
      <c r="M51" s="28">
        <v>3844.9</v>
      </c>
      <c r="N51" s="28">
        <v>3784</v>
      </c>
      <c r="O51" s="39">
        <v>1485000</v>
      </c>
      <c r="P51" s="40">
        <v>-3.3832140533506833E-2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298.89999999999998</v>
      </c>
      <c r="F52" s="37">
        <v>301.51666666666665</v>
      </c>
      <c r="G52" s="38">
        <v>295.5333333333333</v>
      </c>
      <c r="H52" s="38">
        <v>292.16666666666663</v>
      </c>
      <c r="I52" s="38">
        <v>286.18333333333328</v>
      </c>
      <c r="J52" s="38">
        <v>304.88333333333333</v>
      </c>
      <c r="K52" s="38">
        <v>310.86666666666667</v>
      </c>
      <c r="L52" s="38">
        <v>314.23333333333335</v>
      </c>
      <c r="M52" s="28">
        <v>307.5</v>
      </c>
      <c r="N52" s="28">
        <v>298.14999999999998</v>
      </c>
      <c r="O52" s="39">
        <v>8921900</v>
      </c>
      <c r="P52" s="40">
        <v>1.0899985270290175E-2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229.25</v>
      </c>
      <c r="F53" s="37">
        <v>233.75</v>
      </c>
      <c r="G53" s="38">
        <v>223.95</v>
      </c>
      <c r="H53" s="38">
        <v>218.64999999999998</v>
      </c>
      <c r="I53" s="38">
        <v>208.84999999999997</v>
      </c>
      <c r="J53" s="38">
        <v>239.05</v>
      </c>
      <c r="K53" s="38">
        <v>248.85000000000002</v>
      </c>
      <c r="L53" s="38">
        <v>254.15000000000003</v>
      </c>
      <c r="M53" s="28">
        <v>243.55</v>
      </c>
      <c r="N53" s="28">
        <v>228.45</v>
      </c>
      <c r="O53" s="39">
        <v>47695500</v>
      </c>
      <c r="P53" s="40">
        <v>5.3557583348243572E-2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516.95000000000005</v>
      </c>
      <c r="F54" s="37">
        <v>522.48333333333346</v>
      </c>
      <c r="G54" s="38">
        <v>498.3666666666669</v>
      </c>
      <c r="H54" s="38">
        <v>479.78333333333342</v>
      </c>
      <c r="I54" s="38">
        <v>455.66666666666686</v>
      </c>
      <c r="J54" s="38">
        <v>541.06666666666695</v>
      </c>
      <c r="K54" s="38">
        <v>565.18333333333351</v>
      </c>
      <c r="L54" s="38">
        <v>583.76666666666699</v>
      </c>
      <c r="M54" s="28">
        <v>546.6</v>
      </c>
      <c r="N54" s="28">
        <v>503.9</v>
      </c>
      <c r="O54" s="39">
        <v>5966025</v>
      </c>
      <c r="P54" s="40">
        <v>-0.11383055756698045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329.3</v>
      </c>
      <c r="F55" s="37">
        <v>334.95</v>
      </c>
      <c r="G55" s="38">
        <v>321.14999999999998</v>
      </c>
      <c r="H55" s="38">
        <v>313</v>
      </c>
      <c r="I55" s="38">
        <v>299.2</v>
      </c>
      <c r="J55" s="38">
        <v>343.09999999999997</v>
      </c>
      <c r="K55" s="38">
        <v>356.90000000000003</v>
      </c>
      <c r="L55" s="38">
        <v>365.04999999999995</v>
      </c>
      <c r="M55" s="28">
        <v>348.75</v>
      </c>
      <c r="N55" s="28">
        <v>326.8</v>
      </c>
      <c r="O55" s="39">
        <v>6330000</v>
      </c>
      <c r="P55" s="40">
        <v>2.7013871988318325E-2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737.35</v>
      </c>
      <c r="F56" s="37">
        <v>750.2833333333333</v>
      </c>
      <c r="G56" s="38">
        <v>719.06666666666661</v>
      </c>
      <c r="H56" s="38">
        <v>700.7833333333333</v>
      </c>
      <c r="I56" s="38">
        <v>669.56666666666661</v>
      </c>
      <c r="J56" s="38">
        <v>768.56666666666661</v>
      </c>
      <c r="K56" s="38">
        <v>799.7833333333333</v>
      </c>
      <c r="L56" s="38">
        <v>818.06666666666661</v>
      </c>
      <c r="M56" s="28">
        <v>781.5</v>
      </c>
      <c r="N56" s="28">
        <v>732</v>
      </c>
      <c r="O56" s="39">
        <v>7548750</v>
      </c>
      <c r="P56" s="40">
        <v>7.0035017508754379E-3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1062.75</v>
      </c>
      <c r="F57" s="37">
        <v>1069.9333333333334</v>
      </c>
      <c r="G57" s="38">
        <v>1051.8666666666668</v>
      </c>
      <c r="H57" s="38">
        <v>1040.9833333333333</v>
      </c>
      <c r="I57" s="38">
        <v>1022.9166666666667</v>
      </c>
      <c r="J57" s="38">
        <v>1080.8166666666668</v>
      </c>
      <c r="K57" s="38">
        <v>1098.8833333333334</v>
      </c>
      <c r="L57" s="38">
        <v>1109.7666666666669</v>
      </c>
      <c r="M57" s="28">
        <v>1088</v>
      </c>
      <c r="N57" s="28">
        <v>1059.05</v>
      </c>
      <c r="O57" s="39">
        <v>9519900</v>
      </c>
      <c r="P57" s="40">
        <v>6.8037628527674476E-2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223.15</v>
      </c>
      <c r="F58" s="37">
        <v>223.85</v>
      </c>
      <c r="G58" s="38">
        <v>220.54999999999998</v>
      </c>
      <c r="H58" s="38">
        <v>217.95</v>
      </c>
      <c r="I58" s="38">
        <v>214.64999999999998</v>
      </c>
      <c r="J58" s="38">
        <v>226.45</v>
      </c>
      <c r="K58" s="38">
        <v>229.75</v>
      </c>
      <c r="L58" s="38">
        <v>232.35</v>
      </c>
      <c r="M58" s="28">
        <v>227.15</v>
      </c>
      <c r="N58" s="28">
        <v>221.25</v>
      </c>
      <c r="O58" s="39">
        <v>37997400</v>
      </c>
      <c r="P58" s="40">
        <v>6.3852304797742246E-2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3341.25</v>
      </c>
      <c r="F59" s="37">
        <v>3377.1</v>
      </c>
      <c r="G59" s="38">
        <v>3291.1499999999996</v>
      </c>
      <c r="H59" s="38">
        <v>3241.0499999999997</v>
      </c>
      <c r="I59" s="38">
        <v>3155.0999999999995</v>
      </c>
      <c r="J59" s="38">
        <v>3427.2</v>
      </c>
      <c r="K59" s="38">
        <v>3513.1499999999996</v>
      </c>
      <c r="L59" s="38">
        <v>3563.25</v>
      </c>
      <c r="M59" s="28">
        <v>3463.05</v>
      </c>
      <c r="N59" s="28">
        <v>3327</v>
      </c>
      <c r="O59" s="39">
        <v>866700</v>
      </c>
      <c r="P59" s="40">
        <v>-5.1543007222586999E-2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1578.55</v>
      </c>
      <c r="F60" s="37">
        <v>1582.6666666666667</v>
      </c>
      <c r="G60" s="38">
        <v>1565.9333333333334</v>
      </c>
      <c r="H60" s="38">
        <v>1553.3166666666666</v>
      </c>
      <c r="I60" s="38">
        <v>1536.5833333333333</v>
      </c>
      <c r="J60" s="38">
        <v>1595.2833333333335</v>
      </c>
      <c r="K60" s="38">
        <v>1612.0166666666667</v>
      </c>
      <c r="L60" s="38">
        <v>1624.6333333333337</v>
      </c>
      <c r="M60" s="28">
        <v>1599.4</v>
      </c>
      <c r="N60" s="28">
        <v>1570.05</v>
      </c>
      <c r="O60" s="39">
        <v>2558850</v>
      </c>
      <c r="P60" s="40">
        <v>0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727.05</v>
      </c>
      <c r="F61" s="37">
        <v>736.15</v>
      </c>
      <c r="G61" s="38">
        <v>715.3</v>
      </c>
      <c r="H61" s="38">
        <v>703.55</v>
      </c>
      <c r="I61" s="38">
        <v>682.69999999999993</v>
      </c>
      <c r="J61" s="38">
        <v>747.9</v>
      </c>
      <c r="K61" s="38">
        <v>768.75000000000011</v>
      </c>
      <c r="L61" s="38">
        <v>780.5</v>
      </c>
      <c r="M61" s="28">
        <v>757</v>
      </c>
      <c r="N61" s="28">
        <v>724.4</v>
      </c>
      <c r="O61" s="39">
        <v>7697000</v>
      </c>
      <c r="P61" s="40">
        <v>-3.473789816904941E-2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1006.4</v>
      </c>
      <c r="F62" s="37">
        <v>1021.3833333333333</v>
      </c>
      <c r="G62" s="38">
        <v>986.76666666666665</v>
      </c>
      <c r="H62" s="38">
        <v>967.13333333333333</v>
      </c>
      <c r="I62" s="38">
        <v>932.51666666666665</v>
      </c>
      <c r="J62" s="38">
        <v>1041.0166666666667</v>
      </c>
      <c r="K62" s="38">
        <v>1075.6333333333332</v>
      </c>
      <c r="L62" s="38">
        <v>1095.2666666666667</v>
      </c>
      <c r="M62" s="28">
        <v>1056</v>
      </c>
      <c r="N62" s="28">
        <v>1001.75</v>
      </c>
      <c r="O62" s="39">
        <v>1372000</v>
      </c>
      <c r="P62" s="40">
        <v>1.5018125323666495E-2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400.85</v>
      </c>
      <c r="F63" s="37">
        <v>401.5</v>
      </c>
      <c r="G63" s="38">
        <v>395.95</v>
      </c>
      <c r="H63" s="38">
        <v>391.05</v>
      </c>
      <c r="I63" s="38">
        <v>385.5</v>
      </c>
      <c r="J63" s="38">
        <v>406.4</v>
      </c>
      <c r="K63" s="38">
        <v>411.94999999999993</v>
      </c>
      <c r="L63" s="38">
        <v>416.84999999999997</v>
      </c>
      <c r="M63" s="28">
        <v>407.05</v>
      </c>
      <c r="N63" s="28">
        <v>396.6</v>
      </c>
      <c r="O63" s="39">
        <v>4309500</v>
      </c>
      <c r="P63" s="40">
        <v>3.4818941504178273E-4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176.1</v>
      </c>
      <c r="F64" s="37">
        <v>177.39999999999998</v>
      </c>
      <c r="G64" s="38">
        <v>173.34999999999997</v>
      </c>
      <c r="H64" s="38">
        <v>170.6</v>
      </c>
      <c r="I64" s="38">
        <v>166.54999999999998</v>
      </c>
      <c r="J64" s="38">
        <v>180.14999999999995</v>
      </c>
      <c r="K64" s="38">
        <v>184.19999999999996</v>
      </c>
      <c r="L64" s="38">
        <v>186.94999999999993</v>
      </c>
      <c r="M64" s="28">
        <v>181.45</v>
      </c>
      <c r="N64" s="28">
        <v>174.65</v>
      </c>
      <c r="O64" s="39">
        <v>9120000</v>
      </c>
      <c r="P64" s="40">
        <v>-8.617234468937876E-2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1217.95</v>
      </c>
      <c r="F65" s="37">
        <v>1230.8999999999999</v>
      </c>
      <c r="G65" s="38">
        <v>1201.0999999999997</v>
      </c>
      <c r="H65" s="38">
        <v>1184.2499999999998</v>
      </c>
      <c r="I65" s="38">
        <v>1154.4499999999996</v>
      </c>
      <c r="J65" s="38">
        <v>1247.7499999999998</v>
      </c>
      <c r="K65" s="38">
        <v>1277.55</v>
      </c>
      <c r="L65" s="38">
        <v>1294.3999999999999</v>
      </c>
      <c r="M65" s="28">
        <v>1260.7</v>
      </c>
      <c r="N65" s="28">
        <v>1214.05</v>
      </c>
      <c r="O65" s="39">
        <v>3727200</v>
      </c>
      <c r="P65" s="40">
        <v>-1.9880088355948247E-2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568.75</v>
      </c>
      <c r="F66" s="37">
        <v>571.19999999999993</v>
      </c>
      <c r="G66" s="38">
        <v>565.39999999999986</v>
      </c>
      <c r="H66" s="38">
        <v>562.04999999999995</v>
      </c>
      <c r="I66" s="38">
        <v>556.24999999999989</v>
      </c>
      <c r="J66" s="38">
        <v>574.54999999999984</v>
      </c>
      <c r="K66" s="38">
        <v>580.3499999999998</v>
      </c>
      <c r="L66" s="38">
        <v>583.69999999999982</v>
      </c>
      <c r="M66" s="28">
        <v>577</v>
      </c>
      <c r="N66" s="28">
        <v>567.85</v>
      </c>
      <c r="O66" s="39">
        <v>9625000</v>
      </c>
      <c r="P66" s="40">
        <v>-2.2029285991965789E-3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1581.15</v>
      </c>
      <c r="F67" s="37">
        <v>1610.45</v>
      </c>
      <c r="G67" s="38">
        <v>1545.8000000000002</v>
      </c>
      <c r="H67" s="38">
        <v>1510.45</v>
      </c>
      <c r="I67" s="38">
        <v>1445.8000000000002</v>
      </c>
      <c r="J67" s="38">
        <v>1645.8000000000002</v>
      </c>
      <c r="K67" s="38">
        <v>1710.4500000000003</v>
      </c>
      <c r="L67" s="38">
        <v>1745.8000000000002</v>
      </c>
      <c r="M67" s="28">
        <v>1675.1</v>
      </c>
      <c r="N67" s="28">
        <v>1575.1</v>
      </c>
      <c r="O67" s="39">
        <v>1543500</v>
      </c>
      <c r="P67" s="40">
        <v>7.1778140293637851E-3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2166.3000000000002</v>
      </c>
      <c r="F68" s="37">
        <v>2173.4166666666665</v>
      </c>
      <c r="G68" s="38">
        <v>2137.8833333333332</v>
      </c>
      <c r="H68" s="38">
        <v>2109.4666666666667</v>
      </c>
      <c r="I68" s="38">
        <v>2073.9333333333334</v>
      </c>
      <c r="J68" s="38">
        <v>2201.833333333333</v>
      </c>
      <c r="K68" s="38">
        <v>2237.3666666666668</v>
      </c>
      <c r="L68" s="38">
        <v>2265.7833333333328</v>
      </c>
      <c r="M68" s="28">
        <v>2208.9499999999998</v>
      </c>
      <c r="N68" s="28">
        <v>2145</v>
      </c>
      <c r="O68" s="39">
        <v>2031250</v>
      </c>
      <c r="P68" s="40">
        <v>-4.6697172357151241E-2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209.55</v>
      </c>
      <c r="F69" s="37">
        <v>210.18333333333331</v>
      </c>
      <c r="G69" s="38">
        <v>205.36666666666662</v>
      </c>
      <c r="H69" s="38">
        <v>201.18333333333331</v>
      </c>
      <c r="I69" s="38">
        <v>196.36666666666662</v>
      </c>
      <c r="J69" s="38">
        <v>214.36666666666662</v>
      </c>
      <c r="K69" s="38">
        <v>219.18333333333328</v>
      </c>
      <c r="L69" s="38">
        <v>223.36666666666662</v>
      </c>
      <c r="M69" s="28">
        <v>215</v>
      </c>
      <c r="N69" s="28">
        <v>206</v>
      </c>
      <c r="O69" s="39">
        <v>17689300</v>
      </c>
      <c r="P69" s="40">
        <v>-2.7194535795598281E-2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3645.8</v>
      </c>
      <c r="F70" s="37">
        <v>3641.2833333333333</v>
      </c>
      <c r="G70" s="38">
        <v>3578.5666666666666</v>
      </c>
      <c r="H70" s="38">
        <v>3511.3333333333335</v>
      </c>
      <c r="I70" s="38">
        <v>3448.6166666666668</v>
      </c>
      <c r="J70" s="38">
        <v>3708.5166666666664</v>
      </c>
      <c r="K70" s="38">
        <v>3771.2333333333327</v>
      </c>
      <c r="L70" s="38">
        <v>3838.4666666666662</v>
      </c>
      <c r="M70" s="28">
        <v>3704</v>
      </c>
      <c r="N70" s="28">
        <v>3574.05</v>
      </c>
      <c r="O70" s="39">
        <v>2755800</v>
      </c>
      <c r="P70" s="40">
        <v>-1.4589143960523493E-2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4302.75</v>
      </c>
      <c r="F71" s="37">
        <v>4363.666666666667</v>
      </c>
      <c r="G71" s="38">
        <v>4225.7833333333338</v>
      </c>
      <c r="H71" s="38">
        <v>4148.8166666666666</v>
      </c>
      <c r="I71" s="38">
        <v>4010.9333333333334</v>
      </c>
      <c r="J71" s="38">
        <v>4440.6333333333341</v>
      </c>
      <c r="K71" s="38">
        <v>4578.5166666666673</v>
      </c>
      <c r="L71" s="38">
        <v>4655.4833333333345</v>
      </c>
      <c r="M71" s="28">
        <v>4501.55</v>
      </c>
      <c r="N71" s="28">
        <v>4286.7</v>
      </c>
      <c r="O71" s="39">
        <v>646125</v>
      </c>
      <c r="P71" s="40">
        <v>-1.5616073128927823E-2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370.45</v>
      </c>
      <c r="F72" s="37">
        <v>373.64999999999992</v>
      </c>
      <c r="G72" s="38">
        <v>365.39999999999986</v>
      </c>
      <c r="H72" s="38">
        <v>360.34999999999997</v>
      </c>
      <c r="I72" s="38">
        <v>352.09999999999991</v>
      </c>
      <c r="J72" s="38">
        <v>378.69999999999982</v>
      </c>
      <c r="K72" s="38">
        <v>386.94999999999993</v>
      </c>
      <c r="L72" s="38">
        <v>391.99999999999977</v>
      </c>
      <c r="M72" s="28">
        <v>381.9</v>
      </c>
      <c r="N72" s="28">
        <v>368.6</v>
      </c>
      <c r="O72" s="39">
        <v>44495550</v>
      </c>
      <c r="P72" s="40">
        <v>1.0984479268201244E-2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4151</v>
      </c>
      <c r="F73" s="37">
        <v>4172.2666666666664</v>
      </c>
      <c r="G73" s="38">
        <v>4119.8833333333332</v>
      </c>
      <c r="H73" s="38">
        <v>4088.7666666666664</v>
      </c>
      <c r="I73" s="38">
        <v>4036.3833333333332</v>
      </c>
      <c r="J73" s="38">
        <v>4203.3833333333332</v>
      </c>
      <c r="K73" s="38">
        <v>4255.7666666666664</v>
      </c>
      <c r="L73" s="38">
        <v>4286.8833333333332</v>
      </c>
      <c r="M73" s="28">
        <v>4224.6499999999996</v>
      </c>
      <c r="N73" s="28">
        <v>4141.1499999999996</v>
      </c>
      <c r="O73" s="39">
        <v>1995000</v>
      </c>
      <c r="P73" s="40">
        <v>-7.3392212961811169E-3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3665.05</v>
      </c>
      <c r="F74" s="37">
        <v>3687.25</v>
      </c>
      <c r="G74" s="38">
        <v>3609.75</v>
      </c>
      <c r="H74" s="38">
        <v>3554.45</v>
      </c>
      <c r="I74" s="38">
        <v>3476.95</v>
      </c>
      <c r="J74" s="38">
        <v>3742.55</v>
      </c>
      <c r="K74" s="38">
        <v>3820.05</v>
      </c>
      <c r="L74" s="38">
        <v>3875.3500000000004</v>
      </c>
      <c r="M74" s="28">
        <v>3764.75</v>
      </c>
      <c r="N74" s="28">
        <v>3631.95</v>
      </c>
      <c r="O74" s="39">
        <v>3489850</v>
      </c>
      <c r="P74" s="40">
        <v>-1.8215833005120127E-2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2069.9</v>
      </c>
      <c r="F75" s="37">
        <v>2106.65</v>
      </c>
      <c r="G75" s="38">
        <v>2023.4</v>
      </c>
      <c r="H75" s="38">
        <v>1976.9</v>
      </c>
      <c r="I75" s="38">
        <v>1893.65</v>
      </c>
      <c r="J75" s="38">
        <v>2153.15</v>
      </c>
      <c r="K75" s="38">
        <v>2236.4</v>
      </c>
      <c r="L75" s="38">
        <v>2282.9</v>
      </c>
      <c r="M75" s="28">
        <v>2189.9</v>
      </c>
      <c r="N75" s="28">
        <v>2060.15</v>
      </c>
      <c r="O75" s="39">
        <v>1684100</v>
      </c>
      <c r="P75" s="40">
        <v>-2.3596938775510203E-2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158.4</v>
      </c>
      <c r="F76" s="37">
        <v>159.46666666666667</v>
      </c>
      <c r="G76" s="38">
        <v>156.53333333333333</v>
      </c>
      <c r="H76" s="38">
        <v>154.66666666666666</v>
      </c>
      <c r="I76" s="38">
        <v>151.73333333333332</v>
      </c>
      <c r="J76" s="38">
        <v>161.33333333333334</v>
      </c>
      <c r="K76" s="38">
        <v>164.26666666666668</v>
      </c>
      <c r="L76" s="38">
        <v>166.13333333333335</v>
      </c>
      <c r="M76" s="28">
        <v>162.4</v>
      </c>
      <c r="N76" s="28">
        <v>157.6</v>
      </c>
      <c r="O76" s="39">
        <v>30956400</v>
      </c>
      <c r="P76" s="40">
        <v>1.4152612336360421E-2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116.85</v>
      </c>
      <c r="F77" s="37">
        <v>118.63333333333333</v>
      </c>
      <c r="G77" s="38">
        <v>114.06666666666665</v>
      </c>
      <c r="H77" s="38">
        <v>111.28333333333332</v>
      </c>
      <c r="I77" s="38">
        <v>106.71666666666664</v>
      </c>
      <c r="J77" s="38">
        <v>121.41666666666666</v>
      </c>
      <c r="K77" s="38">
        <v>125.98333333333332</v>
      </c>
      <c r="L77" s="38">
        <v>128.76666666666665</v>
      </c>
      <c r="M77" s="28">
        <v>123.2</v>
      </c>
      <c r="N77" s="28">
        <v>115.85</v>
      </c>
      <c r="O77" s="39">
        <v>98710000</v>
      </c>
      <c r="P77" s="40">
        <v>8.1707690736390563E-3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104.7</v>
      </c>
      <c r="F78" s="37">
        <v>105.95</v>
      </c>
      <c r="G78" s="38">
        <v>103.10000000000001</v>
      </c>
      <c r="H78" s="38">
        <v>101.5</v>
      </c>
      <c r="I78" s="38">
        <v>98.65</v>
      </c>
      <c r="J78" s="38">
        <v>107.55000000000001</v>
      </c>
      <c r="K78" s="38">
        <v>110.4</v>
      </c>
      <c r="L78" s="38">
        <v>112.00000000000001</v>
      </c>
      <c r="M78" s="28">
        <v>108.8</v>
      </c>
      <c r="N78" s="28">
        <v>104.35</v>
      </c>
      <c r="O78" s="39">
        <v>19078800</v>
      </c>
      <c r="P78" s="40">
        <v>1.0187224669603524E-2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86.05</v>
      </c>
      <c r="F79" s="37">
        <v>86.86666666666666</v>
      </c>
      <c r="G79" s="38">
        <v>84.883333333333326</v>
      </c>
      <c r="H79" s="38">
        <v>83.716666666666669</v>
      </c>
      <c r="I79" s="38">
        <v>81.733333333333334</v>
      </c>
      <c r="J79" s="38">
        <v>88.033333333333317</v>
      </c>
      <c r="K79" s="38">
        <v>90.016666666666637</v>
      </c>
      <c r="L79" s="38">
        <v>91.183333333333309</v>
      </c>
      <c r="M79" s="28">
        <v>88.85</v>
      </c>
      <c r="N79" s="28">
        <v>85.7</v>
      </c>
      <c r="O79" s="39">
        <v>62869650</v>
      </c>
      <c r="P79" s="40">
        <v>5.077228934087781E-2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383.75</v>
      </c>
      <c r="F80" s="37">
        <v>385.09999999999997</v>
      </c>
      <c r="G80" s="38">
        <v>380.09999999999991</v>
      </c>
      <c r="H80" s="38">
        <v>376.44999999999993</v>
      </c>
      <c r="I80" s="38">
        <v>371.44999999999987</v>
      </c>
      <c r="J80" s="38">
        <v>388.74999999999994</v>
      </c>
      <c r="K80" s="38">
        <v>393.75000000000006</v>
      </c>
      <c r="L80" s="38">
        <v>397.4</v>
      </c>
      <c r="M80" s="28">
        <v>390.1</v>
      </c>
      <c r="N80" s="28">
        <v>381.45</v>
      </c>
      <c r="O80" s="39">
        <v>7977550</v>
      </c>
      <c r="P80" s="40">
        <v>1.4477917519742615E-2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37.1</v>
      </c>
      <c r="F81" s="37">
        <v>37.283333333333339</v>
      </c>
      <c r="G81" s="38">
        <v>36.51666666666668</v>
      </c>
      <c r="H81" s="38">
        <v>35.933333333333344</v>
      </c>
      <c r="I81" s="38">
        <v>35.166666666666686</v>
      </c>
      <c r="J81" s="38">
        <v>37.866666666666674</v>
      </c>
      <c r="K81" s="38">
        <v>38.63333333333334</v>
      </c>
      <c r="L81" s="38">
        <v>39.216666666666669</v>
      </c>
      <c r="M81" s="28">
        <v>38.049999999999997</v>
      </c>
      <c r="N81" s="28">
        <v>36.700000000000003</v>
      </c>
      <c r="O81" s="39">
        <v>141682500</v>
      </c>
      <c r="P81" s="40">
        <v>1.2705049855258926E-2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667.05</v>
      </c>
      <c r="F82" s="37">
        <v>677.06666666666672</v>
      </c>
      <c r="G82" s="38">
        <v>653.93333333333339</v>
      </c>
      <c r="H82" s="38">
        <v>640.81666666666672</v>
      </c>
      <c r="I82" s="38">
        <v>617.68333333333339</v>
      </c>
      <c r="J82" s="38">
        <v>690.18333333333339</v>
      </c>
      <c r="K82" s="38">
        <v>713.31666666666683</v>
      </c>
      <c r="L82" s="38">
        <v>726.43333333333339</v>
      </c>
      <c r="M82" s="28">
        <v>700.2</v>
      </c>
      <c r="N82" s="28">
        <v>663.95</v>
      </c>
      <c r="O82" s="39">
        <v>7157800</v>
      </c>
      <c r="P82" s="40">
        <v>2.7814075042001118E-2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890.25</v>
      </c>
      <c r="F83" s="37">
        <v>895.15</v>
      </c>
      <c r="G83" s="38">
        <v>883</v>
      </c>
      <c r="H83" s="38">
        <v>875.75</v>
      </c>
      <c r="I83" s="38">
        <v>863.6</v>
      </c>
      <c r="J83" s="38">
        <v>902.4</v>
      </c>
      <c r="K83" s="38">
        <v>914.54999999999984</v>
      </c>
      <c r="L83" s="38">
        <v>921.8</v>
      </c>
      <c r="M83" s="28">
        <v>907.3</v>
      </c>
      <c r="N83" s="28">
        <v>887.9</v>
      </c>
      <c r="O83" s="39">
        <v>5561000</v>
      </c>
      <c r="P83" s="40">
        <v>-1.9396931758067362E-2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1226.45</v>
      </c>
      <c r="F84" s="37">
        <v>1235.7166666666669</v>
      </c>
      <c r="G84" s="38">
        <v>1213.5333333333338</v>
      </c>
      <c r="H84" s="38">
        <v>1200.6166666666668</v>
      </c>
      <c r="I84" s="38">
        <v>1178.4333333333336</v>
      </c>
      <c r="J84" s="38">
        <v>1248.6333333333339</v>
      </c>
      <c r="K84" s="38">
        <v>1270.8166666666668</v>
      </c>
      <c r="L84" s="38">
        <v>1283.733333333334</v>
      </c>
      <c r="M84" s="28">
        <v>1257.9000000000001</v>
      </c>
      <c r="N84" s="28">
        <v>1222.8</v>
      </c>
      <c r="O84" s="39">
        <v>4530825</v>
      </c>
      <c r="P84" s="40">
        <v>2.8774908279979856E-3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323.35000000000002</v>
      </c>
      <c r="F85" s="37">
        <v>325.7</v>
      </c>
      <c r="G85" s="38">
        <v>318.64999999999998</v>
      </c>
      <c r="H85" s="38">
        <v>313.95</v>
      </c>
      <c r="I85" s="38">
        <v>306.89999999999998</v>
      </c>
      <c r="J85" s="38">
        <v>330.4</v>
      </c>
      <c r="K85" s="38">
        <v>337.45000000000005</v>
      </c>
      <c r="L85" s="38">
        <v>342.15</v>
      </c>
      <c r="M85" s="28">
        <v>332.75</v>
      </c>
      <c r="N85" s="28">
        <v>321</v>
      </c>
      <c r="O85" s="39">
        <v>10558000</v>
      </c>
      <c r="P85" s="40">
        <v>-2.1319985168705969E-2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1697.2</v>
      </c>
      <c r="F86" s="37">
        <v>1708.3166666666668</v>
      </c>
      <c r="G86" s="38">
        <v>1681.4833333333336</v>
      </c>
      <c r="H86" s="38">
        <v>1665.7666666666667</v>
      </c>
      <c r="I86" s="38">
        <v>1638.9333333333334</v>
      </c>
      <c r="J86" s="38">
        <v>1724.0333333333338</v>
      </c>
      <c r="K86" s="38">
        <v>1750.8666666666672</v>
      </c>
      <c r="L86" s="38">
        <v>1766.5833333333339</v>
      </c>
      <c r="M86" s="28">
        <v>1735.15</v>
      </c>
      <c r="N86" s="28">
        <v>1692.6</v>
      </c>
      <c r="O86" s="39">
        <v>7644650</v>
      </c>
      <c r="P86" s="40">
        <v>-4.2690094660644681E-3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233.85</v>
      </c>
      <c r="F87" s="37">
        <v>236.41666666666666</v>
      </c>
      <c r="G87" s="38">
        <v>230.0333333333333</v>
      </c>
      <c r="H87" s="38">
        <v>226.21666666666664</v>
      </c>
      <c r="I87" s="38">
        <v>219.83333333333329</v>
      </c>
      <c r="J87" s="38">
        <v>240.23333333333332</v>
      </c>
      <c r="K87" s="38">
        <v>246.6166666666667</v>
      </c>
      <c r="L87" s="38">
        <v>250.43333333333334</v>
      </c>
      <c r="M87" s="28">
        <v>242.8</v>
      </c>
      <c r="N87" s="28">
        <v>232.6</v>
      </c>
      <c r="O87" s="39">
        <v>4690000</v>
      </c>
      <c r="P87" s="40">
        <v>-1.2631578947368421E-2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487.2</v>
      </c>
      <c r="F88" s="37">
        <v>494.18333333333334</v>
      </c>
      <c r="G88" s="38">
        <v>474.51666666666665</v>
      </c>
      <c r="H88" s="38">
        <v>461.83333333333331</v>
      </c>
      <c r="I88" s="38">
        <v>442.16666666666663</v>
      </c>
      <c r="J88" s="38">
        <v>506.86666666666667</v>
      </c>
      <c r="K88" s="38">
        <v>526.5333333333333</v>
      </c>
      <c r="L88" s="38">
        <v>539.2166666666667</v>
      </c>
      <c r="M88" s="28">
        <v>513.85</v>
      </c>
      <c r="N88" s="28">
        <v>481.5</v>
      </c>
      <c r="O88" s="39">
        <v>8012500</v>
      </c>
      <c r="P88" s="40">
        <v>8.6993386467695444E-2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2438.35</v>
      </c>
      <c r="F89" s="37">
        <v>2450.5166666666664</v>
      </c>
      <c r="G89" s="38">
        <v>2393.333333333333</v>
      </c>
      <c r="H89" s="38">
        <v>2348.3166666666666</v>
      </c>
      <c r="I89" s="38">
        <v>2291.1333333333332</v>
      </c>
      <c r="J89" s="38">
        <v>2495.5333333333328</v>
      </c>
      <c r="K89" s="38">
        <v>2552.7166666666662</v>
      </c>
      <c r="L89" s="38">
        <v>2597.7333333333327</v>
      </c>
      <c r="M89" s="28">
        <v>2507.6999999999998</v>
      </c>
      <c r="N89" s="28">
        <v>2405.5</v>
      </c>
      <c r="O89" s="39">
        <v>4433175</v>
      </c>
      <c r="P89" s="40">
        <v>-2.0568790009444851E-2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1309.1500000000001</v>
      </c>
      <c r="F90" s="37">
        <v>1310.0833333333333</v>
      </c>
      <c r="G90" s="38">
        <v>1295.8666666666666</v>
      </c>
      <c r="H90" s="38">
        <v>1282.5833333333333</v>
      </c>
      <c r="I90" s="38">
        <v>1268.3666666666666</v>
      </c>
      <c r="J90" s="38">
        <v>1323.3666666666666</v>
      </c>
      <c r="K90" s="38">
        <v>1337.5833333333333</v>
      </c>
      <c r="L90" s="38">
        <v>1350.8666666666666</v>
      </c>
      <c r="M90" s="28">
        <v>1324.3</v>
      </c>
      <c r="N90" s="28">
        <v>1296.8</v>
      </c>
      <c r="O90" s="39">
        <v>4213500</v>
      </c>
      <c r="P90" s="40">
        <v>-3.3600917431192659E-2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895.85</v>
      </c>
      <c r="F91" s="37">
        <v>901.48333333333346</v>
      </c>
      <c r="G91" s="38">
        <v>887.51666666666688</v>
      </c>
      <c r="H91" s="38">
        <v>879.18333333333339</v>
      </c>
      <c r="I91" s="38">
        <v>865.21666666666681</v>
      </c>
      <c r="J91" s="38">
        <v>909.81666666666695</v>
      </c>
      <c r="K91" s="38">
        <v>923.78333333333342</v>
      </c>
      <c r="L91" s="38">
        <v>932.11666666666702</v>
      </c>
      <c r="M91" s="28">
        <v>915.45</v>
      </c>
      <c r="N91" s="28">
        <v>893.15</v>
      </c>
      <c r="O91" s="39">
        <v>21747600</v>
      </c>
      <c r="P91" s="40">
        <v>2.3421286688407945E-2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2354.9</v>
      </c>
      <c r="F92" s="37">
        <v>2366.5499999999997</v>
      </c>
      <c r="G92" s="38">
        <v>2329.4999999999995</v>
      </c>
      <c r="H92" s="38">
        <v>2304.1</v>
      </c>
      <c r="I92" s="38">
        <v>2267.0499999999997</v>
      </c>
      <c r="J92" s="38">
        <v>2391.9499999999994</v>
      </c>
      <c r="K92" s="38">
        <v>2428.9999999999995</v>
      </c>
      <c r="L92" s="38">
        <v>2454.3999999999992</v>
      </c>
      <c r="M92" s="28">
        <v>2403.6</v>
      </c>
      <c r="N92" s="28">
        <v>2341.15</v>
      </c>
      <c r="O92" s="39">
        <v>16331700</v>
      </c>
      <c r="P92" s="40">
        <v>-3.4597642234751409E-3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1886.05</v>
      </c>
      <c r="F93" s="37">
        <v>1898.7</v>
      </c>
      <c r="G93" s="38">
        <v>1869.65</v>
      </c>
      <c r="H93" s="38">
        <v>1853.25</v>
      </c>
      <c r="I93" s="38">
        <v>1824.2</v>
      </c>
      <c r="J93" s="38">
        <v>1915.1000000000001</v>
      </c>
      <c r="K93" s="38">
        <v>1944.1499999999999</v>
      </c>
      <c r="L93" s="38">
        <v>1960.5500000000002</v>
      </c>
      <c r="M93" s="28">
        <v>1927.75</v>
      </c>
      <c r="N93" s="28">
        <v>1882.3</v>
      </c>
      <c r="O93" s="39">
        <v>2796300</v>
      </c>
      <c r="P93" s="40">
        <v>7.583102493074792E-2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1449.1</v>
      </c>
      <c r="F94" s="37">
        <v>1455.4833333333333</v>
      </c>
      <c r="G94" s="38">
        <v>1433.0666666666666</v>
      </c>
      <c r="H94" s="38">
        <v>1417.0333333333333</v>
      </c>
      <c r="I94" s="38">
        <v>1394.6166666666666</v>
      </c>
      <c r="J94" s="38">
        <v>1471.5166666666667</v>
      </c>
      <c r="K94" s="38">
        <v>1493.9333333333332</v>
      </c>
      <c r="L94" s="38">
        <v>1509.9666666666667</v>
      </c>
      <c r="M94" s="28">
        <v>1477.9</v>
      </c>
      <c r="N94" s="28">
        <v>1439.45</v>
      </c>
      <c r="O94" s="39">
        <v>58578300</v>
      </c>
      <c r="P94" s="40">
        <v>2.2660495842375127E-2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540.20000000000005</v>
      </c>
      <c r="F95" s="37">
        <v>541.4666666666667</v>
      </c>
      <c r="G95" s="38">
        <v>536.38333333333344</v>
      </c>
      <c r="H95" s="38">
        <v>532.56666666666672</v>
      </c>
      <c r="I95" s="38">
        <v>527.48333333333346</v>
      </c>
      <c r="J95" s="38">
        <v>545.28333333333342</v>
      </c>
      <c r="K95" s="38">
        <v>550.36666666666667</v>
      </c>
      <c r="L95" s="38">
        <v>554.18333333333339</v>
      </c>
      <c r="M95" s="28">
        <v>546.54999999999995</v>
      </c>
      <c r="N95" s="28">
        <v>537.65</v>
      </c>
      <c r="O95" s="39">
        <v>24081200</v>
      </c>
      <c r="P95" s="40">
        <v>-1.8472022955523672E-2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2762.45</v>
      </c>
      <c r="F96" s="37">
        <v>2773.9333333333329</v>
      </c>
      <c r="G96" s="38">
        <v>2730.8666666666659</v>
      </c>
      <c r="H96" s="38">
        <v>2699.2833333333328</v>
      </c>
      <c r="I96" s="38">
        <v>2656.2166666666658</v>
      </c>
      <c r="J96" s="38">
        <v>2805.516666666666</v>
      </c>
      <c r="K96" s="38">
        <v>2848.5833333333326</v>
      </c>
      <c r="L96" s="38">
        <v>2880.1666666666661</v>
      </c>
      <c r="M96" s="28">
        <v>2817</v>
      </c>
      <c r="N96" s="28">
        <v>2742.35</v>
      </c>
      <c r="O96" s="39">
        <v>2653200</v>
      </c>
      <c r="P96" s="40">
        <v>2.7774549680418363E-2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397.3</v>
      </c>
      <c r="F97" s="37">
        <v>401.61666666666662</v>
      </c>
      <c r="G97" s="38">
        <v>390.78333333333325</v>
      </c>
      <c r="H97" s="38">
        <v>384.26666666666665</v>
      </c>
      <c r="I97" s="38">
        <v>373.43333333333328</v>
      </c>
      <c r="J97" s="38">
        <v>408.13333333333321</v>
      </c>
      <c r="K97" s="38">
        <v>418.96666666666658</v>
      </c>
      <c r="L97" s="38">
        <v>425.48333333333318</v>
      </c>
      <c r="M97" s="28">
        <v>412.45</v>
      </c>
      <c r="N97" s="28">
        <v>395.1</v>
      </c>
      <c r="O97" s="39">
        <v>31079325</v>
      </c>
      <c r="P97" s="40">
        <v>-7.5180226570545827E-3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113.45</v>
      </c>
      <c r="F98" s="37">
        <v>114.3</v>
      </c>
      <c r="G98" s="38">
        <v>111.55</v>
      </c>
      <c r="H98" s="38">
        <v>109.65</v>
      </c>
      <c r="I98" s="38">
        <v>106.9</v>
      </c>
      <c r="J98" s="38">
        <v>116.19999999999999</v>
      </c>
      <c r="K98" s="38">
        <v>118.94999999999999</v>
      </c>
      <c r="L98" s="38">
        <v>120.84999999999998</v>
      </c>
      <c r="M98" s="28">
        <v>117.05</v>
      </c>
      <c r="N98" s="28">
        <v>112.4</v>
      </c>
      <c r="O98" s="39">
        <v>23005000</v>
      </c>
      <c r="P98" s="40">
        <v>3.2818532818532815E-2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227.25</v>
      </c>
      <c r="F99" s="37">
        <v>228.31666666666669</v>
      </c>
      <c r="G99" s="38">
        <v>224.83333333333337</v>
      </c>
      <c r="H99" s="38">
        <v>222.41666666666669</v>
      </c>
      <c r="I99" s="38">
        <v>218.93333333333337</v>
      </c>
      <c r="J99" s="38">
        <v>230.73333333333338</v>
      </c>
      <c r="K99" s="38">
        <v>234.21666666666667</v>
      </c>
      <c r="L99" s="38">
        <v>236.63333333333338</v>
      </c>
      <c r="M99" s="28">
        <v>231.8</v>
      </c>
      <c r="N99" s="28">
        <v>225.9</v>
      </c>
      <c r="O99" s="39">
        <v>20447100</v>
      </c>
      <c r="P99" s="40">
        <v>1.4195794830587921E-2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2683.5</v>
      </c>
      <c r="F100" s="37">
        <v>2694.2166666666667</v>
      </c>
      <c r="G100" s="38">
        <v>2664.2833333333333</v>
      </c>
      <c r="H100" s="38">
        <v>2645.0666666666666</v>
      </c>
      <c r="I100" s="38">
        <v>2615.1333333333332</v>
      </c>
      <c r="J100" s="38">
        <v>2713.4333333333334</v>
      </c>
      <c r="K100" s="38">
        <v>2743.3666666666668</v>
      </c>
      <c r="L100" s="38">
        <v>2762.5833333333335</v>
      </c>
      <c r="M100" s="28">
        <v>2724.15</v>
      </c>
      <c r="N100" s="28">
        <v>2675</v>
      </c>
      <c r="O100" s="39">
        <v>9159000</v>
      </c>
      <c r="P100" s="40">
        <v>-6.0990988220096576E-2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40197.75</v>
      </c>
      <c r="F101" s="37">
        <v>40434.23333333333</v>
      </c>
      <c r="G101" s="38">
        <v>39853.516666666663</v>
      </c>
      <c r="H101" s="38">
        <v>39509.283333333333</v>
      </c>
      <c r="I101" s="38">
        <v>38928.566666666666</v>
      </c>
      <c r="J101" s="38">
        <v>40778.46666666666</v>
      </c>
      <c r="K101" s="38">
        <v>41359.18333333332</v>
      </c>
      <c r="L101" s="38">
        <v>41703.416666666657</v>
      </c>
      <c r="M101" s="28">
        <v>41014.949999999997</v>
      </c>
      <c r="N101" s="28">
        <v>40090</v>
      </c>
      <c r="O101" s="39">
        <v>19560</v>
      </c>
      <c r="P101" s="40">
        <v>-3.8197097020626434E-3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118</v>
      </c>
      <c r="F102" s="37">
        <v>120.5</v>
      </c>
      <c r="G102" s="38">
        <v>114.75</v>
      </c>
      <c r="H102" s="38">
        <v>111.5</v>
      </c>
      <c r="I102" s="38">
        <v>105.75</v>
      </c>
      <c r="J102" s="38">
        <v>123.75</v>
      </c>
      <c r="K102" s="38">
        <v>129.5</v>
      </c>
      <c r="L102" s="38">
        <v>132.75</v>
      </c>
      <c r="M102" s="28">
        <v>126.25</v>
      </c>
      <c r="N102" s="28">
        <v>117.25</v>
      </c>
      <c r="O102" s="39">
        <v>39416000</v>
      </c>
      <c r="P102" s="40">
        <v>-3.4016272914420158E-2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884.1</v>
      </c>
      <c r="F103" s="37">
        <v>889.80000000000007</v>
      </c>
      <c r="G103" s="38">
        <v>874.65000000000009</v>
      </c>
      <c r="H103" s="38">
        <v>865.2</v>
      </c>
      <c r="I103" s="38">
        <v>850.05000000000007</v>
      </c>
      <c r="J103" s="38">
        <v>899.25000000000011</v>
      </c>
      <c r="K103" s="38">
        <v>914.4</v>
      </c>
      <c r="L103" s="38">
        <v>923.85000000000014</v>
      </c>
      <c r="M103" s="28">
        <v>904.95</v>
      </c>
      <c r="N103" s="28">
        <v>880.35</v>
      </c>
      <c r="O103" s="39">
        <v>76049875</v>
      </c>
      <c r="P103" s="40">
        <v>-3.1891617510633456E-2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1180.8</v>
      </c>
      <c r="F104" s="37">
        <v>1194.2666666666667</v>
      </c>
      <c r="G104" s="38">
        <v>1163.5333333333333</v>
      </c>
      <c r="H104" s="38">
        <v>1146.2666666666667</v>
      </c>
      <c r="I104" s="38">
        <v>1115.5333333333333</v>
      </c>
      <c r="J104" s="38">
        <v>1211.5333333333333</v>
      </c>
      <c r="K104" s="38">
        <v>1242.2666666666664</v>
      </c>
      <c r="L104" s="38">
        <v>1259.5333333333333</v>
      </c>
      <c r="M104" s="28">
        <v>1225</v>
      </c>
      <c r="N104" s="28">
        <v>1177</v>
      </c>
      <c r="O104" s="39">
        <v>4588300</v>
      </c>
      <c r="P104" s="40">
        <v>2.6138199790894403E-2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545.95000000000005</v>
      </c>
      <c r="F105" s="37">
        <v>548.03333333333342</v>
      </c>
      <c r="G105" s="38">
        <v>539.36666666666679</v>
      </c>
      <c r="H105" s="38">
        <v>532.78333333333342</v>
      </c>
      <c r="I105" s="38">
        <v>524.11666666666679</v>
      </c>
      <c r="J105" s="38">
        <v>554.61666666666679</v>
      </c>
      <c r="K105" s="38">
        <v>563.28333333333353</v>
      </c>
      <c r="L105" s="38">
        <v>569.86666666666679</v>
      </c>
      <c r="M105" s="28">
        <v>556.70000000000005</v>
      </c>
      <c r="N105" s="28">
        <v>541.45000000000005</v>
      </c>
      <c r="O105" s="39">
        <v>7945500</v>
      </c>
      <c r="P105" s="40">
        <v>6.8428055502756128E-3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8.9</v>
      </c>
      <c r="F106" s="37">
        <v>8.9666666666666668</v>
      </c>
      <c r="G106" s="38">
        <v>8.7833333333333332</v>
      </c>
      <c r="H106" s="38">
        <v>8.6666666666666661</v>
      </c>
      <c r="I106" s="38">
        <v>8.4833333333333325</v>
      </c>
      <c r="J106" s="38">
        <v>9.0833333333333339</v>
      </c>
      <c r="K106" s="38">
        <v>9.2666666666666675</v>
      </c>
      <c r="L106" s="38">
        <v>9.3833333333333346</v>
      </c>
      <c r="M106" s="28">
        <v>9.15</v>
      </c>
      <c r="N106" s="28">
        <v>8.85</v>
      </c>
      <c r="O106" s="39">
        <v>841890000</v>
      </c>
      <c r="P106" s="40">
        <v>0.15800115540150203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65.8</v>
      </c>
      <c r="F107" s="37">
        <v>66.399999999999991</v>
      </c>
      <c r="G107" s="38">
        <v>64.649999999999977</v>
      </c>
      <c r="H107" s="38">
        <v>63.499999999999986</v>
      </c>
      <c r="I107" s="38">
        <v>61.749999999999972</v>
      </c>
      <c r="J107" s="38">
        <v>67.549999999999983</v>
      </c>
      <c r="K107" s="38">
        <v>69.300000000000011</v>
      </c>
      <c r="L107" s="38">
        <v>70.449999999999989</v>
      </c>
      <c r="M107" s="28">
        <v>68.150000000000006</v>
      </c>
      <c r="N107" s="28">
        <v>65.25</v>
      </c>
      <c r="O107" s="39">
        <v>129700000</v>
      </c>
      <c r="P107" s="40">
        <v>2.375878127713316E-2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48.6</v>
      </c>
      <c r="F108" s="37">
        <v>49.116666666666667</v>
      </c>
      <c r="G108" s="38">
        <v>47.483333333333334</v>
      </c>
      <c r="H108" s="38">
        <v>46.366666666666667</v>
      </c>
      <c r="I108" s="38">
        <v>44.733333333333334</v>
      </c>
      <c r="J108" s="38">
        <v>50.233333333333334</v>
      </c>
      <c r="K108" s="38">
        <v>51.866666666666674</v>
      </c>
      <c r="L108" s="38">
        <v>52.983333333333334</v>
      </c>
      <c r="M108" s="28">
        <v>50.75</v>
      </c>
      <c r="N108" s="28">
        <v>48</v>
      </c>
      <c r="O108" s="39">
        <v>181785000</v>
      </c>
      <c r="P108" s="40">
        <v>2.4083150245056615E-2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147.15</v>
      </c>
      <c r="F109" s="37">
        <v>148.6</v>
      </c>
      <c r="G109" s="38">
        <v>144.25</v>
      </c>
      <c r="H109" s="38">
        <v>141.35</v>
      </c>
      <c r="I109" s="38">
        <v>137</v>
      </c>
      <c r="J109" s="38">
        <v>151.5</v>
      </c>
      <c r="K109" s="38">
        <v>155.84999999999997</v>
      </c>
      <c r="L109" s="38">
        <v>158.75</v>
      </c>
      <c r="M109" s="28">
        <v>152.94999999999999</v>
      </c>
      <c r="N109" s="28">
        <v>145.69999999999999</v>
      </c>
      <c r="O109" s="39">
        <v>63333750</v>
      </c>
      <c r="P109" s="40">
        <v>1.0288927439133816E-2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409.7</v>
      </c>
      <c r="F110" s="37">
        <v>414.84999999999997</v>
      </c>
      <c r="G110" s="38">
        <v>402.14999999999992</v>
      </c>
      <c r="H110" s="38">
        <v>394.59999999999997</v>
      </c>
      <c r="I110" s="38">
        <v>381.89999999999992</v>
      </c>
      <c r="J110" s="38">
        <v>422.39999999999992</v>
      </c>
      <c r="K110" s="38">
        <v>435.09999999999997</v>
      </c>
      <c r="L110" s="38">
        <v>442.64999999999992</v>
      </c>
      <c r="M110" s="28">
        <v>427.55</v>
      </c>
      <c r="N110" s="28">
        <v>407.3</v>
      </c>
      <c r="O110" s="39">
        <v>13695000</v>
      </c>
      <c r="P110" s="40">
        <v>3.8473568970910227E-2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326.45</v>
      </c>
      <c r="F111" s="37">
        <v>328.88333333333333</v>
      </c>
      <c r="G111" s="38">
        <v>321.46666666666664</v>
      </c>
      <c r="H111" s="38">
        <v>316.48333333333329</v>
      </c>
      <c r="I111" s="38">
        <v>309.06666666666661</v>
      </c>
      <c r="J111" s="38">
        <v>333.86666666666667</v>
      </c>
      <c r="K111" s="38">
        <v>341.28333333333342</v>
      </c>
      <c r="L111" s="38">
        <v>346.26666666666671</v>
      </c>
      <c r="M111" s="28">
        <v>336.3</v>
      </c>
      <c r="N111" s="28">
        <v>323.89999999999998</v>
      </c>
      <c r="O111" s="39">
        <v>26062560</v>
      </c>
      <c r="P111" s="40">
        <v>-7.5474390069910122E-2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253.95</v>
      </c>
      <c r="F112" s="37">
        <v>257.73333333333335</v>
      </c>
      <c r="G112" s="38">
        <v>248.4666666666667</v>
      </c>
      <c r="H112" s="38">
        <v>242.98333333333335</v>
      </c>
      <c r="I112" s="38">
        <v>233.7166666666667</v>
      </c>
      <c r="J112" s="38">
        <v>263.2166666666667</v>
      </c>
      <c r="K112" s="38">
        <v>272.48333333333335</v>
      </c>
      <c r="L112" s="38">
        <v>277.9666666666667</v>
      </c>
      <c r="M112" s="28">
        <v>267</v>
      </c>
      <c r="N112" s="28">
        <v>252.25</v>
      </c>
      <c r="O112" s="39">
        <v>12188700</v>
      </c>
      <c r="P112" s="40">
        <v>-4.7154840172296535E-2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4394.5</v>
      </c>
      <c r="F113" s="37">
        <v>4400.3833333333341</v>
      </c>
      <c r="G113" s="38">
        <v>4354.8166666666684</v>
      </c>
      <c r="H113" s="38">
        <v>4315.1333333333341</v>
      </c>
      <c r="I113" s="38">
        <v>4269.5666666666684</v>
      </c>
      <c r="J113" s="38">
        <v>4440.0666666666684</v>
      </c>
      <c r="K113" s="38">
        <v>4485.6333333333341</v>
      </c>
      <c r="L113" s="38">
        <v>4525.3166666666684</v>
      </c>
      <c r="M113" s="28">
        <v>4445.95</v>
      </c>
      <c r="N113" s="28">
        <v>4360.7</v>
      </c>
      <c r="O113" s="39">
        <v>375600</v>
      </c>
      <c r="P113" s="40">
        <v>3.0876904075751339E-2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1843.85</v>
      </c>
      <c r="F114" s="37">
        <v>1855.8166666666666</v>
      </c>
      <c r="G114" s="38">
        <v>1816.7833333333333</v>
      </c>
      <c r="H114" s="38">
        <v>1789.7166666666667</v>
      </c>
      <c r="I114" s="38">
        <v>1750.6833333333334</v>
      </c>
      <c r="J114" s="38">
        <v>1882.8833333333332</v>
      </c>
      <c r="K114" s="38">
        <v>1921.9166666666665</v>
      </c>
      <c r="L114" s="38">
        <v>1948.9833333333331</v>
      </c>
      <c r="M114" s="28">
        <v>1894.85</v>
      </c>
      <c r="N114" s="28">
        <v>1828.75</v>
      </c>
      <c r="O114" s="39">
        <v>4615800</v>
      </c>
      <c r="P114" s="40">
        <v>-6.3291139240506328E-3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1185.95</v>
      </c>
      <c r="F115" s="37">
        <v>1193.8166666666666</v>
      </c>
      <c r="G115" s="38">
        <v>1171.1333333333332</v>
      </c>
      <c r="H115" s="38">
        <v>1156.3166666666666</v>
      </c>
      <c r="I115" s="38">
        <v>1133.6333333333332</v>
      </c>
      <c r="J115" s="38">
        <v>1208.6333333333332</v>
      </c>
      <c r="K115" s="38">
        <v>1231.3166666666666</v>
      </c>
      <c r="L115" s="38">
        <v>1246.1333333333332</v>
      </c>
      <c r="M115" s="28">
        <v>1216.5</v>
      </c>
      <c r="N115" s="28">
        <v>1179</v>
      </c>
      <c r="O115" s="39">
        <v>20202300</v>
      </c>
      <c r="P115" s="40">
        <v>-1.4098735066760366E-2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192.9</v>
      </c>
      <c r="F116" s="37">
        <v>193.85</v>
      </c>
      <c r="G116" s="38">
        <v>191.45</v>
      </c>
      <c r="H116" s="38">
        <v>190</v>
      </c>
      <c r="I116" s="38">
        <v>187.6</v>
      </c>
      <c r="J116" s="38">
        <v>195.29999999999998</v>
      </c>
      <c r="K116" s="38">
        <v>197.70000000000002</v>
      </c>
      <c r="L116" s="38">
        <v>199.14999999999998</v>
      </c>
      <c r="M116" s="28">
        <v>196.25</v>
      </c>
      <c r="N116" s="28">
        <v>192.4</v>
      </c>
      <c r="O116" s="39">
        <v>16702000</v>
      </c>
      <c r="P116" s="40">
        <v>2.4034334763948499E-2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1369.4</v>
      </c>
      <c r="F117" s="37">
        <v>1377.5</v>
      </c>
      <c r="G117" s="38">
        <v>1356.3</v>
      </c>
      <c r="H117" s="38">
        <v>1343.2</v>
      </c>
      <c r="I117" s="38">
        <v>1322</v>
      </c>
      <c r="J117" s="38">
        <v>1390.6</v>
      </c>
      <c r="K117" s="38">
        <v>1411.7999999999997</v>
      </c>
      <c r="L117" s="38">
        <v>1424.8999999999999</v>
      </c>
      <c r="M117" s="28">
        <v>1398.7</v>
      </c>
      <c r="N117" s="28">
        <v>1364.4</v>
      </c>
      <c r="O117" s="39">
        <v>45841200</v>
      </c>
      <c r="P117" s="40">
        <v>-2.3011067562642661E-2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545.4</v>
      </c>
      <c r="F118" s="37">
        <v>552.63333333333333</v>
      </c>
      <c r="G118" s="38">
        <v>536.2166666666667</v>
      </c>
      <c r="H118" s="38">
        <v>527.03333333333342</v>
      </c>
      <c r="I118" s="38">
        <v>510.61666666666679</v>
      </c>
      <c r="J118" s="38">
        <v>561.81666666666661</v>
      </c>
      <c r="K118" s="38">
        <v>578.23333333333335</v>
      </c>
      <c r="L118" s="38">
        <v>587.41666666666652</v>
      </c>
      <c r="M118" s="28">
        <v>569.04999999999995</v>
      </c>
      <c r="N118" s="28">
        <v>543.45000000000005</v>
      </c>
      <c r="O118" s="39">
        <v>1914750</v>
      </c>
      <c r="P118" s="40">
        <v>3.9323633503735743E-3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67.400000000000006</v>
      </c>
      <c r="F119" s="37">
        <v>67.500000000000014</v>
      </c>
      <c r="G119" s="38">
        <v>67.050000000000026</v>
      </c>
      <c r="H119" s="38">
        <v>66.700000000000017</v>
      </c>
      <c r="I119" s="38">
        <v>66.250000000000028</v>
      </c>
      <c r="J119" s="38">
        <v>67.850000000000023</v>
      </c>
      <c r="K119" s="38">
        <v>68.300000000000011</v>
      </c>
      <c r="L119" s="38">
        <v>68.65000000000002</v>
      </c>
      <c r="M119" s="28">
        <v>67.95</v>
      </c>
      <c r="N119" s="28">
        <v>67.150000000000006</v>
      </c>
      <c r="O119" s="39">
        <v>131196000</v>
      </c>
      <c r="P119" s="40">
        <v>2.7018775759426041E-2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875.6</v>
      </c>
      <c r="F120" s="37">
        <v>877.36666666666667</v>
      </c>
      <c r="G120" s="38">
        <v>870.73333333333335</v>
      </c>
      <c r="H120" s="38">
        <v>865.86666666666667</v>
      </c>
      <c r="I120" s="38">
        <v>859.23333333333335</v>
      </c>
      <c r="J120" s="38">
        <v>882.23333333333335</v>
      </c>
      <c r="K120" s="38">
        <v>888.86666666666679</v>
      </c>
      <c r="L120" s="38">
        <v>893.73333333333335</v>
      </c>
      <c r="M120" s="28">
        <v>884</v>
      </c>
      <c r="N120" s="28">
        <v>872.5</v>
      </c>
      <c r="O120" s="39">
        <v>1612000</v>
      </c>
      <c r="P120" s="40">
        <v>1.2244897959183673E-2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679.9</v>
      </c>
      <c r="F121" s="37">
        <v>687.48333333333323</v>
      </c>
      <c r="G121" s="38">
        <v>669.66666666666652</v>
      </c>
      <c r="H121" s="38">
        <v>659.43333333333328</v>
      </c>
      <c r="I121" s="38">
        <v>641.61666666666656</v>
      </c>
      <c r="J121" s="38">
        <v>697.71666666666647</v>
      </c>
      <c r="K121" s="38">
        <v>715.5333333333333</v>
      </c>
      <c r="L121" s="38">
        <v>725.76666666666642</v>
      </c>
      <c r="M121" s="28">
        <v>705.3</v>
      </c>
      <c r="N121" s="28">
        <v>677.25</v>
      </c>
      <c r="O121" s="39">
        <v>15123500</v>
      </c>
      <c r="P121" s="40">
        <v>5.5511450381679386E-2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346.35</v>
      </c>
      <c r="F122" s="37">
        <v>346.33333333333331</v>
      </c>
      <c r="G122" s="38">
        <v>343.51666666666665</v>
      </c>
      <c r="H122" s="38">
        <v>340.68333333333334</v>
      </c>
      <c r="I122" s="38">
        <v>337.86666666666667</v>
      </c>
      <c r="J122" s="38">
        <v>349.16666666666663</v>
      </c>
      <c r="K122" s="38">
        <v>351.98333333333335</v>
      </c>
      <c r="L122" s="38">
        <v>354.81666666666661</v>
      </c>
      <c r="M122" s="28">
        <v>349.15</v>
      </c>
      <c r="N122" s="28">
        <v>343.5</v>
      </c>
      <c r="O122" s="39">
        <v>93392000</v>
      </c>
      <c r="P122" s="40">
        <v>1.119118564202065E-2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426.2</v>
      </c>
      <c r="F123" s="37">
        <v>427.98333333333329</v>
      </c>
      <c r="G123" s="38">
        <v>418.61666666666656</v>
      </c>
      <c r="H123" s="38">
        <v>411.03333333333325</v>
      </c>
      <c r="I123" s="38">
        <v>401.66666666666652</v>
      </c>
      <c r="J123" s="38">
        <v>435.56666666666661</v>
      </c>
      <c r="K123" s="38">
        <v>444.93333333333328</v>
      </c>
      <c r="L123" s="38">
        <v>452.51666666666665</v>
      </c>
      <c r="M123" s="28">
        <v>437.35</v>
      </c>
      <c r="N123" s="28">
        <v>420.4</v>
      </c>
      <c r="O123" s="39">
        <v>28376250</v>
      </c>
      <c r="P123" s="40">
        <v>-2.5164254734401169E-2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2659.8</v>
      </c>
      <c r="F124" s="37">
        <v>2685.4500000000003</v>
      </c>
      <c r="G124" s="38">
        <v>2595.7500000000005</v>
      </c>
      <c r="H124" s="38">
        <v>2531.7000000000003</v>
      </c>
      <c r="I124" s="38">
        <v>2442.0000000000005</v>
      </c>
      <c r="J124" s="38">
        <v>2749.5000000000005</v>
      </c>
      <c r="K124" s="38">
        <v>2839.2000000000003</v>
      </c>
      <c r="L124" s="38">
        <v>2903.2500000000005</v>
      </c>
      <c r="M124" s="28">
        <v>2775.15</v>
      </c>
      <c r="N124" s="28">
        <v>2621.4</v>
      </c>
      <c r="O124" s="39">
        <v>405750</v>
      </c>
      <c r="P124" s="40">
        <v>-5.0877192982456139E-2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669.8</v>
      </c>
      <c r="F125" s="37">
        <v>674.31666666666661</v>
      </c>
      <c r="G125" s="38">
        <v>661.63333333333321</v>
      </c>
      <c r="H125" s="38">
        <v>653.46666666666658</v>
      </c>
      <c r="I125" s="38">
        <v>640.78333333333319</v>
      </c>
      <c r="J125" s="38">
        <v>682.48333333333323</v>
      </c>
      <c r="K125" s="38">
        <v>695.16666666666663</v>
      </c>
      <c r="L125" s="38">
        <v>703.33333333333326</v>
      </c>
      <c r="M125" s="28">
        <v>687</v>
      </c>
      <c r="N125" s="28">
        <v>666.15</v>
      </c>
      <c r="O125" s="39">
        <v>28794150</v>
      </c>
      <c r="P125" s="40">
        <v>4.8998822143698469E-3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620.85</v>
      </c>
      <c r="F126" s="37">
        <v>628.95000000000005</v>
      </c>
      <c r="G126" s="38">
        <v>609.20000000000005</v>
      </c>
      <c r="H126" s="38">
        <v>597.54999999999995</v>
      </c>
      <c r="I126" s="38">
        <v>577.79999999999995</v>
      </c>
      <c r="J126" s="38">
        <v>640.60000000000014</v>
      </c>
      <c r="K126" s="38">
        <v>660.35000000000014</v>
      </c>
      <c r="L126" s="38">
        <v>672.00000000000023</v>
      </c>
      <c r="M126" s="28">
        <v>648.70000000000005</v>
      </c>
      <c r="N126" s="28">
        <v>617.29999999999995</v>
      </c>
      <c r="O126" s="39">
        <v>10642500</v>
      </c>
      <c r="P126" s="40">
        <v>1.9518620524488085E-2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1863.75</v>
      </c>
      <c r="F127" s="37">
        <v>1867.5333333333335</v>
      </c>
      <c r="G127" s="38">
        <v>1841.7666666666671</v>
      </c>
      <c r="H127" s="38">
        <v>1819.7833333333335</v>
      </c>
      <c r="I127" s="38">
        <v>1794.0166666666671</v>
      </c>
      <c r="J127" s="38">
        <v>1889.5166666666671</v>
      </c>
      <c r="K127" s="38">
        <v>1915.2833333333335</v>
      </c>
      <c r="L127" s="38">
        <v>1937.2666666666671</v>
      </c>
      <c r="M127" s="28">
        <v>1893.3</v>
      </c>
      <c r="N127" s="28">
        <v>1845.55</v>
      </c>
      <c r="O127" s="39">
        <v>22980000</v>
      </c>
      <c r="P127" s="40">
        <v>-2.5868504661539261E-3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76</v>
      </c>
      <c r="F128" s="37">
        <v>77.016666666666666</v>
      </c>
      <c r="G128" s="38">
        <v>74.633333333333326</v>
      </c>
      <c r="H128" s="38">
        <v>73.266666666666666</v>
      </c>
      <c r="I128" s="38">
        <v>70.883333333333326</v>
      </c>
      <c r="J128" s="38">
        <v>78.383333333333326</v>
      </c>
      <c r="K128" s="38">
        <v>80.76666666666668</v>
      </c>
      <c r="L128" s="38">
        <v>82.133333333333326</v>
      </c>
      <c r="M128" s="28">
        <v>79.400000000000006</v>
      </c>
      <c r="N128" s="28">
        <v>75.650000000000006</v>
      </c>
      <c r="O128" s="39">
        <v>64243876</v>
      </c>
      <c r="P128" s="40">
        <v>5.5594162612925642E-4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2497.1</v>
      </c>
      <c r="F129" s="37">
        <v>2469.1</v>
      </c>
      <c r="G129" s="38">
        <v>2419.1999999999998</v>
      </c>
      <c r="H129" s="38">
        <v>2341.2999999999997</v>
      </c>
      <c r="I129" s="38">
        <v>2291.3999999999996</v>
      </c>
      <c r="J129" s="38">
        <v>2547</v>
      </c>
      <c r="K129" s="38">
        <v>2596.9000000000005</v>
      </c>
      <c r="L129" s="38">
        <v>2674.8</v>
      </c>
      <c r="M129" s="28">
        <v>2519</v>
      </c>
      <c r="N129" s="28">
        <v>2391.1999999999998</v>
      </c>
      <c r="O129" s="39">
        <v>1491000</v>
      </c>
      <c r="P129" s="40">
        <v>-3.1975328680409025E-2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511.85</v>
      </c>
      <c r="F130" s="37">
        <v>516.9</v>
      </c>
      <c r="G130" s="38">
        <v>505.29999999999995</v>
      </c>
      <c r="H130" s="38">
        <v>498.75</v>
      </c>
      <c r="I130" s="38">
        <v>487.15</v>
      </c>
      <c r="J130" s="38">
        <v>523.44999999999993</v>
      </c>
      <c r="K130" s="38">
        <v>535.05000000000007</v>
      </c>
      <c r="L130" s="38">
        <v>541.59999999999991</v>
      </c>
      <c r="M130" s="28">
        <v>528.5</v>
      </c>
      <c r="N130" s="28">
        <v>510.35</v>
      </c>
      <c r="O130" s="39">
        <v>6777900</v>
      </c>
      <c r="P130" s="40">
        <v>5.6082253972492991E-3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401.85</v>
      </c>
      <c r="F131" s="37">
        <v>408.25</v>
      </c>
      <c r="G131" s="38">
        <v>392.85</v>
      </c>
      <c r="H131" s="38">
        <v>383.85</v>
      </c>
      <c r="I131" s="38">
        <v>368.45000000000005</v>
      </c>
      <c r="J131" s="38">
        <v>417.25</v>
      </c>
      <c r="K131" s="38">
        <v>432.65</v>
      </c>
      <c r="L131" s="38">
        <v>441.65</v>
      </c>
      <c r="M131" s="28">
        <v>423.65</v>
      </c>
      <c r="N131" s="28">
        <v>399.25</v>
      </c>
      <c r="O131" s="39">
        <v>15474000</v>
      </c>
      <c r="P131" s="40">
        <v>-1.6524723528664041E-2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1861.8</v>
      </c>
      <c r="F132" s="37">
        <v>1872.2333333333333</v>
      </c>
      <c r="G132" s="38">
        <v>1845.9166666666667</v>
      </c>
      <c r="H132" s="38">
        <v>1830.0333333333333</v>
      </c>
      <c r="I132" s="38">
        <v>1803.7166666666667</v>
      </c>
      <c r="J132" s="38">
        <v>1888.1166666666668</v>
      </c>
      <c r="K132" s="38">
        <v>1914.4333333333334</v>
      </c>
      <c r="L132" s="38">
        <v>1930.3166666666668</v>
      </c>
      <c r="M132" s="28">
        <v>1898.55</v>
      </c>
      <c r="N132" s="28">
        <v>1856.35</v>
      </c>
      <c r="O132" s="39">
        <v>9310200</v>
      </c>
      <c r="P132" s="40">
        <v>-1.8656716417910446E-2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4421.95</v>
      </c>
      <c r="F133" s="37">
        <v>4454.3833333333332</v>
      </c>
      <c r="G133" s="38">
        <v>4375.7166666666662</v>
      </c>
      <c r="H133" s="38">
        <v>4329.4833333333327</v>
      </c>
      <c r="I133" s="38">
        <v>4250.8166666666657</v>
      </c>
      <c r="J133" s="38">
        <v>4500.6166666666668</v>
      </c>
      <c r="K133" s="38">
        <v>4579.2833333333347</v>
      </c>
      <c r="L133" s="38">
        <v>4625.5166666666673</v>
      </c>
      <c r="M133" s="28">
        <v>4533.05</v>
      </c>
      <c r="N133" s="28">
        <v>4408.1499999999996</v>
      </c>
      <c r="O133" s="39">
        <v>1270050</v>
      </c>
      <c r="P133" s="40">
        <v>-3.9151157512482979E-2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3409.9</v>
      </c>
      <c r="F134" s="37">
        <v>3446.3666666666663</v>
      </c>
      <c r="G134" s="38">
        <v>3352.7333333333327</v>
      </c>
      <c r="H134" s="38">
        <v>3295.5666666666662</v>
      </c>
      <c r="I134" s="38">
        <v>3201.9333333333325</v>
      </c>
      <c r="J134" s="38">
        <v>3503.5333333333328</v>
      </c>
      <c r="K134" s="38">
        <v>3597.166666666667</v>
      </c>
      <c r="L134" s="38">
        <v>3654.333333333333</v>
      </c>
      <c r="M134" s="28">
        <v>3540</v>
      </c>
      <c r="N134" s="28">
        <v>3389.2</v>
      </c>
      <c r="O134" s="39">
        <v>1149600</v>
      </c>
      <c r="P134" s="40">
        <v>1.7525225703664365E-2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649.35</v>
      </c>
      <c r="F135" s="37">
        <v>654.93333333333328</v>
      </c>
      <c r="G135" s="38">
        <v>641.96666666666658</v>
      </c>
      <c r="H135" s="38">
        <v>634.58333333333326</v>
      </c>
      <c r="I135" s="38">
        <v>621.61666666666656</v>
      </c>
      <c r="J135" s="38">
        <v>662.31666666666661</v>
      </c>
      <c r="K135" s="38">
        <v>675.2833333333333</v>
      </c>
      <c r="L135" s="38">
        <v>682.66666666666663</v>
      </c>
      <c r="M135" s="28">
        <v>667.9</v>
      </c>
      <c r="N135" s="28">
        <v>647.54999999999995</v>
      </c>
      <c r="O135" s="39">
        <v>8373350</v>
      </c>
      <c r="P135" s="40">
        <v>4.0671878301288822E-2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1271.2</v>
      </c>
      <c r="F136" s="37">
        <v>1284.5333333333335</v>
      </c>
      <c r="G136" s="38">
        <v>1246.666666666667</v>
      </c>
      <c r="H136" s="38">
        <v>1222.1333333333334</v>
      </c>
      <c r="I136" s="38">
        <v>1184.2666666666669</v>
      </c>
      <c r="J136" s="38">
        <v>1309.0666666666671</v>
      </c>
      <c r="K136" s="38">
        <v>1346.9333333333334</v>
      </c>
      <c r="L136" s="38">
        <v>1371.4666666666672</v>
      </c>
      <c r="M136" s="28">
        <v>1322.4</v>
      </c>
      <c r="N136" s="28">
        <v>1260</v>
      </c>
      <c r="O136" s="39">
        <v>10507700</v>
      </c>
      <c r="P136" s="40">
        <v>-4.9996835643313711E-2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195.15</v>
      </c>
      <c r="F137" s="37">
        <v>200.25</v>
      </c>
      <c r="G137" s="38">
        <v>187.45</v>
      </c>
      <c r="H137" s="38">
        <v>179.75</v>
      </c>
      <c r="I137" s="38">
        <v>166.95</v>
      </c>
      <c r="J137" s="38">
        <v>207.95</v>
      </c>
      <c r="K137" s="38">
        <v>220.75</v>
      </c>
      <c r="L137" s="38">
        <v>228.45</v>
      </c>
      <c r="M137" s="28">
        <v>213.05</v>
      </c>
      <c r="N137" s="28">
        <v>192.55</v>
      </c>
      <c r="O137" s="39">
        <v>27028000</v>
      </c>
      <c r="P137" s="40">
        <v>0.19847463639588506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94.95</v>
      </c>
      <c r="F138" s="37">
        <v>96.050000000000011</v>
      </c>
      <c r="G138" s="38">
        <v>93.450000000000017</v>
      </c>
      <c r="H138" s="38">
        <v>91.95</v>
      </c>
      <c r="I138" s="38">
        <v>89.350000000000009</v>
      </c>
      <c r="J138" s="38">
        <v>97.550000000000026</v>
      </c>
      <c r="K138" s="38">
        <v>100.15000000000002</v>
      </c>
      <c r="L138" s="38">
        <v>101.65000000000003</v>
      </c>
      <c r="M138" s="28">
        <v>98.65</v>
      </c>
      <c r="N138" s="28">
        <v>94.55</v>
      </c>
      <c r="O138" s="39">
        <v>36126000</v>
      </c>
      <c r="P138" s="40">
        <v>2.9406736194221236E-2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542.45000000000005</v>
      </c>
      <c r="F139" s="37">
        <v>545.26666666666677</v>
      </c>
      <c r="G139" s="38">
        <v>538.53333333333353</v>
      </c>
      <c r="H139" s="38">
        <v>534.61666666666679</v>
      </c>
      <c r="I139" s="38">
        <v>527.88333333333355</v>
      </c>
      <c r="J139" s="38">
        <v>549.18333333333351</v>
      </c>
      <c r="K139" s="38">
        <v>555.91666666666686</v>
      </c>
      <c r="L139" s="38">
        <v>559.83333333333348</v>
      </c>
      <c r="M139" s="28">
        <v>552</v>
      </c>
      <c r="N139" s="28">
        <v>541.35</v>
      </c>
      <c r="O139" s="39">
        <v>7953600</v>
      </c>
      <c r="P139" s="40">
        <v>2.4198427102238356E-3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9336.85</v>
      </c>
      <c r="F140" s="37">
        <v>9358.1999999999989</v>
      </c>
      <c r="G140" s="38">
        <v>9256.3999999999978</v>
      </c>
      <c r="H140" s="38">
        <v>9175.9499999999989</v>
      </c>
      <c r="I140" s="38">
        <v>9074.1499999999978</v>
      </c>
      <c r="J140" s="38">
        <v>9438.6499999999978</v>
      </c>
      <c r="K140" s="38">
        <v>9540.4499999999971</v>
      </c>
      <c r="L140" s="38">
        <v>9620.8999999999978</v>
      </c>
      <c r="M140" s="28">
        <v>9460</v>
      </c>
      <c r="N140" s="28">
        <v>9277.75</v>
      </c>
      <c r="O140" s="39">
        <v>3878200</v>
      </c>
      <c r="P140" s="40">
        <v>-3.2047122248290323E-2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871.1</v>
      </c>
      <c r="F141" s="37">
        <v>873.25</v>
      </c>
      <c r="G141" s="38">
        <v>860.7</v>
      </c>
      <c r="H141" s="38">
        <v>850.30000000000007</v>
      </c>
      <c r="I141" s="38">
        <v>837.75000000000011</v>
      </c>
      <c r="J141" s="38">
        <v>883.65</v>
      </c>
      <c r="K141" s="38">
        <v>896.19999999999993</v>
      </c>
      <c r="L141" s="38">
        <v>906.59999999999991</v>
      </c>
      <c r="M141" s="28">
        <v>885.8</v>
      </c>
      <c r="N141" s="28">
        <v>862.85</v>
      </c>
      <c r="O141" s="39">
        <v>18323125</v>
      </c>
      <c r="P141" s="40">
        <v>-1.1797620251457849E-2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1260.55</v>
      </c>
      <c r="F142" s="37">
        <v>1265.6000000000001</v>
      </c>
      <c r="G142" s="38">
        <v>1240.9500000000003</v>
      </c>
      <c r="H142" s="38">
        <v>1221.3500000000001</v>
      </c>
      <c r="I142" s="38">
        <v>1196.7000000000003</v>
      </c>
      <c r="J142" s="38">
        <v>1285.2000000000003</v>
      </c>
      <c r="K142" s="38">
        <v>1309.8500000000004</v>
      </c>
      <c r="L142" s="38">
        <v>1329.4500000000003</v>
      </c>
      <c r="M142" s="28">
        <v>1290.25</v>
      </c>
      <c r="N142" s="28">
        <v>1246</v>
      </c>
      <c r="O142" s="39">
        <v>3214800</v>
      </c>
      <c r="P142" s="40">
        <v>-9.0012330456226888E-3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1457.55</v>
      </c>
      <c r="F143" s="37">
        <v>1458.1333333333332</v>
      </c>
      <c r="G143" s="38">
        <v>1428.1166666666663</v>
      </c>
      <c r="H143" s="38">
        <v>1398.6833333333332</v>
      </c>
      <c r="I143" s="38">
        <v>1368.6666666666663</v>
      </c>
      <c r="J143" s="38">
        <v>1487.5666666666664</v>
      </c>
      <c r="K143" s="38">
        <v>1517.5833333333333</v>
      </c>
      <c r="L143" s="38">
        <v>1547.0166666666664</v>
      </c>
      <c r="M143" s="28">
        <v>1488.15</v>
      </c>
      <c r="N143" s="28">
        <v>1428.7</v>
      </c>
      <c r="O143" s="39">
        <v>1009500</v>
      </c>
      <c r="P143" s="40">
        <v>8.92325996430696E-4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780.25</v>
      </c>
      <c r="F144" s="37">
        <v>789.5333333333333</v>
      </c>
      <c r="G144" s="38">
        <v>763.36666666666656</v>
      </c>
      <c r="H144" s="38">
        <v>746.48333333333323</v>
      </c>
      <c r="I144" s="38">
        <v>720.31666666666649</v>
      </c>
      <c r="J144" s="38">
        <v>806.41666666666663</v>
      </c>
      <c r="K144" s="38">
        <v>832.58333333333337</v>
      </c>
      <c r="L144" s="38">
        <v>849.4666666666667</v>
      </c>
      <c r="M144" s="28">
        <v>815.7</v>
      </c>
      <c r="N144" s="28">
        <v>772.65</v>
      </c>
      <c r="O144" s="39">
        <v>2096900</v>
      </c>
      <c r="P144" s="40">
        <v>8.6927223719676552E-2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837.75</v>
      </c>
      <c r="F145" s="37">
        <v>851.33333333333337</v>
      </c>
      <c r="G145" s="38">
        <v>822.76666666666677</v>
      </c>
      <c r="H145" s="38">
        <v>807.78333333333342</v>
      </c>
      <c r="I145" s="38">
        <v>779.21666666666681</v>
      </c>
      <c r="J145" s="38">
        <v>866.31666666666672</v>
      </c>
      <c r="K145" s="38">
        <v>894.88333333333333</v>
      </c>
      <c r="L145" s="38">
        <v>909.86666666666667</v>
      </c>
      <c r="M145" s="28">
        <v>879.9</v>
      </c>
      <c r="N145" s="28">
        <v>836.35</v>
      </c>
      <c r="O145" s="39">
        <v>3358400</v>
      </c>
      <c r="P145" s="40">
        <v>-2.3764258555133079E-3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3145.9</v>
      </c>
      <c r="F146" s="37">
        <v>3175</v>
      </c>
      <c r="G146" s="38">
        <v>3105.9</v>
      </c>
      <c r="H146" s="38">
        <v>3065.9</v>
      </c>
      <c r="I146" s="38">
        <v>2996.8</v>
      </c>
      <c r="J146" s="38">
        <v>3215</v>
      </c>
      <c r="K146" s="38">
        <v>3284.1000000000004</v>
      </c>
      <c r="L146" s="38">
        <v>3324.1</v>
      </c>
      <c r="M146" s="28">
        <v>3244.1</v>
      </c>
      <c r="N146" s="28">
        <v>3135</v>
      </c>
      <c r="O146" s="39">
        <v>2732800</v>
      </c>
      <c r="P146" s="40">
        <v>8.8600118133490852E-3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118</v>
      </c>
      <c r="F147" s="37">
        <v>119.55</v>
      </c>
      <c r="G147" s="38">
        <v>116.1</v>
      </c>
      <c r="H147" s="38">
        <v>114.2</v>
      </c>
      <c r="I147" s="38">
        <v>110.75</v>
      </c>
      <c r="J147" s="38">
        <v>121.44999999999999</v>
      </c>
      <c r="K147" s="38">
        <v>124.9</v>
      </c>
      <c r="L147" s="38">
        <v>126.79999999999998</v>
      </c>
      <c r="M147" s="28">
        <v>123</v>
      </c>
      <c r="N147" s="28">
        <v>117.65</v>
      </c>
      <c r="O147" s="39">
        <v>48600000</v>
      </c>
      <c r="P147" s="40">
        <v>3.3987553853518433E-2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2016.75</v>
      </c>
      <c r="F148" s="37">
        <v>2034.4833333333333</v>
      </c>
      <c r="G148" s="38">
        <v>1993.5666666666666</v>
      </c>
      <c r="H148" s="38">
        <v>1970.3833333333332</v>
      </c>
      <c r="I148" s="38">
        <v>1929.4666666666665</v>
      </c>
      <c r="J148" s="38">
        <v>2057.666666666667</v>
      </c>
      <c r="K148" s="38">
        <v>2098.583333333333</v>
      </c>
      <c r="L148" s="38">
        <v>2121.7666666666669</v>
      </c>
      <c r="M148" s="28">
        <v>2075.4</v>
      </c>
      <c r="N148" s="28">
        <v>2011.3</v>
      </c>
      <c r="O148" s="39">
        <v>2093525</v>
      </c>
      <c r="P148" s="40">
        <v>2.6338366506520248E-2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82549.5</v>
      </c>
      <c r="F149" s="37">
        <v>83164.833333333328</v>
      </c>
      <c r="G149" s="38">
        <v>81429.666666666657</v>
      </c>
      <c r="H149" s="38">
        <v>80309.833333333328</v>
      </c>
      <c r="I149" s="38">
        <v>78574.666666666657</v>
      </c>
      <c r="J149" s="38">
        <v>84284.666666666657</v>
      </c>
      <c r="K149" s="38">
        <v>86019.833333333314</v>
      </c>
      <c r="L149" s="38">
        <v>87139.666666666657</v>
      </c>
      <c r="M149" s="28">
        <v>84900</v>
      </c>
      <c r="N149" s="28">
        <v>82045</v>
      </c>
      <c r="O149" s="39">
        <v>70350</v>
      </c>
      <c r="P149" s="40">
        <v>3.996003996003996E-3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965.9</v>
      </c>
      <c r="F150" s="37">
        <v>976.78333333333342</v>
      </c>
      <c r="G150" s="38">
        <v>949.56666666666683</v>
      </c>
      <c r="H150" s="38">
        <v>933.23333333333346</v>
      </c>
      <c r="I150" s="38">
        <v>906.01666666666688</v>
      </c>
      <c r="J150" s="38">
        <v>993.11666666666679</v>
      </c>
      <c r="K150" s="38">
        <v>1020.3333333333333</v>
      </c>
      <c r="L150" s="38">
        <v>1036.6666666666667</v>
      </c>
      <c r="M150" s="28">
        <v>1004</v>
      </c>
      <c r="N150" s="28">
        <v>960.45</v>
      </c>
      <c r="O150" s="39">
        <v>8971125</v>
      </c>
      <c r="P150" s="40">
        <v>6.4190391459074736E-2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73</v>
      </c>
      <c r="F151" s="37">
        <v>73.649999999999991</v>
      </c>
      <c r="G151" s="38">
        <v>71.84999999999998</v>
      </c>
      <c r="H151" s="38">
        <v>70.699999999999989</v>
      </c>
      <c r="I151" s="38">
        <v>68.899999999999977</v>
      </c>
      <c r="J151" s="38">
        <v>74.799999999999983</v>
      </c>
      <c r="K151" s="38">
        <v>76.599999999999994</v>
      </c>
      <c r="L151" s="38">
        <v>77.749999999999986</v>
      </c>
      <c r="M151" s="28">
        <v>75.45</v>
      </c>
      <c r="N151" s="28">
        <v>72.5</v>
      </c>
      <c r="O151" s="39">
        <v>73945750</v>
      </c>
      <c r="P151" s="40">
        <v>1.7128492926458551E-2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3893.65</v>
      </c>
      <c r="F152" s="37">
        <v>3951.0166666666669</v>
      </c>
      <c r="G152" s="38">
        <v>3824.7333333333336</v>
      </c>
      <c r="H152" s="38">
        <v>3755.8166666666666</v>
      </c>
      <c r="I152" s="38">
        <v>3629.5333333333333</v>
      </c>
      <c r="J152" s="38">
        <v>4019.9333333333338</v>
      </c>
      <c r="K152" s="38">
        <v>4146.2166666666672</v>
      </c>
      <c r="L152" s="38">
        <v>4215.1333333333341</v>
      </c>
      <c r="M152" s="28">
        <v>4077.3</v>
      </c>
      <c r="N152" s="28">
        <v>3882.1</v>
      </c>
      <c r="O152" s="39">
        <v>1895125</v>
      </c>
      <c r="P152" s="40">
        <v>3.8709235406960814E-2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4643.1000000000004</v>
      </c>
      <c r="F153" s="37">
        <v>4680.5166666666664</v>
      </c>
      <c r="G153" s="38">
        <v>4589.7833333333328</v>
      </c>
      <c r="H153" s="38">
        <v>4536.4666666666662</v>
      </c>
      <c r="I153" s="38">
        <v>4445.7333333333327</v>
      </c>
      <c r="J153" s="38">
        <v>4733.833333333333</v>
      </c>
      <c r="K153" s="38">
        <v>4824.5666666666666</v>
      </c>
      <c r="L153" s="38">
        <v>4877.8833333333332</v>
      </c>
      <c r="M153" s="28">
        <v>4771.25</v>
      </c>
      <c r="N153" s="28">
        <v>4627.2</v>
      </c>
      <c r="O153" s="39">
        <v>636075</v>
      </c>
      <c r="P153" s="40">
        <v>9.1927385090768643E-2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18556.05</v>
      </c>
      <c r="F154" s="37">
        <v>18583</v>
      </c>
      <c r="G154" s="38">
        <v>18476</v>
      </c>
      <c r="H154" s="38">
        <v>18395.95</v>
      </c>
      <c r="I154" s="38">
        <v>18288.95</v>
      </c>
      <c r="J154" s="38">
        <v>18663.05</v>
      </c>
      <c r="K154" s="38">
        <v>18770.05</v>
      </c>
      <c r="L154" s="38">
        <v>18850.099999999999</v>
      </c>
      <c r="M154" s="28">
        <v>18690</v>
      </c>
      <c r="N154" s="28">
        <v>18502.95</v>
      </c>
      <c r="O154" s="39">
        <v>292120</v>
      </c>
      <c r="P154" s="40">
        <v>-1.204004329004329E-2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128.1</v>
      </c>
      <c r="F155" s="37">
        <v>129.38333333333333</v>
      </c>
      <c r="G155" s="38">
        <v>125.86666666666665</v>
      </c>
      <c r="H155" s="38">
        <v>123.63333333333333</v>
      </c>
      <c r="I155" s="38">
        <v>120.11666666666665</v>
      </c>
      <c r="J155" s="38">
        <v>131.61666666666665</v>
      </c>
      <c r="K155" s="38">
        <v>135.1333333333333</v>
      </c>
      <c r="L155" s="38">
        <v>137.36666666666665</v>
      </c>
      <c r="M155" s="28">
        <v>132.9</v>
      </c>
      <c r="N155" s="28">
        <v>127.15</v>
      </c>
      <c r="O155" s="39">
        <v>64728700</v>
      </c>
      <c r="P155" s="40">
        <v>4.7830802603036876E-2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163.85</v>
      </c>
      <c r="F156" s="37">
        <v>165.06666666666663</v>
      </c>
      <c r="G156" s="38">
        <v>161.43333333333328</v>
      </c>
      <c r="H156" s="38">
        <v>159.01666666666665</v>
      </c>
      <c r="I156" s="38">
        <v>155.3833333333333</v>
      </c>
      <c r="J156" s="38">
        <v>167.48333333333326</v>
      </c>
      <c r="K156" s="38">
        <v>171.11666666666665</v>
      </c>
      <c r="L156" s="38">
        <v>173.53333333333325</v>
      </c>
      <c r="M156" s="28">
        <v>168.7</v>
      </c>
      <c r="N156" s="28">
        <v>162.65</v>
      </c>
      <c r="O156" s="39">
        <v>66889500</v>
      </c>
      <c r="P156" s="40">
        <v>-5.8110602777108916E-2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972.65</v>
      </c>
      <c r="F157" s="37">
        <v>981.98333333333323</v>
      </c>
      <c r="G157" s="38">
        <v>956.66666666666652</v>
      </c>
      <c r="H157" s="38">
        <v>940.68333333333328</v>
      </c>
      <c r="I157" s="38">
        <v>915.36666666666656</v>
      </c>
      <c r="J157" s="38">
        <v>997.96666666666647</v>
      </c>
      <c r="K157" s="38">
        <v>1023.2833333333333</v>
      </c>
      <c r="L157" s="38">
        <v>1039.2666666666664</v>
      </c>
      <c r="M157" s="28">
        <v>1007.3</v>
      </c>
      <c r="N157" s="28">
        <v>966</v>
      </c>
      <c r="O157" s="39">
        <v>5731600</v>
      </c>
      <c r="P157" s="40">
        <v>2.3244188952761809E-2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2989.75</v>
      </c>
      <c r="F158" s="37">
        <v>3007.4</v>
      </c>
      <c r="G158" s="38">
        <v>2965.8</v>
      </c>
      <c r="H158" s="38">
        <v>2941.85</v>
      </c>
      <c r="I158" s="38">
        <v>2900.25</v>
      </c>
      <c r="J158" s="38">
        <v>3031.3500000000004</v>
      </c>
      <c r="K158" s="38">
        <v>3072.95</v>
      </c>
      <c r="L158" s="38">
        <v>3096.9000000000005</v>
      </c>
      <c r="M158" s="28">
        <v>3049</v>
      </c>
      <c r="N158" s="28">
        <v>2983.45</v>
      </c>
      <c r="O158" s="39">
        <v>608000</v>
      </c>
      <c r="P158" s="40">
        <v>4.9586776859504135E-3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128.5</v>
      </c>
      <c r="F159" s="37">
        <v>128.35</v>
      </c>
      <c r="G159" s="38">
        <v>127.54999999999998</v>
      </c>
      <c r="H159" s="38">
        <v>126.6</v>
      </c>
      <c r="I159" s="38">
        <v>125.79999999999998</v>
      </c>
      <c r="J159" s="38">
        <v>129.29999999999998</v>
      </c>
      <c r="K159" s="38">
        <v>130.1</v>
      </c>
      <c r="L159" s="38">
        <v>131.04999999999998</v>
      </c>
      <c r="M159" s="28">
        <v>129.15</v>
      </c>
      <c r="N159" s="28">
        <v>127.4</v>
      </c>
      <c r="O159" s="39">
        <v>46858350</v>
      </c>
      <c r="P159" s="40">
        <v>3.1353275146174052E-2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53056.1</v>
      </c>
      <c r="F160" s="37">
        <v>53050.583333333336</v>
      </c>
      <c r="G160" s="38">
        <v>52453.51666666667</v>
      </c>
      <c r="H160" s="38">
        <v>51850.933333333334</v>
      </c>
      <c r="I160" s="38">
        <v>51253.866666666669</v>
      </c>
      <c r="J160" s="38">
        <v>53653.166666666672</v>
      </c>
      <c r="K160" s="38">
        <v>54250.233333333337</v>
      </c>
      <c r="L160" s="38">
        <v>54852.816666666673</v>
      </c>
      <c r="M160" s="28">
        <v>53647.65</v>
      </c>
      <c r="N160" s="28">
        <v>52448</v>
      </c>
      <c r="O160" s="39">
        <v>104115</v>
      </c>
      <c r="P160" s="40">
        <v>-1.7551309271054492E-2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954.95</v>
      </c>
      <c r="F161" s="37">
        <v>961.23333333333323</v>
      </c>
      <c r="G161" s="38">
        <v>942.81666666666649</v>
      </c>
      <c r="H161" s="38">
        <v>930.68333333333328</v>
      </c>
      <c r="I161" s="38">
        <v>912.26666666666654</v>
      </c>
      <c r="J161" s="38">
        <v>973.36666666666645</v>
      </c>
      <c r="K161" s="38">
        <v>991.78333333333319</v>
      </c>
      <c r="L161" s="38">
        <v>1003.9166666666664</v>
      </c>
      <c r="M161" s="28">
        <v>979.65</v>
      </c>
      <c r="N161" s="28">
        <v>949.1</v>
      </c>
      <c r="O161" s="39">
        <v>6591750</v>
      </c>
      <c r="P161" s="40">
        <v>-4.0701164605594913E-2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3154.85</v>
      </c>
      <c r="F162" s="37">
        <v>3190.0666666666671</v>
      </c>
      <c r="G162" s="38">
        <v>3106.8333333333339</v>
      </c>
      <c r="H162" s="38">
        <v>3058.8166666666671</v>
      </c>
      <c r="I162" s="38">
        <v>2975.5833333333339</v>
      </c>
      <c r="J162" s="38">
        <v>3238.0833333333339</v>
      </c>
      <c r="K162" s="38">
        <v>3321.3166666666666</v>
      </c>
      <c r="L162" s="38">
        <v>3369.3333333333339</v>
      </c>
      <c r="M162" s="28">
        <v>3273.3</v>
      </c>
      <c r="N162" s="28">
        <v>3142.05</v>
      </c>
      <c r="O162" s="39">
        <v>764550</v>
      </c>
      <c r="P162" s="40">
        <v>-8.1727962638645651E-3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205.3</v>
      </c>
      <c r="F163" s="37">
        <v>206.15</v>
      </c>
      <c r="G163" s="38">
        <v>203.8</v>
      </c>
      <c r="H163" s="38">
        <v>202.3</v>
      </c>
      <c r="I163" s="38">
        <v>199.95000000000002</v>
      </c>
      <c r="J163" s="38">
        <v>207.65</v>
      </c>
      <c r="K163" s="38">
        <v>209.99999999999997</v>
      </c>
      <c r="L163" s="38">
        <v>211.5</v>
      </c>
      <c r="M163" s="28">
        <v>208.5</v>
      </c>
      <c r="N163" s="28">
        <v>204.65</v>
      </c>
      <c r="O163" s="39">
        <v>15207000</v>
      </c>
      <c r="P163" s="40">
        <v>-1.5345765345765346E-2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110.05</v>
      </c>
      <c r="F164" s="37">
        <v>110.85000000000001</v>
      </c>
      <c r="G164" s="38">
        <v>108.75000000000001</v>
      </c>
      <c r="H164" s="38">
        <v>107.45</v>
      </c>
      <c r="I164" s="38">
        <v>105.35000000000001</v>
      </c>
      <c r="J164" s="38">
        <v>112.15000000000002</v>
      </c>
      <c r="K164" s="38">
        <v>114.25000000000001</v>
      </c>
      <c r="L164" s="38">
        <v>115.55000000000003</v>
      </c>
      <c r="M164" s="28">
        <v>112.95</v>
      </c>
      <c r="N164" s="28">
        <v>109.55</v>
      </c>
      <c r="O164" s="39">
        <v>60946000</v>
      </c>
      <c r="P164" s="40">
        <v>3.7357534824820599E-2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2802.85</v>
      </c>
      <c r="F165" s="37">
        <v>2800.0333333333328</v>
      </c>
      <c r="G165" s="38">
        <v>2778.8666666666659</v>
      </c>
      <c r="H165" s="38">
        <v>2754.8833333333332</v>
      </c>
      <c r="I165" s="38">
        <v>2733.7166666666662</v>
      </c>
      <c r="J165" s="38">
        <v>2824.0166666666655</v>
      </c>
      <c r="K165" s="38">
        <v>2845.1833333333325</v>
      </c>
      <c r="L165" s="38">
        <v>2869.1666666666652</v>
      </c>
      <c r="M165" s="28">
        <v>2821.2</v>
      </c>
      <c r="N165" s="28">
        <v>2776.05</v>
      </c>
      <c r="O165" s="39">
        <v>2447750</v>
      </c>
      <c r="P165" s="40">
        <v>-2.3341645885286783E-2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3063.2</v>
      </c>
      <c r="F166" s="37">
        <v>3090.0333333333328</v>
      </c>
      <c r="G166" s="38">
        <v>2987.1166666666659</v>
      </c>
      <c r="H166" s="38">
        <v>2911.0333333333328</v>
      </c>
      <c r="I166" s="38">
        <v>2808.1166666666659</v>
      </c>
      <c r="J166" s="38">
        <v>3166.1166666666659</v>
      </c>
      <c r="K166" s="38">
        <v>3269.0333333333328</v>
      </c>
      <c r="L166" s="38">
        <v>3345.1166666666659</v>
      </c>
      <c r="M166" s="28">
        <v>3192.95</v>
      </c>
      <c r="N166" s="28">
        <v>3013.95</v>
      </c>
      <c r="O166" s="39">
        <v>1816000</v>
      </c>
      <c r="P166" s="40">
        <v>7.3498821245319649E-3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38</v>
      </c>
      <c r="F167" s="37">
        <v>38.366666666666667</v>
      </c>
      <c r="G167" s="38">
        <v>36.183333333333337</v>
      </c>
      <c r="H167" s="38">
        <v>34.366666666666667</v>
      </c>
      <c r="I167" s="38">
        <v>32.183333333333337</v>
      </c>
      <c r="J167" s="38">
        <v>40.183333333333337</v>
      </c>
      <c r="K167" s="38">
        <v>42.36666666666666</v>
      </c>
      <c r="L167" s="38">
        <v>44.183333333333337</v>
      </c>
      <c r="M167" s="28">
        <v>40.549999999999997</v>
      </c>
      <c r="N167" s="28">
        <v>36.549999999999997</v>
      </c>
      <c r="O167" s="39">
        <v>271888000</v>
      </c>
      <c r="P167" s="40">
        <v>-0.10066155067478169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2562.1</v>
      </c>
      <c r="F168" s="37">
        <v>2576.5499999999997</v>
      </c>
      <c r="G168" s="38">
        <v>2527.4999999999995</v>
      </c>
      <c r="H168" s="38">
        <v>2492.8999999999996</v>
      </c>
      <c r="I168" s="38">
        <v>2443.8499999999995</v>
      </c>
      <c r="J168" s="38">
        <v>2611.1499999999996</v>
      </c>
      <c r="K168" s="38">
        <v>2660.2</v>
      </c>
      <c r="L168" s="38">
        <v>2694.7999999999997</v>
      </c>
      <c r="M168" s="28">
        <v>2625.6</v>
      </c>
      <c r="N168" s="28">
        <v>2541.9499999999998</v>
      </c>
      <c r="O168" s="39">
        <v>928800</v>
      </c>
      <c r="P168" s="40">
        <v>6.1000685400959563E-2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203.1</v>
      </c>
      <c r="F169" s="37">
        <v>207.29999999999998</v>
      </c>
      <c r="G169" s="38">
        <v>194.49999999999997</v>
      </c>
      <c r="H169" s="38">
        <v>185.89999999999998</v>
      </c>
      <c r="I169" s="38">
        <v>173.09999999999997</v>
      </c>
      <c r="J169" s="38">
        <v>215.89999999999998</v>
      </c>
      <c r="K169" s="38">
        <v>228.7</v>
      </c>
      <c r="L169" s="38">
        <v>237.29999999999998</v>
      </c>
      <c r="M169" s="28">
        <v>220.1</v>
      </c>
      <c r="N169" s="28">
        <v>198.7</v>
      </c>
      <c r="O169" s="39">
        <v>48427200</v>
      </c>
      <c r="P169" s="40">
        <v>0.25655037130446967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1742.2</v>
      </c>
      <c r="F170" s="37">
        <v>1747.0333333333335</v>
      </c>
      <c r="G170" s="38">
        <v>1714.0666666666671</v>
      </c>
      <c r="H170" s="38">
        <v>1685.9333333333336</v>
      </c>
      <c r="I170" s="38">
        <v>1652.9666666666672</v>
      </c>
      <c r="J170" s="38">
        <v>1775.166666666667</v>
      </c>
      <c r="K170" s="38">
        <v>1808.1333333333337</v>
      </c>
      <c r="L170" s="38">
        <v>1836.2666666666669</v>
      </c>
      <c r="M170" s="28">
        <v>1780</v>
      </c>
      <c r="N170" s="28">
        <v>1718.9</v>
      </c>
      <c r="O170" s="39">
        <v>4446475</v>
      </c>
      <c r="P170" s="40">
        <v>8.2447783070721873E-4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170.15</v>
      </c>
      <c r="F171" s="37">
        <v>172.98333333333335</v>
      </c>
      <c r="G171" s="38">
        <v>166.3666666666667</v>
      </c>
      <c r="H171" s="38">
        <v>162.58333333333334</v>
      </c>
      <c r="I171" s="38">
        <v>155.9666666666667</v>
      </c>
      <c r="J171" s="38">
        <v>176.76666666666671</v>
      </c>
      <c r="K171" s="38">
        <v>183.38333333333338</v>
      </c>
      <c r="L171" s="38">
        <v>187.16666666666671</v>
      </c>
      <c r="M171" s="28">
        <v>179.6</v>
      </c>
      <c r="N171" s="28">
        <v>169.2</v>
      </c>
      <c r="O171" s="39">
        <v>13338500</v>
      </c>
      <c r="P171" s="40">
        <v>1.680896478121665E-2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732.35</v>
      </c>
      <c r="F172" s="37">
        <v>738.2166666666667</v>
      </c>
      <c r="G172" s="38">
        <v>722.13333333333344</v>
      </c>
      <c r="H172" s="38">
        <v>711.91666666666674</v>
      </c>
      <c r="I172" s="38">
        <v>695.83333333333348</v>
      </c>
      <c r="J172" s="38">
        <v>748.43333333333339</v>
      </c>
      <c r="K172" s="38">
        <v>764.51666666666665</v>
      </c>
      <c r="L172" s="38">
        <v>774.73333333333335</v>
      </c>
      <c r="M172" s="28">
        <v>754.3</v>
      </c>
      <c r="N172" s="28">
        <v>728</v>
      </c>
      <c r="O172" s="39">
        <v>4129300</v>
      </c>
      <c r="P172" s="40">
        <v>-5.7306590257879654E-3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122.95</v>
      </c>
      <c r="F173" s="37">
        <v>124.45</v>
      </c>
      <c r="G173" s="38">
        <v>120.4</v>
      </c>
      <c r="H173" s="38">
        <v>117.85000000000001</v>
      </c>
      <c r="I173" s="38">
        <v>113.80000000000001</v>
      </c>
      <c r="J173" s="38">
        <v>127</v>
      </c>
      <c r="K173" s="38">
        <v>131.04999999999998</v>
      </c>
      <c r="L173" s="38">
        <v>133.6</v>
      </c>
      <c r="M173" s="28">
        <v>128.5</v>
      </c>
      <c r="N173" s="28">
        <v>121.9</v>
      </c>
      <c r="O173" s="39">
        <v>54240000</v>
      </c>
      <c r="P173" s="40">
        <v>-3.8723969871510854E-2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101.2</v>
      </c>
      <c r="F174" s="37">
        <v>102.11666666666667</v>
      </c>
      <c r="G174" s="38">
        <v>99.983333333333348</v>
      </c>
      <c r="H174" s="38">
        <v>98.76666666666668</v>
      </c>
      <c r="I174" s="38">
        <v>96.633333333333354</v>
      </c>
      <c r="J174" s="38">
        <v>103.33333333333334</v>
      </c>
      <c r="K174" s="38">
        <v>105.46666666666667</v>
      </c>
      <c r="L174" s="38">
        <v>106.68333333333334</v>
      </c>
      <c r="M174" s="28">
        <v>104.25</v>
      </c>
      <c r="N174" s="28">
        <v>100.9</v>
      </c>
      <c r="O174" s="39">
        <v>37160000</v>
      </c>
      <c r="P174" s="40">
        <v>3.3370411568409343E-2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2443.3000000000002</v>
      </c>
      <c r="F175" s="37">
        <v>2460.6333333333332</v>
      </c>
      <c r="G175" s="38">
        <v>2422.9166666666665</v>
      </c>
      <c r="H175" s="38">
        <v>2402.5333333333333</v>
      </c>
      <c r="I175" s="38">
        <v>2364.8166666666666</v>
      </c>
      <c r="J175" s="38">
        <v>2481.0166666666664</v>
      </c>
      <c r="K175" s="38">
        <v>2518.7333333333336</v>
      </c>
      <c r="L175" s="38">
        <v>2539.1166666666663</v>
      </c>
      <c r="M175" s="28">
        <v>2498.35</v>
      </c>
      <c r="N175" s="28">
        <v>2440.25</v>
      </c>
      <c r="O175" s="39">
        <v>37044000</v>
      </c>
      <c r="P175" s="40">
        <v>8.2194763485928905E-3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78.05</v>
      </c>
      <c r="F176" s="37">
        <v>78.999999999999986</v>
      </c>
      <c r="G176" s="38">
        <v>76.649999999999977</v>
      </c>
      <c r="H176" s="38">
        <v>75.249999999999986</v>
      </c>
      <c r="I176" s="38">
        <v>72.899999999999977</v>
      </c>
      <c r="J176" s="38">
        <v>80.399999999999977</v>
      </c>
      <c r="K176" s="38">
        <v>82.749999999999972</v>
      </c>
      <c r="L176" s="38">
        <v>84.149999999999977</v>
      </c>
      <c r="M176" s="28">
        <v>81.349999999999994</v>
      </c>
      <c r="N176" s="28">
        <v>77.599999999999994</v>
      </c>
      <c r="O176" s="39">
        <v>99714000</v>
      </c>
      <c r="P176" s="40">
        <v>-8.0577772472245433E-3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914.7</v>
      </c>
      <c r="F177" s="37">
        <v>925.23333333333323</v>
      </c>
      <c r="G177" s="38">
        <v>900.41666666666652</v>
      </c>
      <c r="H177" s="38">
        <v>886.13333333333333</v>
      </c>
      <c r="I177" s="38">
        <v>861.31666666666661</v>
      </c>
      <c r="J177" s="38">
        <v>939.51666666666642</v>
      </c>
      <c r="K177" s="38">
        <v>964.33333333333326</v>
      </c>
      <c r="L177" s="38">
        <v>978.61666666666633</v>
      </c>
      <c r="M177" s="28">
        <v>950.05</v>
      </c>
      <c r="N177" s="28">
        <v>910.95</v>
      </c>
      <c r="O177" s="39">
        <v>4476000</v>
      </c>
      <c r="P177" s="40">
        <v>-2.661795407098121E-2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1274.45</v>
      </c>
      <c r="F178" s="37">
        <v>1278.6333333333332</v>
      </c>
      <c r="G178" s="38">
        <v>1264.7666666666664</v>
      </c>
      <c r="H178" s="38">
        <v>1255.0833333333333</v>
      </c>
      <c r="I178" s="38">
        <v>1241.2166666666665</v>
      </c>
      <c r="J178" s="38">
        <v>1288.3166666666664</v>
      </c>
      <c r="K178" s="38">
        <v>1302.1833333333332</v>
      </c>
      <c r="L178" s="38">
        <v>1311.8666666666663</v>
      </c>
      <c r="M178" s="28">
        <v>1292.5</v>
      </c>
      <c r="N178" s="28">
        <v>1268.95</v>
      </c>
      <c r="O178" s="39">
        <v>5578500</v>
      </c>
      <c r="P178" s="40">
        <v>1.4180529042814289E-2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551.35</v>
      </c>
      <c r="F179" s="37">
        <v>555.86666666666667</v>
      </c>
      <c r="G179" s="38">
        <v>545.48333333333335</v>
      </c>
      <c r="H179" s="38">
        <v>539.61666666666667</v>
      </c>
      <c r="I179" s="38">
        <v>529.23333333333335</v>
      </c>
      <c r="J179" s="38">
        <v>561.73333333333335</v>
      </c>
      <c r="K179" s="38">
        <v>572.11666666666679</v>
      </c>
      <c r="L179" s="38">
        <v>577.98333333333335</v>
      </c>
      <c r="M179" s="28">
        <v>566.25</v>
      </c>
      <c r="N179" s="28">
        <v>550</v>
      </c>
      <c r="O179" s="39">
        <v>52114500</v>
      </c>
      <c r="P179" s="40">
        <v>-1.6753926701570682E-2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21207.3</v>
      </c>
      <c r="F180" s="37">
        <v>21443.216666666667</v>
      </c>
      <c r="G180" s="38">
        <v>20914.433333333334</v>
      </c>
      <c r="H180" s="38">
        <v>20621.566666666666</v>
      </c>
      <c r="I180" s="38">
        <v>20092.783333333333</v>
      </c>
      <c r="J180" s="38">
        <v>21736.083333333336</v>
      </c>
      <c r="K180" s="38">
        <v>22264.866666666669</v>
      </c>
      <c r="L180" s="38">
        <v>22557.733333333337</v>
      </c>
      <c r="M180" s="28">
        <v>21972</v>
      </c>
      <c r="N180" s="28">
        <v>21150.35</v>
      </c>
      <c r="O180" s="39">
        <v>529050</v>
      </c>
      <c r="P180" s="40">
        <v>2.9079945535887958E-2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2858.5</v>
      </c>
      <c r="F181" s="37">
        <v>2887.1166666666668</v>
      </c>
      <c r="G181" s="38">
        <v>2822.2333333333336</v>
      </c>
      <c r="H181" s="38">
        <v>2785.9666666666667</v>
      </c>
      <c r="I181" s="38">
        <v>2721.0833333333335</v>
      </c>
      <c r="J181" s="38">
        <v>2923.3833333333337</v>
      </c>
      <c r="K181" s="38">
        <v>2988.2666666666669</v>
      </c>
      <c r="L181" s="38">
        <v>3024.5333333333338</v>
      </c>
      <c r="M181" s="28">
        <v>2952</v>
      </c>
      <c r="N181" s="28">
        <v>2850.85</v>
      </c>
      <c r="O181" s="39">
        <v>1631300</v>
      </c>
      <c r="P181" s="40">
        <v>1.6623821765209941E-2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2574</v>
      </c>
      <c r="F182" s="37">
        <v>2592.5166666666669</v>
      </c>
      <c r="G182" s="38">
        <v>2547.0333333333338</v>
      </c>
      <c r="H182" s="38">
        <v>2520.0666666666671</v>
      </c>
      <c r="I182" s="38">
        <v>2474.5833333333339</v>
      </c>
      <c r="J182" s="38">
        <v>2619.4833333333336</v>
      </c>
      <c r="K182" s="38">
        <v>2664.9666666666662</v>
      </c>
      <c r="L182" s="38">
        <v>2691.9333333333334</v>
      </c>
      <c r="M182" s="28">
        <v>2638</v>
      </c>
      <c r="N182" s="28">
        <v>2565.5500000000002</v>
      </c>
      <c r="O182" s="39">
        <v>3800250</v>
      </c>
      <c r="P182" s="40">
        <v>4.2612228718660189E-3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1202.95</v>
      </c>
      <c r="F183" s="37">
        <v>1219.7833333333333</v>
      </c>
      <c r="G183" s="38">
        <v>1180.2666666666667</v>
      </c>
      <c r="H183" s="38">
        <v>1157.5833333333333</v>
      </c>
      <c r="I183" s="38">
        <v>1118.0666666666666</v>
      </c>
      <c r="J183" s="38">
        <v>1242.4666666666667</v>
      </c>
      <c r="K183" s="38">
        <v>1281.9833333333331</v>
      </c>
      <c r="L183" s="38">
        <v>1304.6666666666667</v>
      </c>
      <c r="M183" s="28">
        <v>1259.3</v>
      </c>
      <c r="N183" s="28">
        <v>1197.0999999999999</v>
      </c>
      <c r="O183" s="39">
        <v>4870800</v>
      </c>
      <c r="P183" s="40">
        <v>6.5494159338495866E-2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920.4</v>
      </c>
      <c r="F184" s="37">
        <v>917.63333333333321</v>
      </c>
      <c r="G184" s="38">
        <v>909.06666666666638</v>
      </c>
      <c r="H184" s="38">
        <v>897.73333333333312</v>
      </c>
      <c r="I184" s="38">
        <v>889.16666666666629</v>
      </c>
      <c r="J184" s="38">
        <v>928.96666666666647</v>
      </c>
      <c r="K184" s="38">
        <v>937.5333333333333</v>
      </c>
      <c r="L184" s="38">
        <v>948.86666666666656</v>
      </c>
      <c r="M184" s="28">
        <v>926.2</v>
      </c>
      <c r="N184" s="28">
        <v>906.3</v>
      </c>
      <c r="O184" s="39">
        <v>22974700</v>
      </c>
      <c r="P184" s="40">
        <v>-6.1771385314155942E-3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507.75</v>
      </c>
      <c r="F185" s="37">
        <v>511.83333333333331</v>
      </c>
      <c r="G185" s="38">
        <v>500.91666666666663</v>
      </c>
      <c r="H185" s="38">
        <v>494.08333333333331</v>
      </c>
      <c r="I185" s="38">
        <v>483.16666666666663</v>
      </c>
      <c r="J185" s="38">
        <v>518.66666666666663</v>
      </c>
      <c r="K185" s="38">
        <v>529.58333333333326</v>
      </c>
      <c r="L185" s="38">
        <v>536.41666666666663</v>
      </c>
      <c r="M185" s="28">
        <v>522.75</v>
      </c>
      <c r="N185" s="28">
        <v>505</v>
      </c>
      <c r="O185" s="39">
        <v>11496000</v>
      </c>
      <c r="P185" s="40">
        <v>-8.538163001293661E-3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556.45000000000005</v>
      </c>
      <c r="F186" s="37">
        <v>559.41666666666674</v>
      </c>
      <c r="G186" s="38">
        <v>550.98333333333346</v>
      </c>
      <c r="H186" s="38">
        <v>545.51666666666677</v>
      </c>
      <c r="I186" s="38">
        <v>537.08333333333348</v>
      </c>
      <c r="J186" s="38">
        <v>564.88333333333344</v>
      </c>
      <c r="K186" s="38">
        <v>573.31666666666683</v>
      </c>
      <c r="L186" s="38">
        <v>578.78333333333342</v>
      </c>
      <c r="M186" s="28">
        <v>567.85</v>
      </c>
      <c r="N186" s="28">
        <v>553.95000000000005</v>
      </c>
      <c r="O186" s="39">
        <v>4062000</v>
      </c>
      <c r="P186" s="40">
        <v>-1.5033947623666343E-2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1133.3</v>
      </c>
      <c r="F187" s="37">
        <v>1141.3833333333332</v>
      </c>
      <c r="G187" s="38">
        <v>1119.7166666666665</v>
      </c>
      <c r="H187" s="38">
        <v>1106.1333333333332</v>
      </c>
      <c r="I187" s="38">
        <v>1084.4666666666665</v>
      </c>
      <c r="J187" s="38">
        <v>1154.9666666666665</v>
      </c>
      <c r="K187" s="38">
        <v>1176.6333333333334</v>
      </c>
      <c r="L187" s="38">
        <v>1190.2166666666665</v>
      </c>
      <c r="M187" s="28">
        <v>1163.05</v>
      </c>
      <c r="N187" s="28">
        <v>1127.8</v>
      </c>
      <c r="O187" s="39">
        <v>8512000</v>
      </c>
      <c r="P187" s="40">
        <v>1.9401197604790418E-2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1166.3</v>
      </c>
      <c r="F188" s="37">
        <v>1183.0833333333333</v>
      </c>
      <c r="G188" s="38">
        <v>1143.1666666666665</v>
      </c>
      <c r="H188" s="38">
        <v>1120.0333333333333</v>
      </c>
      <c r="I188" s="38">
        <v>1080.1166666666666</v>
      </c>
      <c r="J188" s="38">
        <v>1206.2166666666665</v>
      </c>
      <c r="K188" s="38">
        <v>1246.133333333333</v>
      </c>
      <c r="L188" s="38">
        <v>1269.2666666666664</v>
      </c>
      <c r="M188" s="28">
        <v>1223</v>
      </c>
      <c r="N188" s="28">
        <v>1159.95</v>
      </c>
      <c r="O188" s="39">
        <v>3030000</v>
      </c>
      <c r="P188" s="40">
        <v>-1.2868545365694739E-2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782.8</v>
      </c>
      <c r="F189" s="37">
        <v>789.71666666666658</v>
      </c>
      <c r="G189" s="38">
        <v>772.53333333333319</v>
      </c>
      <c r="H189" s="38">
        <v>762.26666666666665</v>
      </c>
      <c r="I189" s="38">
        <v>745.08333333333326</v>
      </c>
      <c r="J189" s="38">
        <v>799.98333333333312</v>
      </c>
      <c r="K189" s="38">
        <v>817.16666666666652</v>
      </c>
      <c r="L189" s="38">
        <v>827.43333333333305</v>
      </c>
      <c r="M189" s="28">
        <v>806.9</v>
      </c>
      <c r="N189" s="28">
        <v>779.45</v>
      </c>
      <c r="O189" s="39">
        <v>8533800</v>
      </c>
      <c r="P189" s="40">
        <v>3.0876277451619916E-2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422.25</v>
      </c>
      <c r="F190" s="37">
        <v>424.86666666666662</v>
      </c>
      <c r="G190" s="38">
        <v>417.03333333333325</v>
      </c>
      <c r="H190" s="38">
        <v>411.81666666666661</v>
      </c>
      <c r="I190" s="38">
        <v>403.98333333333323</v>
      </c>
      <c r="J190" s="38">
        <v>430.08333333333326</v>
      </c>
      <c r="K190" s="38">
        <v>437.91666666666663</v>
      </c>
      <c r="L190" s="38">
        <v>443.13333333333327</v>
      </c>
      <c r="M190" s="28">
        <v>432.7</v>
      </c>
      <c r="N190" s="28">
        <v>419.65</v>
      </c>
      <c r="O190" s="39">
        <v>75751575</v>
      </c>
      <c r="P190" s="40">
        <v>1.8644847277047485E-2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224.35</v>
      </c>
      <c r="F191" s="37">
        <v>226.88333333333335</v>
      </c>
      <c r="G191" s="38">
        <v>220.76666666666671</v>
      </c>
      <c r="H191" s="38">
        <v>217.18333333333337</v>
      </c>
      <c r="I191" s="38">
        <v>211.06666666666672</v>
      </c>
      <c r="J191" s="38">
        <v>230.4666666666667</v>
      </c>
      <c r="K191" s="38">
        <v>236.58333333333331</v>
      </c>
      <c r="L191" s="38">
        <v>240.16666666666669</v>
      </c>
      <c r="M191" s="28">
        <v>233</v>
      </c>
      <c r="N191" s="28">
        <v>223.3</v>
      </c>
      <c r="O191" s="39">
        <v>112866750</v>
      </c>
      <c r="P191" s="40">
        <v>3.254291712980116E-2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104.3</v>
      </c>
      <c r="F192" s="37">
        <v>105.25</v>
      </c>
      <c r="G192" s="38">
        <v>102.55</v>
      </c>
      <c r="H192" s="38">
        <v>100.8</v>
      </c>
      <c r="I192" s="38">
        <v>98.1</v>
      </c>
      <c r="J192" s="38">
        <v>107</v>
      </c>
      <c r="K192" s="38">
        <v>109.69999999999999</v>
      </c>
      <c r="L192" s="38">
        <v>111.45</v>
      </c>
      <c r="M192" s="28">
        <v>107.95</v>
      </c>
      <c r="N192" s="28">
        <v>103.5</v>
      </c>
      <c r="O192" s="39">
        <v>255450500</v>
      </c>
      <c r="P192" s="40">
        <v>3.4223134839151265E-3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2986.15</v>
      </c>
      <c r="F193" s="37">
        <v>2999.6166666666663</v>
      </c>
      <c r="G193" s="38">
        <v>2967.7333333333327</v>
      </c>
      <c r="H193" s="38">
        <v>2949.3166666666662</v>
      </c>
      <c r="I193" s="38">
        <v>2917.4333333333325</v>
      </c>
      <c r="J193" s="38">
        <v>3018.0333333333328</v>
      </c>
      <c r="K193" s="38">
        <v>3049.916666666667</v>
      </c>
      <c r="L193" s="38">
        <v>3068.333333333333</v>
      </c>
      <c r="M193" s="28">
        <v>3031.5</v>
      </c>
      <c r="N193" s="28">
        <v>2981.2</v>
      </c>
      <c r="O193" s="39">
        <v>13172250</v>
      </c>
      <c r="P193" s="40">
        <v>9.4142259414225944E-3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1034.0999999999999</v>
      </c>
      <c r="F194" s="37">
        <v>1036.4499999999998</v>
      </c>
      <c r="G194" s="38">
        <v>1020.5999999999997</v>
      </c>
      <c r="H194" s="38">
        <v>1007.0999999999999</v>
      </c>
      <c r="I194" s="38">
        <v>991.24999999999977</v>
      </c>
      <c r="J194" s="38">
        <v>1049.9499999999996</v>
      </c>
      <c r="K194" s="38">
        <v>1065.8</v>
      </c>
      <c r="L194" s="38">
        <v>1079.2999999999995</v>
      </c>
      <c r="M194" s="28">
        <v>1052.3</v>
      </c>
      <c r="N194" s="28">
        <v>1022.95</v>
      </c>
      <c r="O194" s="39">
        <v>16476600</v>
      </c>
      <c r="P194" s="40">
        <v>-2.6874886508080624E-3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2673.2</v>
      </c>
      <c r="F195" s="37">
        <v>2698.4500000000003</v>
      </c>
      <c r="G195" s="38">
        <v>2639.9000000000005</v>
      </c>
      <c r="H195" s="38">
        <v>2606.6000000000004</v>
      </c>
      <c r="I195" s="38">
        <v>2548.0500000000006</v>
      </c>
      <c r="J195" s="38">
        <v>2731.7500000000005</v>
      </c>
      <c r="K195" s="38">
        <v>2790.3000000000006</v>
      </c>
      <c r="L195" s="38">
        <v>2823.6000000000004</v>
      </c>
      <c r="M195" s="28">
        <v>2757</v>
      </c>
      <c r="N195" s="28">
        <v>2665.15</v>
      </c>
      <c r="O195" s="39">
        <v>4581375</v>
      </c>
      <c r="P195" s="40">
        <v>1.2346702021876035E-2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1518.9</v>
      </c>
      <c r="F196" s="37">
        <v>1525.1166666666668</v>
      </c>
      <c r="G196" s="38">
        <v>1508.5333333333335</v>
      </c>
      <c r="H196" s="38">
        <v>1498.1666666666667</v>
      </c>
      <c r="I196" s="38">
        <v>1481.5833333333335</v>
      </c>
      <c r="J196" s="38">
        <v>1535.4833333333336</v>
      </c>
      <c r="K196" s="38">
        <v>1552.0666666666666</v>
      </c>
      <c r="L196" s="38">
        <v>1562.4333333333336</v>
      </c>
      <c r="M196" s="28">
        <v>1541.7</v>
      </c>
      <c r="N196" s="28">
        <v>1514.75</v>
      </c>
      <c r="O196" s="39">
        <v>1585500</v>
      </c>
      <c r="P196" s="40">
        <v>3.7986704653371322E-3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522.25</v>
      </c>
      <c r="F197" s="37">
        <v>526.11666666666667</v>
      </c>
      <c r="G197" s="38">
        <v>517.13333333333333</v>
      </c>
      <c r="H197" s="38">
        <v>512.01666666666665</v>
      </c>
      <c r="I197" s="38">
        <v>503.0333333333333</v>
      </c>
      <c r="J197" s="38">
        <v>531.23333333333335</v>
      </c>
      <c r="K197" s="38">
        <v>540.2166666666667</v>
      </c>
      <c r="L197" s="38">
        <v>545.33333333333337</v>
      </c>
      <c r="M197" s="28">
        <v>535.1</v>
      </c>
      <c r="N197" s="28">
        <v>521</v>
      </c>
      <c r="O197" s="39">
        <v>4101000</v>
      </c>
      <c r="P197" s="40">
        <v>1.8321729571271529E-3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1431.3</v>
      </c>
      <c r="F198" s="37">
        <v>1445.6166666666668</v>
      </c>
      <c r="G198" s="38">
        <v>1402.7333333333336</v>
      </c>
      <c r="H198" s="38">
        <v>1374.1666666666667</v>
      </c>
      <c r="I198" s="38">
        <v>1331.2833333333335</v>
      </c>
      <c r="J198" s="38">
        <v>1474.1833333333336</v>
      </c>
      <c r="K198" s="38">
        <v>1517.0666666666668</v>
      </c>
      <c r="L198" s="38">
        <v>1545.6333333333337</v>
      </c>
      <c r="M198" s="28">
        <v>1488.5</v>
      </c>
      <c r="N198" s="28">
        <v>1417.05</v>
      </c>
      <c r="O198" s="39">
        <v>4367400</v>
      </c>
      <c r="P198" s="40">
        <v>-1.6489795918367346E-2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1040.55</v>
      </c>
      <c r="F199" s="37">
        <v>1047.2</v>
      </c>
      <c r="G199" s="38">
        <v>1021.6000000000001</v>
      </c>
      <c r="H199" s="38">
        <v>1002.6500000000001</v>
      </c>
      <c r="I199" s="38">
        <v>977.05000000000018</v>
      </c>
      <c r="J199" s="38">
        <v>1066.1500000000001</v>
      </c>
      <c r="K199" s="38">
        <v>1091.75</v>
      </c>
      <c r="L199" s="38">
        <v>1110.7</v>
      </c>
      <c r="M199" s="28">
        <v>1072.8</v>
      </c>
      <c r="N199" s="28">
        <v>1028.25</v>
      </c>
      <c r="O199" s="39">
        <v>7716800</v>
      </c>
      <c r="P199" s="40">
        <v>1.6224188790560472E-2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1645.7</v>
      </c>
      <c r="F200" s="37">
        <v>1637.5</v>
      </c>
      <c r="G200" s="38">
        <v>1625.9</v>
      </c>
      <c r="H200" s="38">
        <v>1606.1000000000001</v>
      </c>
      <c r="I200" s="38">
        <v>1594.5000000000002</v>
      </c>
      <c r="J200" s="38">
        <v>1657.3</v>
      </c>
      <c r="K200" s="38">
        <v>1668.8999999999999</v>
      </c>
      <c r="L200" s="38">
        <v>1688.6999999999998</v>
      </c>
      <c r="M200" s="28">
        <v>1649.1</v>
      </c>
      <c r="N200" s="28">
        <v>1617.7</v>
      </c>
      <c r="O200" s="39">
        <v>1160800</v>
      </c>
      <c r="P200" s="40">
        <v>-2.3881601076353853E-2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6153.55</v>
      </c>
      <c r="F201" s="37">
        <v>6193.2833333333328</v>
      </c>
      <c r="G201" s="38">
        <v>6096.5666666666657</v>
      </c>
      <c r="H201" s="38">
        <v>6039.583333333333</v>
      </c>
      <c r="I201" s="38">
        <v>5942.8666666666659</v>
      </c>
      <c r="J201" s="38">
        <v>6250.2666666666655</v>
      </c>
      <c r="K201" s="38">
        <v>6346.9833333333327</v>
      </c>
      <c r="L201" s="38">
        <v>6403.9666666666653</v>
      </c>
      <c r="M201" s="28">
        <v>6290</v>
      </c>
      <c r="N201" s="28">
        <v>6136.3</v>
      </c>
      <c r="O201" s="39">
        <v>2453000</v>
      </c>
      <c r="P201" s="40">
        <v>1.3092140585635816E-2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702.5</v>
      </c>
      <c r="F202" s="37">
        <v>710.16666666666663</v>
      </c>
      <c r="G202" s="38">
        <v>693.18333333333328</v>
      </c>
      <c r="H202" s="38">
        <v>683.86666666666667</v>
      </c>
      <c r="I202" s="38">
        <v>666.88333333333333</v>
      </c>
      <c r="J202" s="38">
        <v>719.48333333333323</v>
      </c>
      <c r="K202" s="38">
        <v>736.46666666666658</v>
      </c>
      <c r="L202" s="38">
        <v>745.78333333333319</v>
      </c>
      <c r="M202" s="28">
        <v>727.15</v>
      </c>
      <c r="N202" s="28">
        <v>700.85</v>
      </c>
      <c r="O202" s="39">
        <v>25585300</v>
      </c>
      <c r="P202" s="40">
        <v>1.062955735852932E-2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279.39999999999998</v>
      </c>
      <c r="F203" s="37">
        <v>281.60000000000002</v>
      </c>
      <c r="G203" s="38">
        <v>275.90000000000003</v>
      </c>
      <c r="H203" s="38">
        <v>272.40000000000003</v>
      </c>
      <c r="I203" s="38">
        <v>266.70000000000005</v>
      </c>
      <c r="J203" s="38">
        <v>285.10000000000002</v>
      </c>
      <c r="K203" s="38">
        <v>290.80000000000007</v>
      </c>
      <c r="L203" s="38">
        <v>294.3</v>
      </c>
      <c r="M203" s="28">
        <v>287.3</v>
      </c>
      <c r="N203" s="28">
        <v>278.10000000000002</v>
      </c>
      <c r="O203" s="39">
        <v>32872400</v>
      </c>
      <c r="P203" s="40">
        <v>3.2974526326043543E-2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900.05</v>
      </c>
      <c r="F204" s="37">
        <v>899.55000000000007</v>
      </c>
      <c r="G204" s="38">
        <v>889.50000000000011</v>
      </c>
      <c r="H204" s="38">
        <v>878.95</v>
      </c>
      <c r="I204" s="38">
        <v>868.90000000000009</v>
      </c>
      <c r="J204" s="38">
        <v>910.10000000000014</v>
      </c>
      <c r="K204" s="38">
        <v>920.15000000000009</v>
      </c>
      <c r="L204" s="38">
        <v>930.70000000000016</v>
      </c>
      <c r="M204" s="28">
        <v>909.6</v>
      </c>
      <c r="N204" s="28">
        <v>889</v>
      </c>
      <c r="O204" s="39">
        <v>6079000</v>
      </c>
      <c r="P204" s="40">
        <v>2.887074156561907E-3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1658.95</v>
      </c>
      <c r="F205" s="37">
        <v>1665.8333333333333</v>
      </c>
      <c r="G205" s="38">
        <v>1646.6666666666665</v>
      </c>
      <c r="H205" s="38">
        <v>1634.3833333333332</v>
      </c>
      <c r="I205" s="38">
        <v>1615.2166666666665</v>
      </c>
      <c r="J205" s="38">
        <v>1678.1166666666666</v>
      </c>
      <c r="K205" s="38">
        <v>1697.2833333333331</v>
      </c>
      <c r="L205" s="38">
        <v>1709.5666666666666</v>
      </c>
      <c r="M205" s="28">
        <v>1685</v>
      </c>
      <c r="N205" s="28">
        <v>1653.55</v>
      </c>
      <c r="O205" s="39">
        <v>802550</v>
      </c>
      <c r="P205" s="40">
        <v>4.5123062898814952E-2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394.35</v>
      </c>
      <c r="F206" s="37">
        <v>396.06666666666666</v>
      </c>
      <c r="G206" s="38">
        <v>391.58333333333331</v>
      </c>
      <c r="H206" s="38">
        <v>388.81666666666666</v>
      </c>
      <c r="I206" s="38">
        <v>384.33333333333331</v>
      </c>
      <c r="J206" s="38">
        <v>398.83333333333331</v>
      </c>
      <c r="K206" s="38">
        <v>403.31666666666666</v>
      </c>
      <c r="L206" s="38">
        <v>406.08333333333331</v>
      </c>
      <c r="M206" s="28">
        <v>400.55</v>
      </c>
      <c r="N206" s="28">
        <v>393.3</v>
      </c>
      <c r="O206" s="39">
        <v>42654000</v>
      </c>
      <c r="P206" s="40">
        <v>2.0723652723269839E-2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261.10000000000002</v>
      </c>
      <c r="F207" s="37">
        <v>265.4666666666667</v>
      </c>
      <c r="G207" s="38">
        <v>254.63333333333338</v>
      </c>
      <c r="H207" s="38">
        <v>248.16666666666669</v>
      </c>
      <c r="I207" s="38">
        <v>237.33333333333337</v>
      </c>
      <c r="J207" s="38">
        <v>271.93333333333339</v>
      </c>
      <c r="K207" s="38">
        <v>282.76666666666665</v>
      </c>
      <c r="L207" s="38">
        <v>289.23333333333341</v>
      </c>
      <c r="M207" s="28">
        <v>276.3</v>
      </c>
      <c r="N207" s="28">
        <v>259</v>
      </c>
      <c r="O207" s="39">
        <v>108372000</v>
      </c>
      <c r="P207" s="40">
        <v>6.6170828168348975E-2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357.15</v>
      </c>
      <c r="F208" s="37">
        <v>360.05</v>
      </c>
      <c r="G208" s="38">
        <v>353.35</v>
      </c>
      <c r="H208" s="38">
        <v>349.55</v>
      </c>
      <c r="I208" s="38">
        <v>342.85</v>
      </c>
      <c r="J208" s="38">
        <v>363.85</v>
      </c>
      <c r="K208" s="38">
        <v>370.54999999999995</v>
      </c>
      <c r="L208" s="38">
        <v>374.35</v>
      </c>
      <c r="M208" s="28">
        <v>366.75</v>
      </c>
      <c r="N208" s="28">
        <v>356.25</v>
      </c>
      <c r="O208" s="39">
        <v>13622400</v>
      </c>
      <c r="P208" s="40">
        <v>1.1899986629228506E-2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3" sqref="F2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4" t="s">
        <v>16</v>
      </c>
      <c r="B8" s="476"/>
      <c r="C8" s="480" t="s">
        <v>20</v>
      </c>
      <c r="D8" s="480" t="s">
        <v>21</v>
      </c>
      <c r="E8" s="471" t="s">
        <v>22</v>
      </c>
      <c r="F8" s="472"/>
      <c r="G8" s="473"/>
      <c r="H8" s="471" t="s">
        <v>23</v>
      </c>
      <c r="I8" s="472"/>
      <c r="J8" s="473"/>
      <c r="K8" s="23"/>
      <c r="L8" s="50"/>
      <c r="M8" s="50"/>
      <c r="N8" s="1"/>
      <c r="O8" s="1"/>
    </row>
    <row r="9" spans="1:15" ht="36" customHeight="1">
      <c r="A9" s="478"/>
      <c r="B9" s="479"/>
      <c r="C9" s="479"/>
      <c r="D9" s="4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03" t="s">
        <v>230</v>
      </c>
      <c r="C10" s="403">
        <v>17327.349999999999</v>
      </c>
      <c r="D10" s="403">
        <v>17420.383333333335</v>
      </c>
      <c r="E10" s="403">
        <v>17198.616666666669</v>
      </c>
      <c r="F10" s="403">
        <v>17069.883333333335</v>
      </c>
      <c r="G10" s="403">
        <v>16848.116666666669</v>
      </c>
      <c r="H10" s="403">
        <v>17549.116666666669</v>
      </c>
      <c r="I10" s="403">
        <v>17770.883333333339</v>
      </c>
      <c r="J10" s="403">
        <v>17899.616666666669</v>
      </c>
      <c r="K10" s="403">
        <v>17642.150000000001</v>
      </c>
      <c r="L10" s="403">
        <v>17291.650000000001</v>
      </c>
      <c r="M10" s="404"/>
      <c r="N10" s="1"/>
      <c r="O10" s="1"/>
    </row>
    <row r="11" spans="1:15" ht="12.75" customHeight="1">
      <c r="A11" s="53">
        <v>2</v>
      </c>
      <c r="B11" s="268" t="s">
        <v>231</v>
      </c>
      <c r="C11" s="403">
        <v>39546.25</v>
      </c>
      <c r="D11" s="403">
        <v>39829.116666666661</v>
      </c>
      <c r="E11" s="403">
        <v>39129.833333333321</v>
      </c>
      <c r="F11" s="403">
        <v>38713.416666666657</v>
      </c>
      <c r="G11" s="403">
        <v>38014.133333333317</v>
      </c>
      <c r="H11" s="403">
        <v>40245.533333333326</v>
      </c>
      <c r="I11" s="403">
        <v>40944.816666666666</v>
      </c>
      <c r="J11" s="403">
        <v>41361.23333333333</v>
      </c>
      <c r="K11" s="403">
        <v>40528.400000000001</v>
      </c>
      <c r="L11" s="403">
        <v>39412.699999999997</v>
      </c>
      <c r="M11" s="404"/>
      <c r="N11" s="1"/>
      <c r="O11" s="1"/>
    </row>
    <row r="12" spans="1:15" ht="12.75" customHeight="1">
      <c r="A12" s="53">
        <v>3</v>
      </c>
      <c r="B12" s="268" t="s">
        <v>232</v>
      </c>
      <c r="C12" s="269">
        <v>2619.35</v>
      </c>
      <c r="D12" s="269">
        <v>2638.4666666666667</v>
      </c>
      <c r="E12" s="269">
        <v>2577.2833333333333</v>
      </c>
      <c r="F12" s="269">
        <v>2535.2166666666667</v>
      </c>
      <c r="G12" s="269">
        <v>2474.0333333333333</v>
      </c>
      <c r="H12" s="269">
        <v>2680.5333333333333</v>
      </c>
      <c r="I12" s="269">
        <v>2741.7166666666667</v>
      </c>
      <c r="J12" s="269">
        <v>2783.7833333333333</v>
      </c>
      <c r="K12" s="269">
        <v>2699.65</v>
      </c>
      <c r="L12" s="269">
        <v>2596.4</v>
      </c>
      <c r="M12" s="404"/>
      <c r="N12" s="1"/>
      <c r="O12" s="1"/>
    </row>
    <row r="13" spans="1:15" ht="12.75" customHeight="1">
      <c r="A13" s="53">
        <v>4</v>
      </c>
      <c r="B13" s="268" t="s">
        <v>233</v>
      </c>
      <c r="C13" s="269">
        <v>5004.8999999999996</v>
      </c>
      <c r="D13" s="269">
        <v>5046.1833333333334</v>
      </c>
      <c r="E13" s="269">
        <v>4956.666666666667</v>
      </c>
      <c r="F13" s="269">
        <v>4908.4333333333334</v>
      </c>
      <c r="G13" s="269">
        <v>4818.916666666667</v>
      </c>
      <c r="H13" s="269">
        <v>5094.416666666667</v>
      </c>
      <c r="I13" s="269">
        <v>5183.9333333333334</v>
      </c>
      <c r="J13" s="269">
        <v>5232.166666666667</v>
      </c>
      <c r="K13" s="269">
        <v>5135.7</v>
      </c>
      <c r="L13" s="269">
        <v>4997.95</v>
      </c>
      <c r="M13" s="404"/>
      <c r="N13" s="1"/>
      <c r="O13" s="1"/>
    </row>
    <row r="14" spans="1:15" ht="12.75" customHeight="1">
      <c r="A14" s="53">
        <v>5</v>
      </c>
      <c r="B14" s="268" t="s">
        <v>234</v>
      </c>
      <c r="C14" s="269">
        <v>26592.35</v>
      </c>
      <c r="D14" s="269">
        <v>26738.933333333334</v>
      </c>
      <c r="E14" s="269">
        <v>26414.366666666669</v>
      </c>
      <c r="F14" s="269">
        <v>26236.383333333335</v>
      </c>
      <c r="G14" s="269">
        <v>25911.816666666669</v>
      </c>
      <c r="H14" s="269">
        <v>26916.916666666668</v>
      </c>
      <c r="I14" s="269">
        <v>27241.483333333334</v>
      </c>
      <c r="J14" s="269">
        <v>27419.466666666667</v>
      </c>
      <c r="K14" s="269">
        <v>27063.5</v>
      </c>
      <c r="L14" s="269">
        <v>26560.95</v>
      </c>
      <c r="M14" s="404"/>
      <c r="N14" s="1"/>
      <c r="O14" s="1"/>
    </row>
    <row r="15" spans="1:15" ht="12.75" customHeight="1">
      <c r="A15" s="53">
        <v>6</v>
      </c>
      <c r="B15" s="268" t="s">
        <v>235</v>
      </c>
      <c r="C15" s="269">
        <v>4060.55</v>
      </c>
      <c r="D15" s="269">
        <v>4090.85</v>
      </c>
      <c r="E15" s="269">
        <v>4001.7</v>
      </c>
      <c r="F15" s="269">
        <v>3942.85</v>
      </c>
      <c r="G15" s="269">
        <v>3853.7</v>
      </c>
      <c r="H15" s="269">
        <v>4149.7</v>
      </c>
      <c r="I15" s="269">
        <v>4238.8500000000004</v>
      </c>
      <c r="J15" s="269">
        <v>4297.7</v>
      </c>
      <c r="K15" s="269">
        <v>4180</v>
      </c>
      <c r="L15" s="269">
        <v>4032</v>
      </c>
      <c r="M15" s="404"/>
      <c r="N15" s="1"/>
      <c r="O15" s="1"/>
    </row>
    <row r="16" spans="1:15" ht="12.75" customHeight="1">
      <c r="A16" s="53">
        <v>7</v>
      </c>
      <c r="B16" s="268" t="s">
        <v>236</v>
      </c>
      <c r="C16" s="269">
        <v>8428.75</v>
      </c>
      <c r="D16" s="269">
        <v>8508.75</v>
      </c>
      <c r="E16" s="269">
        <v>8332.4500000000007</v>
      </c>
      <c r="F16" s="269">
        <v>8236.1500000000015</v>
      </c>
      <c r="G16" s="269">
        <v>8059.8500000000022</v>
      </c>
      <c r="H16" s="269">
        <v>8605.0499999999993</v>
      </c>
      <c r="I16" s="269">
        <v>8781.3499999999985</v>
      </c>
      <c r="J16" s="269">
        <v>8877.6499999999978</v>
      </c>
      <c r="K16" s="269">
        <v>8685.0499999999993</v>
      </c>
      <c r="L16" s="269">
        <v>8412.4500000000007</v>
      </c>
      <c r="M16" s="404"/>
      <c r="N16" s="1"/>
      <c r="O16" s="1"/>
    </row>
    <row r="17" spans="1:15" ht="12.75" customHeight="1">
      <c r="A17" s="53">
        <v>8</v>
      </c>
      <c r="B17" s="405" t="s">
        <v>288</v>
      </c>
      <c r="C17" s="268">
        <v>3124.65</v>
      </c>
      <c r="D17" s="269">
        <v>3135.8333333333335</v>
      </c>
      <c r="E17" s="269">
        <v>3099.2666666666669</v>
      </c>
      <c r="F17" s="269">
        <v>3073.8833333333332</v>
      </c>
      <c r="G17" s="269">
        <v>3037.3166666666666</v>
      </c>
      <c r="H17" s="269">
        <v>3161.2166666666672</v>
      </c>
      <c r="I17" s="269">
        <v>3197.7833333333338</v>
      </c>
      <c r="J17" s="269">
        <v>3223.1666666666674</v>
      </c>
      <c r="K17" s="268">
        <v>3172.4</v>
      </c>
      <c r="L17" s="268">
        <v>3110.45</v>
      </c>
      <c r="M17" s="268">
        <v>1.6204700000000001</v>
      </c>
      <c r="N17" s="1"/>
      <c r="O17" s="1"/>
    </row>
    <row r="18" spans="1:15" ht="12.75" customHeight="1">
      <c r="A18" s="53">
        <v>9</v>
      </c>
      <c r="B18" s="405" t="s">
        <v>43</v>
      </c>
      <c r="C18" s="268">
        <v>2488.9</v>
      </c>
      <c r="D18" s="269">
        <v>2515.5333333333333</v>
      </c>
      <c r="E18" s="269">
        <v>2445.5666666666666</v>
      </c>
      <c r="F18" s="269">
        <v>2402.2333333333331</v>
      </c>
      <c r="G18" s="269">
        <v>2332.2666666666664</v>
      </c>
      <c r="H18" s="269">
        <v>2558.8666666666668</v>
      </c>
      <c r="I18" s="269">
        <v>2628.833333333333</v>
      </c>
      <c r="J18" s="269">
        <v>2672.166666666667</v>
      </c>
      <c r="K18" s="268">
        <v>2585.5</v>
      </c>
      <c r="L18" s="268">
        <v>2472.1999999999998</v>
      </c>
      <c r="M18" s="268">
        <v>13.96618</v>
      </c>
      <c r="N18" s="1"/>
      <c r="O18" s="1"/>
    </row>
    <row r="19" spans="1:15" ht="12.75" customHeight="1">
      <c r="A19" s="53">
        <v>10</v>
      </c>
      <c r="B19" s="405" t="s">
        <v>59</v>
      </c>
      <c r="C19" s="268">
        <v>637.85</v>
      </c>
      <c r="D19" s="269">
        <v>647.68333333333339</v>
      </c>
      <c r="E19" s="269">
        <v>625.76666666666677</v>
      </c>
      <c r="F19" s="269">
        <v>613.68333333333339</v>
      </c>
      <c r="G19" s="269">
        <v>591.76666666666677</v>
      </c>
      <c r="H19" s="269">
        <v>659.76666666666677</v>
      </c>
      <c r="I19" s="269">
        <v>681.68333333333328</v>
      </c>
      <c r="J19" s="269">
        <v>693.76666666666677</v>
      </c>
      <c r="K19" s="268">
        <v>669.6</v>
      </c>
      <c r="L19" s="268">
        <v>635.6</v>
      </c>
      <c r="M19" s="268">
        <v>12.11636</v>
      </c>
      <c r="N19" s="1"/>
      <c r="O19" s="1"/>
    </row>
    <row r="20" spans="1:15" ht="12.75" customHeight="1">
      <c r="A20" s="53">
        <v>11</v>
      </c>
      <c r="B20" s="405" t="s">
        <v>237</v>
      </c>
      <c r="C20" s="268">
        <v>17853.75</v>
      </c>
      <c r="D20" s="269">
        <v>17937.45</v>
      </c>
      <c r="E20" s="269">
        <v>17716.300000000003</v>
      </c>
      <c r="F20" s="269">
        <v>17578.850000000002</v>
      </c>
      <c r="G20" s="269">
        <v>17357.700000000004</v>
      </c>
      <c r="H20" s="269">
        <v>18074.900000000001</v>
      </c>
      <c r="I20" s="269">
        <v>18296.050000000003</v>
      </c>
      <c r="J20" s="269">
        <v>18433.5</v>
      </c>
      <c r="K20" s="268">
        <v>18158.599999999999</v>
      </c>
      <c r="L20" s="268">
        <v>17800</v>
      </c>
      <c r="M20" s="268">
        <v>0.24723999999999999</v>
      </c>
      <c r="N20" s="1"/>
      <c r="O20" s="1"/>
    </row>
    <row r="21" spans="1:15" ht="12.75" customHeight="1">
      <c r="A21" s="53">
        <v>12</v>
      </c>
      <c r="B21" s="405" t="s">
        <v>45</v>
      </c>
      <c r="C21" s="268">
        <v>3674.3</v>
      </c>
      <c r="D21" s="269">
        <v>3689.0666666666671</v>
      </c>
      <c r="E21" s="269">
        <v>3640.233333333334</v>
      </c>
      <c r="F21" s="269">
        <v>3606.166666666667</v>
      </c>
      <c r="G21" s="269">
        <v>3557.3333333333339</v>
      </c>
      <c r="H21" s="269">
        <v>3723.1333333333341</v>
      </c>
      <c r="I21" s="269">
        <v>3771.9666666666672</v>
      </c>
      <c r="J21" s="269">
        <v>3806.0333333333342</v>
      </c>
      <c r="K21" s="268">
        <v>3737.9</v>
      </c>
      <c r="L21" s="268">
        <v>3655</v>
      </c>
      <c r="M21" s="268">
        <v>30.01474</v>
      </c>
      <c r="N21" s="1"/>
      <c r="O21" s="1"/>
    </row>
    <row r="22" spans="1:15" ht="12.75" customHeight="1">
      <c r="A22" s="53">
        <v>13</v>
      </c>
      <c r="B22" s="405" t="s">
        <v>238</v>
      </c>
      <c r="C22" s="268">
        <v>2323.85</v>
      </c>
      <c r="D22" s="269">
        <v>2335.6166666666668</v>
      </c>
      <c r="E22" s="269">
        <v>2293.2333333333336</v>
      </c>
      <c r="F22" s="269">
        <v>2262.6166666666668</v>
      </c>
      <c r="G22" s="269">
        <v>2220.2333333333336</v>
      </c>
      <c r="H22" s="269">
        <v>2366.2333333333336</v>
      </c>
      <c r="I22" s="269">
        <v>2408.6166666666668</v>
      </c>
      <c r="J22" s="269">
        <v>2439.2333333333336</v>
      </c>
      <c r="K22" s="268">
        <v>2378</v>
      </c>
      <c r="L22" s="268">
        <v>2305</v>
      </c>
      <c r="M22" s="268">
        <v>15.62228</v>
      </c>
      <c r="N22" s="1"/>
      <c r="O22" s="1"/>
    </row>
    <row r="23" spans="1:15" ht="12.75" customHeight="1">
      <c r="A23" s="53">
        <v>14</v>
      </c>
      <c r="B23" s="405" t="s">
        <v>46</v>
      </c>
      <c r="C23" s="268">
        <v>913.8</v>
      </c>
      <c r="D23" s="269">
        <v>924.93333333333339</v>
      </c>
      <c r="E23" s="269">
        <v>899.01666666666677</v>
      </c>
      <c r="F23" s="269">
        <v>884.23333333333335</v>
      </c>
      <c r="G23" s="269">
        <v>858.31666666666672</v>
      </c>
      <c r="H23" s="269">
        <v>939.71666666666681</v>
      </c>
      <c r="I23" s="269">
        <v>965.63333333333333</v>
      </c>
      <c r="J23" s="269">
        <v>980.41666666666686</v>
      </c>
      <c r="K23" s="268">
        <v>950.85</v>
      </c>
      <c r="L23" s="268">
        <v>910.15</v>
      </c>
      <c r="M23" s="268">
        <v>66.466189999999997</v>
      </c>
      <c r="N23" s="1"/>
      <c r="O23" s="1"/>
    </row>
    <row r="24" spans="1:15" ht="12.75" customHeight="1">
      <c r="A24" s="53">
        <v>15</v>
      </c>
      <c r="B24" s="405" t="s">
        <v>239</v>
      </c>
      <c r="C24" s="268">
        <v>3545.25</v>
      </c>
      <c r="D24" s="269">
        <v>3578.25</v>
      </c>
      <c r="E24" s="269">
        <v>3493.2</v>
      </c>
      <c r="F24" s="269">
        <v>3441.1499999999996</v>
      </c>
      <c r="G24" s="269">
        <v>3356.0999999999995</v>
      </c>
      <c r="H24" s="269">
        <v>3630.3</v>
      </c>
      <c r="I24" s="269">
        <v>3715.3500000000004</v>
      </c>
      <c r="J24" s="269">
        <v>3767.4000000000005</v>
      </c>
      <c r="K24" s="268">
        <v>3663.3</v>
      </c>
      <c r="L24" s="268">
        <v>3526.2</v>
      </c>
      <c r="M24" s="268">
        <v>1.4355199999999999</v>
      </c>
      <c r="N24" s="1"/>
      <c r="O24" s="1"/>
    </row>
    <row r="25" spans="1:15" ht="12.75" customHeight="1">
      <c r="A25" s="53">
        <v>16</v>
      </c>
      <c r="B25" s="405" t="s">
        <v>240</v>
      </c>
      <c r="C25" s="268">
        <v>3872.55</v>
      </c>
      <c r="D25" s="269">
        <v>3915.4833333333336</v>
      </c>
      <c r="E25" s="269">
        <v>3797.0666666666671</v>
      </c>
      <c r="F25" s="269">
        <v>3721.5833333333335</v>
      </c>
      <c r="G25" s="269">
        <v>3603.166666666667</v>
      </c>
      <c r="H25" s="269">
        <v>3990.9666666666672</v>
      </c>
      <c r="I25" s="269">
        <v>4109.3833333333332</v>
      </c>
      <c r="J25" s="269">
        <v>4184.8666666666668</v>
      </c>
      <c r="K25" s="268">
        <v>4033.9</v>
      </c>
      <c r="L25" s="268">
        <v>3840</v>
      </c>
      <c r="M25" s="268">
        <v>3.6720999999999999</v>
      </c>
      <c r="N25" s="1"/>
      <c r="O25" s="1"/>
    </row>
    <row r="26" spans="1:15" ht="12.75" customHeight="1">
      <c r="A26" s="53">
        <v>17</v>
      </c>
      <c r="B26" s="405" t="s">
        <v>241</v>
      </c>
      <c r="C26" s="268">
        <v>111.85</v>
      </c>
      <c r="D26" s="269">
        <v>112.8</v>
      </c>
      <c r="E26" s="269">
        <v>109.55</v>
      </c>
      <c r="F26" s="269">
        <v>107.25</v>
      </c>
      <c r="G26" s="269">
        <v>104</v>
      </c>
      <c r="H26" s="269">
        <v>115.1</v>
      </c>
      <c r="I26" s="269">
        <v>118.35</v>
      </c>
      <c r="J26" s="269">
        <v>120.64999999999999</v>
      </c>
      <c r="K26" s="268">
        <v>116.05</v>
      </c>
      <c r="L26" s="268">
        <v>110.5</v>
      </c>
      <c r="M26" s="268">
        <v>48.927349999999997</v>
      </c>
      <c r="N26" s="1"/>
      <c r="O26" s="1"/>
    </row>
    <row r="27" spans="1:15" ht="12.75" customHeight="1">
      <c r="A27" s="53">
        <v>18</v>
      </c>
      <c r="B27" s="405" t="s">
        <v>41</v>
      </c>
      <c r="C27" s="268">
        <v>335.15</v>
      </c>
      <c r="D27" s="269">
        <v>338.83333333333331</v>
      </c>
      <c r="E27" s="269">
        <v>329.91666666666663</v>
      </c>
      <c r="F27" s="269">
        <v>324.68333333333334</v>
      </c>
      <c r="G27" s="269">
        <v>315.76666666666665</v>
      </c>
      <c r="H27" s="269">
        <v>344.06666666666661</v>
      </c>
      <c r="I27" s="269">
        <v>352.98333333333323</v>
      </c>
      <c r="J27" s="269">
        <v>358.21666666666658</v>
      </c>
      <c r="K27" s="268">
        <v>347.75</v>
      </c>
      <c r="L27" s="268">
        <v>333.6</v>
      </c>
      <c r="M27" s="268">
        <v>17.428180000000001</v>
      </c>
      <c r="N27" s="1"/>
      <c r="O27" s="1"/>
    </row>
    <row r="28" spans="1:15" ht="12.75" customHeight="1">
      <c r="A28" s="53">
        <v>19</v>
      </c>
      <c r="B28" s="405" t="s">
        <v>52</v>
      </c>
      <c r="C28" s="268">
        <v>609.35</v>
      </c>
      <c r="D28" s="269">
        <v>609.76666666666665</v>
      </c>
      <c r="E28" s="269">
        <v>599.5333333333333</v>
      </c>
      <c r="F28" s="269">
        <v>589.7166666666667</v>
      </c>
      <c r="G28" s="269">
        <v>579.48333333333335</v>
      </c>
      <c r="H28" s="269">
        <v>619.58333333333326</v>
      </c>
      <c r="I28" s="269">
        <v>629.81666666666661</v>
      </c>
      <c r="J28" s="269">
        <v>639.63333333333321</v>
      </c>
      <c r="K28" s="268">
        <v>620</v>
      </c>
      <c r="L28" s="268">
        <v>599.95000000000005</v>
      </c>
      <c r="M28" s="268">
        <v>2.08447</v>
      </c>
      <c r="N28" s="1"/>
      <c r="O28" s="1"/>
    </row>
    <row r="29" spans="1:15" ht="12.75" customHeight="1">
      <c r="A29" s="53">
        <v>20</v>
      </c>
      <c r="B29" s="405" t="s">
        <v>48</v>
      </c>
      <c r="C29" s="268">
        <v>3257.85</v>
      </c>
      <c r="D29" s="269">
        <v>3268.9499999999994</v>
      </c>
      <c r="E29" s="269">
        <v>3228.9499999999989</v>
      </c>
      <c r="F29" s="269">
        <v>3200.0499999999997</v>
      </c>
      <c r="G29" s="269">
        <v>3160.0499999999993</v>
      </c>
      <c r="H29" s="269">
        <v>3297.8499999999985</v>
      </c>
      <c r="I29" s="269">
        <v>3337.8499999999995</v>
      </c>
      <c r="J29" s="269">
        <v>3366.7499999999982</v>
      </c>
      <c r="K29" s="268">
        <v>3308.95</v>
      </c>
      <c r="L29" s="268">
        <v>3240.05</v>
      </c>
      <c r="M29" s="268">
        <v>0.21102000000000001</v>
      </c>
      <c r="N29" s="1"/>
      <c r="O29" s="1"/>
    </row>
    <row r="30" spans="1:15" ht="12.75" customHeight="1">
      <c r="A30" s="53">
        <v>21</v>
      </c>
      <c r="B30" s="405" t="s">
        <v>51</v>
      </c>
      <c r="C30" s="268">
        <v>539.35</v>
      </c>
      <c r="D30" s="269">
        <v>543.11666666666667</v>
      </c>
      <c r="E30" s="269">
        <v>531.23333333333335</v>
      </c>
      <c r="F30" s="269">
        <v>523.11666666666667</v>
      </c>
      <c r="G30" s="269">
        <v>511.23333333333335</v>
      </c>
      <c r="H30" s="269">
        <v>551.23333333333335</v>
      </c>
      <c r="I30" s="269">
        <v>563.11666666666679</v>
      </c>
      <c r="J30" s="269">
        <v>571.23333333333335</v>
      </c>
      <c r="K30" s="268">
        <v>555</v>
      </c>
      <c r="L30" s="268">
        <v>535</v>
      </c>
      <c r="M30" s="268">
        <v>170.14661000000001</v>
      </c>
      <c r="N30" s="1"/>
      <c r="O30" s="1"/>
    </row>
    <row r="31" spans="1:15" ht="12.75" customHeight="1">
      <c r="A31" s="53">
        <v>22</v>
      </c>
      <c r="B31" s="405" t="s">
        <v>53</v>
      </c>
      <c r="C31" s="268">
        <v>4418.45</v>
      </c>
      <c r="D31" s="269">
        <v>4506.7666666666673</v>
      </c>
      <c r="E31" s="269">
        <v>4294.5333333333347</v>
      </c>
      <c r="F31" s="269">
        <v>4170.6166666666677</v>
      </c>
      <c r="G31" s="269">
        <v>3958.383333333335</v>
      </c>
      <c r="H31" s="269">
        <v>4630.6833333333343</v>
      </c>
      <c r="I31" s="269">
        <v>4842.9166666666661</v>
      </c>
      <c r="J31" s="269">
        <v>4966.8333333333339</v>
      </c>
      <c r="K31" s="268">
        <v>4719</v>
      </c>
      <c r="L31" s="268">
        <v>4382.8500000000004</v>
      </c>
      <c r="M31" s="268">
        <v>12.054970000000001</v>
      </c>
      <c r="N31" s="1"/>
      <c r="O31" s="1"/>
    </row>
    <row r="32" spans="1:15" ht="12.75" customHeight="1">
      <c r="A32" s="53">
        <v>23</v>
      </c>
      <c r="B32" s="405" t="s">
        <v>54</v>
      </c>
      <c r="C32" s="268">
        <v>285.25</v>
      </c>
      <c r="D32" s="269">
        <v>285.58333333333331</v>
      </c>
      <c r="E32" s="269">
        <v>281.26666666666665</v>
      </c>
      <c r="F32" s="269">
        <v>277.28333333333336</v>
      </c>
      <c r="G32" s="269">
        <v>272.9666666666667</v>
      </c>
      <c r="H32" s="269">
        <v>289.56666666666661</v>
      </c>
      <c r="I32" s="269">
        <v>293.88333333333333</v>
      </c>
      <c r="J32" s="269">
        <v>297.86666666666656</v>
      </c>
      <c r="K32" s="268">
        <v>289.89999999999998</v>
      </c>
      <c r="L32" s="268">
        <v>281.60000000000002</v>
      </c>
      <c r="M32" s="268">
        <v>32.644449999999999</v>
      </c>
      <c r="N32" s="1"/>
      <c r="O32" s="1"/>
    </row>
    <row r="33" spans="1:15" ht="12.75" customHeight="1">
      <c r="A33" s="53">
        <v>24</v>
      </c>
      <c r="B33" s="405" t="s">
        <v>55</v>
      </c>
      <c r="C33" s="268">
        <v>159.30000000000001</v>
      </c>
      <c r="D33" s="269">
        <v>160.93333333333334</v>
      </c>
      <c r="E33" s="269">
        <v>156.61666666666667</v>
      </c>
      <c r="F33" s="269">
        <v>153.93333333333334</v>
      </c>
      <c r="G33" s="269">
        <v>149.61666666666667</v>
      </c>
      <c r="H33" s="269">
        <v>163.61666666666667</v>
      </c>
      <c r="I33" s="269">
        <v>167.93333333333334</v>
      </c>
      <c r="J33" s="269">
        <v>170.61666666666667</v>
      </c>
      <c r="K33" s="268">
        <v>165.25</v>
      </c>
      <c r="L33" s="268">
        <v>158.25</v>
      </c>
      <c r="M33" s="268">
        <v>103.64018</v>
      </c>
      <c r="N33" s="1"/>
      <c r="O33" s="1"/>
    </row>
    <row r="34" spans="1:15" ht="12.75" customHeight="1">
      <c r="A34" s="53">
        <v>25</v>
      </c>
      <c r="B34" s="405" t="s">
        <v>57</v>
      </c>
      <c r="C34" s="268">
        <v>3395.25</v>
      </c>
      <c r="D34" s="269">
        <v>3405.2999999999997</v>
      </c>
      <c r="E34" s="269">
        <v>3372.6499999999996</v>
      </c>
      <c r="F34" s="269">
        <v>3350.0499999999997</v>
      </c>
      <c r="G34" s="269">
        <v>3317.3999999999996</v>
      </c>
      <c r="H34" s="269">
        <v>3427.8999999999996</v>
      </c>
      <c r="I34" s="269">
        <v>3460.55</v>
      </c>
      <c r="J34" s="269">
        <v>3483.1499999999996</v>
      </c>
      <c r="K34" s="268">
        <v>3437.95</v>
      </c>
      <c r="L34" s="268">
        <v>3382.7</v>
      </c>
      <c r="M34" s="268">
        <v>5.1337000000000002</v>
      </c>
      <c r="N34" s="1"/>
      <c r="O34" s="1"/>
    </row>
    <row r="35" spans="1:15" ht="12.75" customHeight="1">
      <c r="A35" s="53">
        <v>26</v>
      </c>
      <c r="B35" s="405" t="s">
        <v>302</v>
      </c>
      <c r="C35" s="268">
        <v>2315.9499999999998</v>
      </c>
      <c r="D35" s="269">
        <v>2316.7333333333331</v>
      </c>
      <c r="E35" s="269">
        <v>2279.4666666666662</v>
      </c>
      <c r="F35" s="269">
        <v>2242.9833333333331</v>
      </c>
      <c r="G35" s="269">
        <v>2205.7166666666662</v>
      </c>
      <c r="H35" s="269">
        <v>2353.2166666666662</v>
      </c>
      <c r="I35" s="269">
        <v>2390.4833333333336</v>
      </c>
      <c r="J35" s="269">
        <v>2426.9666666666662</v>
      </c>
      <c r="K35" s="268">
        <v>2354</v>
      </c>
      <c r="L35" s="268">
        <v>2280.25</v>
      </c>
      <c r="M35" s="268">
        <v>3.7028500000000002</v>
      </c>
      <c r="N35" s="1"/>
      <c r="O35" s="1"/>
    </row>
    <row r="36" spans="1:15" ht="12.75" customHeight="1">
      <c r="A36" s="53">
        <v>27</v>
      </c>
      <c r="B36" s="405" t="s">
        <v>60</v>
      </c>
      <c r="C36" s="268">
        <v>517.04999999999995</v>
      </c>
      <c r="D36" s="269">
        <v>520.51666666666665</v>
      </c>
      <c r="E36" s="269">
        <v>511.5333333333333</v>
      </c>
      <c r="F36" s="269">
        <v>506.01666666666665</v>
      </c>
      <c r="G36" s="269">
        <v>497.0333333333333</v>
      </c>
      <c r="H36" s="269">
        <v>526.0333333333333</v>
      </c>
      <c r="I36" s="269">
        <v>535.01666666666665</v>
      </c>
      <c r="J36" s="269">
        <v>540.5333333333333</v>
      </c>
      <c r="K36" s="268">
        <v>529.5</v>
      </c>
      <c r="L36" s="268">
        <v>515</v>
      </c>
      <c r="M36" s="268">
        <v>14.46716</v>
      </c>
      <c r="N36" s="1"/>
      <c r="O36" s="1"/>
    </row>
    <row r="37" spans="1:15" ht="12.75" customHeight="1">
      <c r="A37" s="53">
        <v>28</v>
      </c>
      <c r="B37" s="405" t="s">
        <v>243</v>
      </c>
      <c r="C37" s="268">
        <v>4367</v>
      </c>
      <c r="D37" s="269">
        <v>4395.9666666666662</v>
      </c>
      <c r="E37" s="269">
        <v>4322.0333333333328</v>
      </c>
      <c r="F37" s="269">
        <v>4277.0666666666666</v>
      </c>
      <c r="G37" s="269">
        <v>4203.1333333333332</v>
      </c>
      <c r="H37" s="269">
        <v>4440.9333333333325</v>
      </c>
      <c r="I37" s="269">
        <v>4514.866666666665</v>
      </c>
      <c r="J37" s="269">
        <v>4559.8333333333321</v>
      </c>
      <c r="K37" s="268">
        <v>4469.8999999999996</v>
      </c>
      <c r="L37" s="268">
        <v>4351</v>
      </c>
      <c r="M37" s="268">
        <v>2.4164699999999999</v>
      </c>
      <c r="N37" s="1"/>
      <c r="O37" s="1"/>
    </row>
    <row r="38" spans="1:15" ht="12.75" customHeight="1">
      <c r="A38" s="53">
        <v>29</v>
      </c>
      <c r="B38" s="405" t="s">
        <v>61</v>
      </c>
      <c r="C38" s="268">
        <v>768.6</v>
      </c>
      <c r="D38" s="269">
        <v>773.94999999999993</v>
      </c>
      <c r="E38" s="269">
        <v>758.89999999999986</v>
      </c>
      <c r="F38" s="269">
        <v>749.19999999999993</v>
      </c>
      <c r="G38" s="269">
        <v>734.14999999999986</v>
      </c>
      <c r="H38" s="269">
        <v>783.64999999999986</v>
      </c>
      <c r="I38" s="269">
        <v>798.69999999999982</v>
      </c>
      <c r="J38" s="269">
        <v>808.39999999999986</v>
      </c>
      <c r="K38" s="268">
        <v>789</v>
      </c>
      <c r="L38" s="268">
        <v>764.25</v>
      </c>
      <c r="M38" s="268">
        <v>102.78805</v>
      </c>
      <c r="N38" s="1"/>
      <c r="O38" s="1"/>
    </row>
    <row r="39" spans="1:15" ht="12.75" customHeight="1">
      <c r="A39" s="53">
        <v>30</v>
      </c>
      <c r="B39" s="405" t="s">
        <v>62</v>
      </c>
      <c r="C39" s="268">
        <v>3698.9</v>
      </c>
      <c r="D39" s="269">
        <v>3717.2999999999997</v>
      </c>
      <c r="E39" s="269">
        <v>3664.5999999999995</v>
      </c>
      <c r="F39" s="269">
        <v>3630.2999999999997</v>
      </c>
      <c r="G39" s="269">
        <v>3577.5999999999995</v>
      </c>
      <c r="H39" s="269">
        <v>3751.5999999999995</v>
      </c>
      <c r="I39" s="269">
        <v>3804.2999999999993</v>
      </c>
      <c r="J39" s="269">
        <v>3838.5999999999995</v>
      </c>
      <c r="K39" s="268">
        <v>3770</v>
      </c>
      <c r="L39" s="268">
        <v>3683</v>
      </c>
      <c r="M39" s="268">
        <v>1.5812200000000001</v>
      </c>
      <c r="N39" s="1"/>
      <c r="O39" s="1"/>
    </row>
    <row r="40" spans="1:15" ht="12.75" customHeight="1">
      <c r="A40" s="53">
        <v>31</v>
      </c>
      <c r="B40" s="405" t="s">
        <v>65</v>
      </c>
      <c r="C40" s="268">
        <v>7507.15</v>
      </c>
      <c r="D40" s="269">
        <v>7571.2166666666672</v>
      </c>
      <c r="E40" s="269">
        <v>7410.9333333333343</v>
      </c>
      <c r="F40" s="269">
        <v>7314.7166666666672</v>
      </c>
      <c r="G40" s="269">
        <v>7154.4333333333343</v>
      </c>
      <c r="H40" s="269">
        <v>7667.4333333333343</v>
      </c>
      <c r="I40" s="269">
        <v>7827.7166666666672</v>
      </c>
      <c r="J40" s="269">
        <v>7923.9333333333343</v>
      </c>
      <c r="K40" s="268">
        <v>7731.5</v>
      </c>
      <c r="L40" s="268">
        <v>7475</v>
      </c>
      <c r="M40" s="268">
        <v>14.12331</v>
      </c>
      <c r="N40" s="1"/>
      <c r="O40" s="1"/>
    </row>
    <row r="41" spans="1:15" ht="12.75" customHeight="1">
      <c r="A41" s="53">
        <v>32</v>
      </c>
      <c r="B41" s="405" t="s">
        <v>64</v>
      </c>
      <c r="C41" s="268">
        <v>1721.9</v>
      </c>
      <c r="D41" s="269">
        <v>1738.1666666666667</v>
      </c>
      <c r="E41" s="269">
        <v>1698.1333333333334</v>
      </c>
      <c r="F41" s="269">
        <v>1674.3666666666668</v>
      </c>
      <c r="G41" s="269">
        <v>1634.3333333333335</v>
      </c>
      <c r="H41" s="269">
        <v>1761.9333333333334</v>
      </c>
      <c r="I41" s="269">
        <v>1801.9666666666667</v>
      </c>
      <c r="J41" s="269">
        <v>1825.7333333333333</v>
      </c>
      <c r="K41" s="268">
        <v>1778.2</v>
      </c>
      <c r="L41" s="268">
        <v>1714.4</v>
      </c>
      <c r="M41" s="268">
        <v>27.599129999999999</v>
      </c>
      <c r="N41" s="1"/>
      <c r="O41" s="1"/>
    </row>
    <row r="42" spans="1:15" ht="12.75" customHeight="1">
      <c r="A42" s="53">
        <v>33</v>
      </c>
      <c r="B42" s="405" t="s">
        <v>244</v>
      </c>
      <c r="C42" s="268">
        <v>6848.5</v>
      </c>
      <c r="D42" s="269">
        <v>6876.1833333333334</v>
      </c>
      <c r="E42" s="269">
        <v>6782.3666666666668</v>
      </c>
      <c r="F42" s="269">
        <v>6716.2333333333336</v>
      </c>
      <c r="G42" s="269">
        <v>6622.416666666667</v>
      </c>
      <c r="H42" s="269">
        <v>6942.3166666666666</v>
      </c>
      <c r="I42" s="269">
        <v>7036.1333333333341</v>
      </c>
      <c r="J42" s="269">
        <v>7102.2666666666664</v>
      </c>
      <c r="K42" s="268">
        <v>6970</v>
      </c>
      <c r="L42" s="268">
        <v>6810.05</v>
      </c>
      <c r="M42" s="268">
        <v>0.78763000000000005</v>
      </c>
      <c r="N42" s="1"/>
      <c r="O42" s="1"/>
    </row>
    <row r="43" spans="1:15" ht="12.75" customHeight="1">
      <c r="A43" s="53">
        <v>34</v>
      </c>
      <c r="B43" s="405" t="s">
        <v>66</v>
      </c>
      <c r="C43" s="268">
        <v>1890.05</v>
      </c>
      <c r="D43" s="269">
        <v>1902.3500000000001</v>
      </c>
      <c r="E43" s="269">
        <v>1872.7000000000003</v>
      </c>
      <c r="F43" s="269">
        <v>1855.3500000000001</v>
      </c>
      <c r="G43" s="269">
        <v>1825.7000000000003</v>
      </c>
      <c r="H43" s="269">
        <v>1919.7000000000003</v>
      </c>
      <c r="I43" s="269">
        <v>1949.3500000000004</v>
      </c>
      <c r="J43" s="269">
        <v>1966.7000000000003</v>
      </c>
      <c r="K43" s="268">
        <v>1932</v>
      </c>
      <c r="L43" s="268">
        <v>1885</v>
      </c>
      <c r="M43" s="268">
        <v>2.3391500000000001</v>
      </c>
      <c r="N43" s="1"/>
      <c r="O43" s="1"/>
    </row>
    <row r="44" spans="1:15" ht="12.75" customHeight="1">
      <c r="A44" s="53">
        <v>35</v>
      </c>
      <c r="B44" s="405" t="s">
        <v>67</v>
      </c>
      <c r="C44" s="268">
        <v>278.14999999999998</v>
      </c>
      <c r="D44" s="269">
        <v>280.09999999999997</v>
      </c>
      <c r="E44" s="269">
        <v>273.04999999999995</v>
      </c>
      <c r="F44" s="269">
        <v>267.95</v>
      </c>
      <c r="G44" s="269">
        <v>260.89999999999998</v>
      </c>
      <c r="H44" s="269">
        <v>285.19999999999993</v>
      </c>
      <c r="I44" s="269">
        <v>292.25</v>
      </c>
      <c r="J44" s="269">
        <v>297.34999999999991</v>
      </c>
      <c r="K44" s="268">
        <v>287.14999999999998</v>
      </c>
      <c r="L44" s="268">
        <v>275</v>
      </c>
      <c r="M44" s="268">
        <v>65.264030000000005</v>
      </c>
      <c r="N44" s="1"/>
      <c r="O44" s="1"/>
    </row>
    <row r="45" spans="1:15" ht="12.75" customHeight="1">
      <c r="A45" s="53">
        <v>36</v>
      </c>
      <c r="B45" s="405" t="s">
        <v>68</v>
      </c>
      <c r="C45" s="268">
        <v>132.5</v>
      </c>
      <c r="D45" s="269">
        <v>134.4</v>
      </c>
      <c r="E45" s="269">
        <v>129.80000000000001</v>
      </c>
      <c r="F45" s="269">
        <v>127.1</v>
      </c>
      <c r="G45" s="269">
        <v>122.5</v>
      </c>
      <c r="H45" s="269">
        <v>137.10000000000002</v>
      </c>
      <c r="I45" s="269">
        <v>141.69999999999999</v>
      </c>
      <c r="J45" s="269">
        <v>144.40000000000003</v>
      </c>
      <c r="K45" s="268">
        <v>139</v>
      </c>
      <c r="L45" s="268">
        <v>131.69999999999999</v>
      </c>
      <c r="M45" s="268">
        <v>418.20197999999999</v>
      </c>
      <c r="N45" s="1"/>
      <c r="O45" s="1"/>
    </row>
    <row r="46" spans="1:15" ht="12.75" customHeight="1">
      <c r="A46" s="53">
        <v>37</v>
      </c>
      <c r="B46" s="405" t="s">
        <v>245</v>
      </c>
      <c r="C46" s="268">
        <v>49.95</v>
      </c>
      <c r="D46" s="269">
        <v>50.300000000000004</v>
      </c>
      <c r="E46" s="269">
        <v>49.150000000000006</v>
      </c>
      <c r="F46" s="269">
        <v>48.35</v>
      </c>
      <c r="G46" s="269">
        <v>47.2</v>
      </c>
      <c r="H46" s="269">
        <v>51.100000000000009</v>
      </c>
      <c r="I46" s="269">
        <v>52.25</v>
      </c>
      <c r="J46" s="269">
        <v>53.050000000000011</v>
      </c>
      <c r="K46" s="268">
        <v>51.45</v>
      </c>
      <c r="L46" s="268">
        <v>49.5</v>
      </c>
      <c r="M46" s="268">
        <v>30.194749999999999</v>
      </c>
      <c r="N46" s="1"/>
      <c r="O46" s="1"/>
    </row>
    <row r="47" spans="1:15" ht="12.75" customHeight="1">
      <c r="A47" s="53">
        <v>38</v>
      </c>
      <c r="B47" s="405" t="s">
        <v>69</v>
      </c>
      <c r="C47" s="268">
        <v>1854.35</v>
      </c>
      <c r="D47" s="269">
        <v>1874.4833333333336</v>
      </c>
      <c r="E47" s="269">
        <v>1827.0166666666671</v>
      </c>
      <c r="F47" s="269">
        <v>1799.6833333333336</v>
      </c>
      <c r="G47" s="269">
        <v>1752.2166666666672</v>
      </c>
      <c r="H47" s="269">
        <v>1901.8166666666671</v>
      </c>
      <c r="I47" s="269">
        <v>1949.2833333333333</v>
      </c>
      <c r="J47" s="269">
        <v>1976.616666666667</v>
      </c>
      <c r="K47" s="268">
        <v>1921.95</v>
      </c>
      <c r="L47" s="268">
        <v>1847.15</v>
      </c>
      <c r="M47" s="268">
        <v>2.4659</v>
      </c>
      <c r="N47" s="1"/>
      <c r="O47" s="1"/>
    </row>
    <row r="48" spans="1:15" ht="12.75" customHeight="1">
      <c r="A48" s="53">
        <v>39</v>
      </c>
      <c r="B48" s="405" t="s">
        <v>72</v>
      </c>
      <c r="C48" s="268">
        <v>633.70000000000005</v>
      </c>
      <c r="D48" s="269">
        <v>634.9</v>
      </c>
      <c r="E48" s="269">
        <v>628.9</v>
      </c>
      <c r="F48" s="269">
        <v>624.1</v>
      </c>
      <c r="G48" s="269">
        <v>618.1</v>
      </c>
      <c r="H48" s="269">
        <v>639.69999999999993</v>
      </c>
      <c r="I48" s="269">
        <v>645.69999999999993</v>
      </c>
      <c r="J48" s="269">
        <v>650.49999999999989</v>
      </c>
      <c r="K48" s="268">
        <v>640.9</v>
      </c>
      <c r="L48" s="268">
        <v>630.1</v>
      </c>
      <c r="M48" s="268">
        <v>5.3587899999999999</v>
      </c>
      <c r="N48" s="1"/>
      <c r="O48" s="1"/>
    </row>
    <row r="49" spans="1:15" ht="12.75" customHeight="1">
      <c r="A49" s="53">
        <v>40</v>
      </c>
      <c r="B49" s="405" t="s">
        <v>71</v>
      </c>
      <c r="C49" s="268">
        <v>106.65</v>
      </c>
      <c r="D49" s="269">
        <v>107.91666666666667</v>
      </c>
      <c r="E49" s="269">
        <v>104.83333333333334</v>
      </c>
      <c r="F49" s="269">
        <v>103.01666666666667</v>
      </c>
      <c r="G49" s="269">
        <v>99.933333333333337</v>
      </c>
      <c r="H49" s="269">
        <v>109.73333333333335</v>
      </c>
      <c r="I49" s="269">
        <v>112.81666666666669</v>
      </c>
      <c r="J49" s="269">
        <v>114.63333333333335</v>
      </c>
      <c r="K49" s="268">
        <v>111</v>
      </c>
      <c r="L49" s="268">
        <v>106.1</v>
      </c>
      <c r="M49" s="268">
        <v>152.15768</v>
      </c>
      <c r="N49" s="1"/>
      <c r="O49" s="1"/>
    </row>
    <row r="50" spans="1:15" ht="12.75" customHeight="1">
      <c r="A50" s="53">
        <v>41</v>
      </c>
      <c r="B50" s="405" t="s">
        <v>73</v>
      </c>
      <c r="C50" s="268">
        <v>747.1</v>
      </c>
      <c r="D50" s="269">
        <v>758.61666666666667</v>
      </c>
      <c r="E50" s="269">
        <v>733.33333333333337</v>
      </c>
      <c r="F50" s="269">
        <v>719.56666666666672</v>
      </c>
      <c r="G50" s="269">
        <v>694.28333333333342</v>
      </c>
      <c r="H50" s="269">
        <v>772.38333333333333</v>
      </c>
      <c r="I50" s="269">
        <v>797.66666666666663</v>
      </c>
      <c r="J50" s="269">
        <v>811.43333333333328</v>
      </c>
      <c r="K50" s="268">
        <v>783.9</v>
      </c>
      <c r="L50" s="268">
        <v>744.85</v>
      </c>
      <c r="M50" s="268">
        <v>12.05048</v>
      </c>
      <c r="N50" s="1"/>
      <c r="O50" s="1"/>
    </row>
    <row r="51" spans="1:15" ht="12.75" customHeight="1">
      <c r="A51" s="53">
        <v>42</v>
      </c>
      <c r="B51" s="405" t="s">
        <v>76</v>
      </c>
      <c r="C51" s="268">
        <v>58</v>
      </c>
      <c r="D51" s="269">
        <v>58.6</v>
      </c>
      <c r="E51" s="269">
        <v>57.050000000000004</v>
      </c>
      <c r="F51" s="269">
        <v>56.1</v>
      </c>
      <c r="G51" s="269">
        <v>54.550000000000004</v>
      </c>
      <c r="H51" s="269">
        <v>59.550000000000004</v>
      </c>
      <c r="I51" s="269">
        <v>61.1</v>
      </c>
      <c r="J51" s="269">
        <v>62.050000000000004</v>
      </c>
      <c r="K51" s="268">
        <v>60.15</v>
      </c>
      <c r="L51" s="268">
        <v>57.65</v>
      </c>
      <c r="M51" s="268">
        <v>206.65995000000001</v>
      </c>
      <c r="N51" s="1"/>
      <c r="O51" s="1"/>
    </row>
    <row r="52" spans="1:15" ht="12.75" customHeight="1">
      <c r="A52" s="53">
        <v>43</v>
      </c>
      <c r="B52" s="405" t="s">
        <v>80</v>
      </c>
      <c r="C52" s="268">
        <v>311.95</v>
      </c>
      <c r="D52" s="269">
        <v>313.25</v>
      </c>
      <c r="E52" s="269">
        <v>309.7</v>
      </c>
      <c r="F52" s="269">
        <v>307.45</v>
      </c>
      <c r="G52" s="269">
        <v>303.89999999999998</v>
      </c>
      <c r="H52" s="269">
        <v>315.5</v>
      </c>
      <c r="I52" s="269">
        <v>319.04999999999995</v>
      </c>
      <c r="J52" s="269">
        <v>321.3</v>
      </c>
      <c r="K52" s="268">
        <v>316.8</v>
      </c>
      <c r="L52" s="268">
        <v>311</v>
      </c>
      <c r="M52" s="268">
        <v>27.5838</v>
      </c>
      <c r="N52" s="1"/>
      <c r="O52" s="1"/>
    </row>
    <row r="53" spans="1:15" ht="12.75" customHeight="1">
      <c r="A53" s="53">
        <v>44</v>
      </c>
      <c r="B53" s="405" t="s">
        <v>75</v>
      </c>
      <c r="C53" s="268">
        <v>771.35</v>
      </c>
      <c r="D53" s="269">
        <v>776.01666666666677</v>
      </c>
      <c r="E53" s="269">
        <v>764.03333333333353</v>
      </c>
      <c r="F53" s="269">
        <v>756.71666666666681</v>
      </c>
      <c r="G53" s="269">
        <v>744.73333333333358</v>
      </c>
      <c r="H53" s="269">
        <v>783.33333333333348</v>
      </c>
      <c r="I53" s="269">
        <v>795.31666666666683</v>
      </c>
      <c r="J53" s="269">
        <v>802.63333333333344</v>
      </c>
      <c r="K53" s="268">
        <v>788</v>
      </c>
      <c r="L53" s="268">
        <v>768.7</v>
      </c>
      <c r="M53" s="268">
        <v>92.718289999999996</v>
      </c>
      <c r="N53" s="1"/>
      <c r="O53" s="1"/>
    </row>
    <row r="54" spans="1:15" ht="12.75" customHeight="1">
      <c r="A54" s="53">
        <v>45</v>
      </c>
      <c r="B54" s="405" t="s">
        <v>77</v>
      </c>
      <c r="C54" s="268">
        <v>283.8</v>
      </c>
      <c r="D54" s="269">
        <v>286.4666666666667</v>
      </c>
      <c r="E54" s="269">
        <v>280.28333333333342</v>
      </c>
      <c r="F54" s="269">
        <v>276.76666666666671</v>
      </c>
      <c r="G54" s="269">
        <v>270.58333333333343</v>
      </c>
      <c r="H54" s="269">
        <v>289.98333333333341</v>
      </c>
      <c r="I54" s="269">
        <v>296.16666666666669</v>
      </c>
      <c r="J54" s="269">
        <v>299.68333333333339</v>
      </c>
      <c r="K54" s="268">
        <v>292.64999999999998</v>
      </c>
      <c r="L54" s="268">
        <v>282.95</v>
      </c>
      <c r="M54" s="268">
        <v>17.471969999999999</v>
      </c>
      <c r="N54" s="1"/>
      <c r="O54" s="1"/>
    </row>
    <row r="55" spans="1:15" ht="12.75" customHeight="1">
      <c r="A55" s="53">
        <v>46</v>
      </c>
      <c r="B55" s="405" t="s">
        <v>78</v>
      </c>
      <c r="C55" s="268">
        <v>16223.35</v>
      </c>
      <c r="D55" s="269">
        <v>16402.833333333332</v>
      </c>
      <c r="E55" s="269">
        <v>15970.666666666664</v>
      </c>
      <c r="F55" s="269">
        <v>15717.983333333332</v>
      </c>
      <c r="G55" s="269">
        <v>15285.816666666664</v>
      </c>
      <c r="H55" s="269">
        <v>16655.516666666663</v>
      </c>
      <c r="I55" s="269">
        <v>17087.683333333327</v>
      </c>
      <c r="J55" s="269">
        <v>17340.366666666665</v>
      </c>
      <c r="K55" s="268">
        <v>16835</v>
      </c>
      <c r="L55" s="268">
        <v>16150.15</v>
      </c>
      <c r="M55" s="268">
        <v>0.36143999999999998</v>
      </c>
      <c r="N55" s="1"/>
      <c r="O55" s="1"/>
    </row>
    <row r="56" spans="1:15" ht="12.75" customHeight="1">
      <c r="A56" s="53">
        <v>47</v>
      </c>
      <c r="B56" s="405" t="s">
        <v>81</v>
      </c>
      <c r="C56" s="268">
        <v>3796.7</v>
      </c>
      <c r="D56" s="269">
        <v>3807.2833333333333</v>
      </c>
      <c r="E56" s="269">
        <v>3771.7666666666664</v>
      </c>
      <c r="F56" s="269">
        <v>3746.833333333333</v>
      </c>
      <c r="G56" s="269">
        <v>3711.3166666666662</v>
      </c>
      <c r="H56" s="269">
        <v>3832.2166666666667</v>
      </c>
      <c r="I56" s="269">
        <v>3867.733333333334</v>
      </c>
      <c r="J56" s="269">
        <v>3892.666666666667</v>
      </c>
      <c r="K56" s="268">
        <v>3842.8</v>
      </c>
      <c r="L56" s="268">
        <v>3782.35</v>
      </c>
      <c r="M56" s="268">
        <v>3.2658100000000001</v>
      </c>
      <c r="N56" s="1"/>
      <c r="O56" s="1"/>
    </row>
    <row r="57" spans="1:15" ht="12.75" customHeight="1">
      <c r="A57" s="53">
        <v>48</v>
      </c>
      <c r="B57" s="405" t="s">
        <v>82</v>
      </c>
      <c r="C57" s="268">
        <v>229.1</v>
      </c>
      <c r="D57" s="269">
        <v>233.63333333333333</v>
      </c>
      <c r="E57" s="269">
        <v>223.66666666666666</v>
      </c>
      <c r="F57" s="269">
        <v>218.23333333333332</v>
      </c>
      <c r="G57" s="269">
        <v>208.26666666666665</v>
      </c>
      <c r="H57" s="269">
        <v>239.06666666666666</v>
      </c>
      <c r="I57" s="269">
        <v>249.03333333333336</v>
      </c>
      <c r="J57" s="269">
        <v>254.46666666666667</v>
      </c>
      <c r="K57" s="268">
        <v>243.6</v>
      </c>
      <c r="L57" s="268">
        <v>228.2</v>
      </c>
      <c r="M57" s="268">
        <v>117.26325</v>
      </c>
      <c r="N57" s="1"/>
      <c r="O57" s="1"/>
    </row>
    <row r="58" spans="1:15" ht="12.75" customHeight="1">
      <c r="A58" s="53">
        <v>49</v>
      </c>
      <c r="B58" s="405" t="s">
        <v>83</v>
      </c>
      <c r="C58" s="268">
        <v>738.5</v>
      </c>
      <c r="D58" s="269">
        <v>751</v>
      </c>
      <c r="E58" s="269">
        <v>720.05</v>
      </c>
      <c r="F58" s="269">
        <v>701.59999999999991</v>
      </c>
      <c r="G58" s="269">
        <v>670.64999999999986</v>
      </c>
      <c r="H58" s="269">
        <v>769.45</v>
      </c>
      <c r="I58" s="269">
        <v>800.40000000000009</v>
      </c>
      <c r="J58" s="269">
        <v>818.85000000000014</v>
      </c>
      <c r="K58" s="268">
        <v>781.95</v>
      </c>
      <c r="L58" s="268">
        <v>732.55</v>
      </c>
      <c r="M58" s="268">
        <v>30.542919999999999</v>
      </c>
      <c r="N58" s="1"/>
      <c r="O58" s="1"/>
    </row>
    <row r="59" spans="1:15" ht="12.75" customHeight="1">
      <c r="A59" s="53">
        <v>50</v>
      </c>
      <c r="B59" s="405" t="s">
        <v>84</v>
      </c>
      <c r="C59" s="268">
        <v>1068.0999999999999</v>
      </c>
      <c r="D59" s="269">
        <v>1074.7833333333333</v>
      </c>
      <c r="E59" s="269">
        <v>1056.5666666666666</v>
      </c>
      <c r="F59" s="269">
        <v>1045.0333333333333</v>
      </c>
      <c r="G59" s="269">
        <v>1026.8166666666666</v>
      </c>
      <c r="H59" s="269">
        <v>1086.3166666666666</v>
      </c>
      <c r="I59" s="269">
        <v>1104.5333333333333</v>
      </c>
      <c r="J59" s="269">
        <v>1116.0666666666666</v>
      </c>
      <c r="K59" s="268">
        <v>1093</v>
      </c>
      <c r="L59" s="268">
        <v>1063.25</v>
      </c>
      <c r="M59" s="268">
        <v>32.682980000000001</v>
      </c>
      <c r="N59" s="1"/>
      <c r="O59" s="1"/>
    </row>
    <row r="60" spans="1:15" ht="12.75" customHeight="1">
      <c r="A60" s="53">
        <v>51</v>
      </c>
      <c r="B60" s="405" t="s">
        <v>830</v>
      </c>
      <c r="C60" s="268">
        <v>1851.7</v>
      </c>
      <c r="D60" s="269">
        <v>1862.1166666666668</v>
      </c>
      <c r="E60" s="269">
        <v>1839.5833333333335</v>
      </c>
      <c r="F60" s="269">
        <v>1827.4666666666667</v>
      </c>
      <c r="G60" s="269">
        <v>1804.9333333333334</v>
      </c>
      <c r="H60" s="269">
        <v>1874.2333333333336</v>
      </c>
      <c r="I60" s="269">
        <v>1896.7666666666669</v>
      </c>
      <c r="J60" s="269">
        <v>1908.8833333333337</v>
      </c>
      <c r="K60" s="268">
        <v>1884.65</v>
      </c>
      <c r="L60" s="268">
        <v>1850</v>
      </c>
      <c r="M60" s="268">
        <v>0.65742999999999996</v>
      </c>
      <c r="N60" s="1"/>
      <c r="O60" s="1"/>
    </row>
    <row r="61" spans="1:15" ht="12.75" customHeight="1">
      <c r="A61" s="53">
        <v>52</v>
      </c>
      <c r="B61" s="405" t="s">
        <v>85</v>
      </c>
      <c r="C61" s="268">
        <v>222.85</v>
      </c>
      <c r="D61" s="269">
        <v>223.6</v>
      </c>
      <c r="E61" s="269">
        <v>220.25</v>
      </c>
      <c r="F61" s="269">
        <v>217.65</v>
      </c>
      <c r="G61" s="269">
        <v>214.3</v>
      </c>
      <c r="H61" s="269">
        <v>226.2</v>
      </c>
      <c r="I61" s="269">
        <v>229.54999999999995</v>
      </c>
      <c r="J61" s="269">
        <v>232.14999999999998</v>
      </c>
      <c r="K61" s="268">
        <v>226.95</v>
      </c>
      <c r="L61" s="268">
        <v>221</v>
      </c>
      <c r="M61" s="268">
        <v>54.953150000000001</v>
      </c>
      <c r="N61" s="1"/>
      <c r="O61" s="1"/>
    </row>
    <row r="62" spans="1:15" ht="12.75" customHeight="1">
      <c r="A62" s="53">
        <v>53</v>
      </c>
      <c r="B62" s="405" t="s">
        <v>87</v>
      </c>
      <c r="C62" s="268">
        <v>3336.55</v>
      </c>
      <c r="D62" s="269">
        <v>3371.4666666666667</v>
      </c>
      <c r="E62" s="269">
        <v>3287.9333333333334</v>
      </c>
      <c r="F62" s="269">
        <v>3239.3166666666666</v>
      </c>
      <c r="G62" s="269">
        <v>3155.7833333333333</v>
      </c>
      <c r="H62" s="269">
        <v>3420.0833333333335</v>
      </c>
      <c r="I62" s="269">
        <v>3503.6166666666672</v>
      </c>
      <c r="J62" s="269">
        <v>3552.2333333333336</v>
      </c>
      <c r="K62" s="268">
        <v>3455</v>
      </c>
      <c r="L62" s="268">
        <v>3322.85</v>
      </c>
      <c r="M62" s="268">
        <v>2.4753599999999998</v>
      </c>
      <c r="N62" s="1"/>
      <c r="O62" s="1"/>
    </row>
    <row r="63" spans="1:15" ht="12.75" customHeight="1">
      <c r="A63" s="53">
        <v>54</v>
      </c>
      <c r="B63" s="405" t="s">
        <v>88</v>
      </c>
      <c r="C63" s="268">
        <v>1578.1</v>
      </c>
      <c r="D63" s="269">
        <v>1580.4666666666665</v>
      </c>
      <c r="E63" s="269">
        <v>1561.9333333333329</v>
      </c>
      <c r="F63" s="269">
        <v>1545.7666666666664</v>
      </c>
      <c r="G63" s="269">
        <v>1527.2333333333329</v>
      </c>
      <c r="H63" s="269">
        <v>1596.633333333333</v>
      </c>
      <c r="I63" s="269">
        <v>1615.1666666666663</v>
      </c>
      <c r="J63" s="269">
        <v>1631.333333333333</v>
      </c>
      <c r="K63" s="268">
        <v>1599</v>
      </c>
      <c r="L63" s="268">
        <v>1564.3</v>
      </c>
      <c r="M63" s="268">
        <v>2.12676</v>
      </c>
      <c r="N63" s="1"/>
      <c r="O63" s="1"/>
    </row>
    <row r="64" spans="1:15" ht="12.75" customHeight="1">
      <c r="A64" s="53">
        <v>55</v>
      </c>
      <c r="B64" s="405" t="s">
        <v>89</v>
      </c>
      <c r="C64" s="268">
        <v>726.55</v>
      </c>
      <c r="D64" s="269">
        <v>734.71666666666658</v>
      </c>
      <c r="E64" s="269">
        <v>714.38333333333321</v>
      </c>
      <c r="F64" s="269">
        <v>702.21666666666658</v>
      </c>
      <c r="G64" s="269">
        <v>681.88333333333321</v>
      </c>
      <c r="H64" s="269">
        <v>746.88333333333321</v>
      </c>
      <c r="I64" s="269">
        <v>767.21666666666647</v>
      </c>
      <c r="J64" s="269">
        <v>779.38333333333321</v>
      </c>
      <c r="K64" s="268">
        <v>755.05</v>
      </c>
      <c r="L64" s="268">
        <v>722.55</v>
      </c>
      <c r="M64" s="268">
        <v>10.392250000000001</v>
      </c>
      <c r="N64" s="1"/>
      <c r="O64" s="1"/>
    </row>
    <row r="65" spans="1:15" ht="12.75" customHeight="1">
      <c r="A65" s="53">
        <v>56</v>
      </c>
      <c r="B65" s="405" t="s">
        <v>90</v>
      </c>
      <c r="C65" s="268">
        <v>1008.4</v>
      </c>
      <c r="D65" s="269">
        <v>1022.1833333333334</v>
      </c>
      <c r="E65" s="269">
        <v>988.36666666666679</v>
      </c>
      <c r="F65" s="269">
        <v>968.33333333333337</v>
      </c>
      <c r="G65" s="269">
        <v>934.51666666666677</v>
      </c>
      <c r="H65" s="269">
        <v>1042.2166666666667</v>
      </c>
      <c r="I65" s="269">
        <v>1076.0333333333333</v>
      </c>
      <c r="J65" s="269">
        <v>1096.0666666666668</v>
      </c>
      <c r="K65" s="268">
        <v>1056</v>
      </c>
      <c r="L65" s="268">
        <v>1002.15</v>
      </c>
      <c r="M65" s="268">
        <v>3.5449799999999998</v>
      </c>
      <c r="N65" s="1"/>
      <c r="O65" s="1"/>
    </row>
    <row r="66" spans="1:15" ht="12.75" customHeight="1">
      <c r="A66" s="53">
        <v>57</v>
      </c>
      <c r="B66" s="405" t="s">
        <v>249</v>
      </c>
      <c r="C66" s="268">
        <v>401.8</v>
      </c>
      <c r="D66" s="269">
        <v>401.58333333333331</v>
      </c>
      <c r="E66" s="269">
        <v>397.26666666666665</v>
      </c>
      <c r="F66" s="269">
        <v>392.73333333333335</v>
      </c>
      <c r="G66" s="269">
        <v>388.41666666666669</v>
      </c>
      <c r="H66" s="269">
        <v>406.11666666666662</v>
      </c>
      <c r="I66" s="269">
        <v>410.43333333333334</v>
      </c>
      <c r="J66" s="269">
        <v>414.96666666666658</v>
      </c>
      <c r="K66" s="268">
        <v>405.9</v>
      </c>
      <c r="L66" s="268">
        <v>397.05</v>
      </c>
      <c r="M66" s="268">
        <v>16.859580000000001</v>
      </c>
      <c r="N66" s="1"/>
      <c r="O66" s="1"/>
    </row>
    <row r="67" spans="1:15" ht="12.75" customHeight="1">
      <c r="A67" s="53">
        <v>58</v>
      </c>
      <c r="B67" s="405" t="s">
        <v>92</v>
      </c>
      <c r="C67" s="268">
        <v>1219</v>
      </c>
      <c r="D67" s="269">
        <v>1231.3333333333333</v>
      </c>
      <c r="E67" s="269">
        <v>1202.6666666666665</v>
      </c>
      <c r="F67" s="269">
        <v>1186.3333333333333</v>
      </c>
      <c r="G67" s="269">
        <v>1157.6666666666665</v>
      </c>
      <c r="H67" s="269">
        <v>1247.6666666666665</v>
      </c>
      <c r="I67" s="269">
        <v>1276.333333333333</v>
      </c>
      <c r="J67" s="269">
        <v>1292.6666666666665</v>
      </c>
      <c r="K67" s="268">
        <v>1260</v>
      </c>
      <c r="L67" s="268">
        <v>1215</v>
      </c>
      <c r="M67" s="268">
        <v>5.9621399999999998</v>
      </c>
      <c r="N67" s="1"/>
      <c r="O67" s="1"/>
    </row>
    <row r="68" spans="1:15" ht="12.75" customHeight="1">
      <c r="A68" s="53">
        <v>59</v>
      </c>
      <c r="B68" s="405" t="s">
        <v>97</v>
      </c>
      <c r="C68" s="268">
        <v>369.95</v>
      </c>
      <c r="D68" s="269">
        <v>373.43333333333334</v>
      </c>
      <c r="E68" s="269">
        <v>364.66666666666669</v>
      </c>
      <c r="F68" s="269">
        <v>359.38333333333333</v>
      </c>
      <c r="G68" s="269">
        <v>350.61666666666667</v>
      </c>
      <c r="H68" s="269">
        <v>378.7166666666667</v>
      </c>
      <c r="I68" s="269">
        <v>387.48333333333335</v>
      </c>
      <c r="J68" s="269">
        <v>392.76666666666671</v>
      </c>
      <c r="K68" s="268">
        <v>382.2</v>
      </c>
      <c r="L68" s="268">
        <v>368.15</v>
      </c>
      <c r="M68" s="268">
        <v>40.601460000000003</v>
      </c>
      <c r="N68" s="1"/>
      <c r="O68" s="1"/>
    </row>
    <row r="69" spans="1:15" ht="12.75" customHeight="1">
      <c r="A69" s="53">
        <v>60</v>
      </c>
      <c r="B69" s="405" t="s">
        <v>93</v>
      </c>
      <c r="C69" s="268">
        <v>568.54999999999995</v>
      </c>
      <c r="D69" s="269">
        <v>570.98333333333335</v>
      </c>
      <c r="E69" s="269">
        <v>565.11666666666667</v>
      </c>
      <c r="F69" s="269">
        <v>561.68333333333328</v>
      </c>
      <c r="G69" s="269">
        <v>555.81666666666661</v>
      </c>
      <c r="H69" s="269">
        <v>574.41666666666674</v>
      </c>
      <c r="I69" s="269">
        <v>580.28333333333353</v>
      </c>
      <c r="J69" s="269">
        <v>583.71666666666681</v>
      </c>
      <c r="K69" s="268">
        <v>576.85</v>
      </c>
      <c r="L69" s="268">
        <v>567.54999999999995</v>
      </c>
      <c r="M69" s="268">
        <v>11.56625</v>
      </c>
      <c r="N69" s="1"/>
      <c r="O69" s="1"/>
    </row>
    <row r="70" spans="1:15" ht="12.75" customHeight="1">
      <c r="A70" s="53">
        <v>61</v>
      </c>
      <c r="B70" s="405" t="s">
        <v>250</v>
      </c>
      <c r="C70" s="268">
        <v>1580.1</v>
      </c>
      <c r="D70" s="269">
        <v>1609.4666666666665</v>
      </c>
      <c r="E70" s="269">
        <v>1541.633333333333</v>
      </c>
      <c r="F70" s="269">
        <v>1503.1666666666665</v>
      </c>
      <c r="G70" s="269">
        <v>1435.333333333333</v>
      </c>
      <c r="H70" s="269">
        <v>1647.9333333333329</v>
      </c>
      <c r="I70" s="269">
        <v>1715.7666666666664</v>
      </c>
      <c r="J70" s="269">
        <v>1754.2333333333329</v>
      </c>
      <c r="K70" s="268">
        <v>1677.3</v>
      </c>
      <c r="L70" s="268">
        <v>1571</v>
      </c>
      <c r="M70" s="268">
        <v>2.6578900000000001</v>
      </c>
      <c r="N70" s="1"/>
      <c r="O70" s="1"/>
    </row>
    <row r="71" spans="1:15" ht="12.75" customHeight="1">
      <c r="A71" s="53">
        <v>62</v>
      </c>
      <c r="B71" s="405" t="s">
        <v>94</v>
      </c>
      <c r="C71" s="268">
        <v>2163.6999999999998</v>
      </c>
      <c r="D71" s="269">
        <v>2175.2166666666667</v>
      </c>
      <c r="E71" s="269">
        <v>2133.4833333333336</v>
      </c>
      <c r="F71" s="269">
        <v>2103.2666666666669</v>
      </c>
      <c r="G71" s="269">
        <v>2061.5333333333338</v>
      </c>
      <c r="H71" s="269">
        <v>2205.4333333333334</v>
      </c>
      <c r="I71" s="269">
        <v>2247.1666666666661</v>
      </c>
      <c r="J71" s="269">
        <v>2277.3833333333332</v>
      </c>
      <c r="K71" s="268">
        <v>2216.9499999999998</v>
      </c>
      <c r="L71" s="268">
        <v>2145</v>
      </c>
      <c r="M71" s="268">
        <v>12.547330000000001</v>
      </c>
      <c r="N71" s="1"/>
      <c r="O71" s="1"/>
    </row>
    <row r="72" spans="1:15" ht="12.75" customHeight="1">
      <c r="A72" s="53">
        <v>63</v>
      </c>
      <c r="B72" s="405" t="s">
        <v>95</v>
      </c>
      <c r="C72" s="268">
        <v>3642.6</v>
      </c>
      <c r="D72" s="269">
        <v>3637.9166666666665</v>
      </c>
      <c r="E72" s="269">
        <v>3575.833333333333</v>
      </c>
      <c r="F72" s="269">
        <v>3509.0666666666666</v>
      </c>
      <c r="G72" s="269">
        <v>3446.9833333333331</v>
      </c>
      <c r="H72" s="269">
        <v>3704.6833333333329</v>
      </c>
      <c r="I72" s="269">
        <v>3766.766666666666</v>
      </c>
      <c r="J72" s="269">
        <v>3833.5333333333328</v>
      </c>
      <c r="K72" s="268">
        <v>3700</v>
      </c>
      <c r="L72" s="268">
        <v>3571.15</v>
      </c>
      <c r="M72" s="268">
        <v>7.61456</v>
      </c>
      <c r="N72" s="1"/>
      <c r="O72" s="1"/>
    </row>
    <row r="73" spans="1:15" ht="12.75" customHeight="1">
      <c r="A73" s="53">
        <v>64</v>
      </c>
      <c r="B73" s="405" t="s">
        <v>252</v>
      </c>
      <c r="C73" s="268">
        <v>4314.3500000000004</v>
      </c>
      <c r="D73" s="269">
        <v>4376.05</v>
      </c>
      <c r="E73" s="269">
        <v>4239.4000000000005</v>
      </c>
      <c r="F73" s="269">
        <v>4164.4500000000007</v>
      </c>
      <c r="G73" s="269">
        <v>4027.8000000000011</v>
      </c>
      <c r="H73" s="269">
        <v>4451</v>
      </c>
      <c r="I73" s="269">
        <v>4587.6499999999996</v>
      </c>
      <c r="J73" s="269">
        <v>4662.5999999999995</v>
      </c>
      <c r="K73" s="268">
        <v>4512.7</v>
      </c>
      <c r="L73" s="268">
        <v>4301.1000000000004</v>
      </c>
      <c r="M73" s="268">
        <v>2.1087899999999999</v>
      </c>
      <c r="N73" s="1"/>
      <c r="O73" s="1"/>
    </row>
    <row r="74" spans="1:15" ht="12.75" customHeight="1">
      <c r="A74" s="53">
        <v>65</v>
      </c>
      <c r="B74" s="405" t="s">
        <v>143</v>
      </c>
      <c r="C74" s="268">
        <v>2514.9</v>
      </c>
      <c r="D74" s="269">
        <v>2492.5833333333335</v>
      </c>
      <c r="E74" s="269">
        <v>2446.166666666667</v>
      </c>
      <c r="F74" s="269">
        <v>2377.4333333333334</v>
      </c>
      <c r="G74" s="269">
        <v>2331.0166666666669</v>
      </c>
      <c r="H74" s="269">
        <v>2561.3166666666671</v>
      </c>
      <c r="I74" s="269">
        <v>2607.733333333334</v>
      </c>
      <c r="J74" s="269">
        <v>2676.4666666666672</v>
      </c>
      <c r="K74" s="268">
        <v>2539</v>
      </c>
      <c r="L74" s="268">
        <v>2423.85</v>
      </c>
      <c r="M74" s="268">
        <v>5.2893299999999996</v>
      </c>
      <c r="N74" s="1"/>
      <c r="O74" s="1"/>
    </row>
    <row r="75" spans="1:15" ht="12.75" customHeight="1">
      <c r="A75" s="53">
        <v>66</v>
      </c>
      <c r="B75" s="405" t="s">
        <v>98</v>
      </c>
      <c r="C75" s="268">
        <v>4139.2</v>
      </c>
      <c r="D75" s="269">
        <v>4161.1500000000005</v>
      </c>
      <c r="E75" s="269">
        <v>4107.5500000000011</v>
      </c>
      <c r="F75" s="269">
        <v>4075.9000000000005</v>
      </c>
      <c r="G75" s="269">
        <v>4022.3000000000011</v>
      </c>
      <c r="H75" s="269">
        <v>4192.8000000000011</v>
      </c>
      <c r="I75" s="269">
        <v>4246.4000000000015</v>
      </c>
      <c r="J75" s="269">
        <v>4278.0500000000011</v>
      </c>
      <c r="K75" s="268">
        <v>4214.75</v>
      </c>
      <c r="L75" s="268">
        <v>4129.5</v>
      </c>
      <c r="M75" s="268">
        <v>3.3198799999999999</v>
      </c>
      <c r="N75" s="1"/>
      <c r="O75" s="1"/>
    </row>
    <row r="76" spans="1:15" ht="12.75" customHeight="1">
      <c r="A76" s="53">
        <v>67</v>
      </c>
      <c r="B76" s="405" t="s">
        <v>99</v>
      </c>
      <c r="C76" s="268">
        <v>3688.45</v>
      </c>
      <c r="D76" s="269">
        <v>3704.7666666666664</v>
      </c>
      <c r="E76" s="269">
        <v>3635.083333333333</v>
      </c>
      <c r="F76" s="269">
        <v>3581.7166666666667</v>
      </c>
      <c r="G76" s="269">
        <v>3512.0333333333333</v>
      </c>
      <c r="H76" s="269">
        <v>3758.1333333333328</v>
      </c>
      <c r="I76" s="269">
        <v>3827.8166666666662</v>
      </c>
      <c r="J76" s="269">
        <v>3881.1833333333325</v>
      </c>
      <c r="K76" s="268">
        <v>3774.45</v>
      </c>
      <c r="L76" s="268">
        <v>3651.4</v>
      </c>
      <c r="M76" s="268">
        <v>4.3653899999999997</v>
      </c>
      <c r="N76" s="1"/>
      <c r="O76" s="1"/>
    </row>
    <row r="77" spans="1:15" ht="12.75" customHeight="1">
      <c r="A77" s="53">
        <v>68</v>
      </c>
      <c r="B77" s="405" t="s">
        <v>253</v>
      </c>
      <c r="C77" s="268">
        <v>495.65</v>
      </c>
      <c r="D77" s="269">
        <v>498.7833333333333</v>
      </c>
      <c r="E77" s="269">
        <v>488.01666666666659</v>
      </c>
      <c r="F77" s="269">
        <v>480.38333333333327</v>
      </c>
      <c r="G77" s="269">
        <v>469.61666666666656</v>
      </c>
      <c r="H77" s="269">
        <v>506.41666666666663</v>
      </c>
      <c r="I77" s="269">
        <v>517.18333333333328</v>
      </c>
      <c r="J77" s="269">
        <v>524.81666666666661</v>
      </c>
      <c r="K77" s="268">
        <v>509.55</v>
      </c>
      <c r="L77" s="268">
        <v>491.15</v>
      </c>
      <c r="M77" s="268">
        <v>1.50678</v>
      </c>
      <c r="N77" s="1"/>
      <c r="O77" s="1"/>
    </row>
    <row r="78" spans="1:15" ht="12.75" customHeight="1">
      <c r="A78" s="53">
        <v>69</v>
      </c>
      <c r="B78" s="405" t="s">
        <v>100</v>
      </c>
      <c r="C78" s="268">
        <v>2076.65</v>
      </c>
      <c r="D78" s="269">
        <v>2110.5499999999997</v>
      </c>
      <c r="E78" s="269">
        <v>2031.0999999999995</v>
      </c>
      <c r="F78" s="269">
        <v>1985.5499999999997</v>
      </c>
      <c r="G78" s="269">
        <v>1906.0999999999995</v>
      </c>
      <c r="H78" s="269">
        <v>2156.0999999999995</v>
      </c>
      <c r="I78" s="269">
        <v>2235.5499999999993</v>
      </c>
      <c r="J78" s="269">
        <v>2281.0999999999995</v>
      </c>
      <c r="K78" s="268">
        <v>2190</v>
      </c>
      <c r="L78" s="268">
        <v>2065</v>
      </c>
      <c r="M78" s="268">
        <v>13.78417</v>
      </c>
      <c r="N78" s="1"/>
      <c r="O78" s="1"/>
    </row>
    <row r="79" spans="1:15" ht="12.75" customHeight="1">
      <c r="A79" s="53">
        <v>70</v>
      </c>
      <c r="B79" s="405" t="s">
        <v>101</v>
      </c>
      <c r="C79" s="268">
        <v>158.35</v>
      </c>
      <c r="D79" s="269">
        <v>159.55000000000001</v>
      </c>
      <c r="E79" s="269">
        <v>156.60000000000002</v>
      </c>
      <c r="F79" s="269">
        <v>154.85000000000002</v>
      </c>
      <c r="G79" s="269">
        <v>151.90000000000003</v>
      </c>
      <c r="H79" s="269">
        <v>161.30000000000001</v>
      </c>
      <c r="I79" s="269">
        <v>164.25</v>
      </c>
      <c r="J79" s="269">
        <v>166</v>
      </c>
      <c r="K79" s="268">
        <v>162.5</v>
      </c>
      <c r="L79" s="268">
        <v>157.80000000000001</v>
      </c>
      <c r="M79" s="268">
        <v>24.685009999999998</v>
      </c>
      <c r="N79" s="1"/>
      <c r="O79" s="1"/>
    </row>
    <row r="80" spans="1:15" ht="12.75" customHeight="1">
      <c r="A80" s="53">
        <v>71</v>
      </c>
      <c r="B80" s="405" t="s">
        <v>831</v>
      </c>
      <c r="C80" s="268">
        <v>1307.5</v>
      </c>
      <c r="D80" s="269">
        <v>1314.8166666666666</v>
      </c>
      <c r="E80" s="269">
        <v>1296.6833333333332</v>
      </c>
      <c r="F80" s="269">
        <v>1285.8666666666666</v>
      </c>
      <c r="G80" s="269">
        <v>1267.7333333333331</v>
      </c>
      <c r="H80" s="269">
        <v>1325.6333333333332</v>
      </c>
      <c r="I80" s="269">
        <v>1343.7666666666664</v>
      </c>
      <c r="J80" s="269">
        <v>1354.5833333333333</v>
      </c>
      <c r="K80" s="268">
        <v>1332.95</v>
      </c>
      <c r="L80" s="268">
        <v>1304</v>
      </c>
      <c r="M80" s="268">
        <v>1.00891</v>
      </c>
      <c r="N80" s="1"/>
      <c r="O80" s="1"/>
    </row>
    <row r="81" spans="1:15" ht="12.75" customHeight="1">
      <c r="A81" s="53">
        <v>72</v>
      </c>
      <c r="B81" s="405" t="s">
        <v>102</v>
      </c>
      <c r="C81" s="268">
        <v>116.75</v>
      </c>
      <c r="D81" s="269">
        <v>118.65000000000002</v>
      </c>
      <c r="E81" s="269">
        <v>114.00000000000004</v>
      </c>
      <c r="F81" s="269">
        <v>111.25000000000003</v>
      </c>
      <c r="G81" s="269">
        <v>106.60000000000005</v>
      </c>
      <c r="H81" s="269">
        <v>121.40000000000003</v>
      </c>
      <c r="I81" s="269">
        <v>126.05000000000001</v>
      </c>
      <c r="J81" s="269">
        <v>128.80000000000001</v>
      </c>
      <c r="K81" s="268">
        <v>123.3</v>
      </c>
      <c r="L81" s="268">
        <v>115.9</v>
      </c>
      <c r="M81" s="268">
        <v>143.01411999999999</v>
      </c>
      <c r="N81" s="1"/>
      <c r="O81" s="1"/>
    </row>
    <row r="82" spans="1:15" ht="12.75" customHeight="1">
      <c r="A82" s="53">
        <v>73</v>
      </c>
      <c r="B82" s="405" t="s">
        <v>255</v>
      </c>
      <c r="C82" s="268">
        <v>262.25</v>
      </c>
      <c r="D82" s="269">
        <v>260.45</v>
      </c>
      <c r="E82" s="269">
        <v>253.09999999999997</v>
      </c>
      <c r="F82" s="269">
        <v>243.95</v>
      </c>
      <c r="G82" s="269">
        <v>236.59999999999997</v>
      </c>
      <c r="H82" s="269">
        <v>269.59999999999997</v>
      </c>
      <c r="I82" s="269">
        <v>276.95</v>
      </c>
      <c r="J82" s="269">
        <v>286.09999999999997</v>
      </c>
      <c r="K82" s="268">
        <v>267.8</v>
      </c>
      <c r="L82" s="268">
        <v>251.3</v>
      </c>
      <c r="M82" s="268">
        <v>141.05644000000001</v>
      </c>
      <c r="N82" s="1"/>
      <c r="O82" s="1"/>
    </row>
    <row r="83" spans="1:15" ht="12.75" customHeight="1">
      <c r="A83" s="53">
        <v>74</v>
      </c>
      <c r="B83" s="405" t="s">
        <v>103</v>
      </c>
      <c r="C83" s="268">
        <v>86</v>
      </c>
      <c r="D83" s="269">
        <v>86.733333333333334</v>
      </c>
      <c r="E83" s="269">
        <v>84.966666666666669</v>
      </c>
      <c r="F83" s="269">
        <v>83.933333333333337</v>
      </c>
      <c r="G83" s="269">
        <v>82.166666666666671</v>
      </c>
      <c r="H83" s="269">
        <v>87.766666666666666</v>
      </c>
      <c r="I83" s="269">
        <v>89.533333333333346</v>
      </c>
      <c r="J83" s="269">
        <v>90.566666666666663</v>
      </c>
      <c r="K83" s="268">
        <v>88.5</v>
      </c>
      <c r="L83" s="268">
        <v>85.7</v>
      </c>
      <c r="M83" s="268">
        <v>86.325860000000006</v>
      </c>
      <c r="N83" s="1"/>
      <c r="O83" s="1"/>
    </row>
    <row r="84" spans="1:15" ht="12.75" customHeight="1">
      <c r="A84" s="53">
        <v>75</v>
      </c>
      <c r="B84" s="405" t="s">
        <v>256</v>
      </c>
      <c r="C84" s="268">
        <v>2143.4499999999998</v>
      </c>
      <c r="D84" s="269">
        <v>2152.65</v>
      </c>
      <c r="E84" s="269">
        <v>2112.6000000000004</v>
      </c>
      <c r="F84" s="269">
        <v>2081.7500000000005</v>
      </c>
      <c r="G84" s="269">
        <v>2041.7000000000007</v>
      </c>
      <c r="H84" s="269">
        <v>2183.5</v>
      </c>
      <c r="I84" s="269">
        <v>2223.5500000000002</v>
      </c>
      <c r="J84" s="269">
        <v>2254.3999999999996</v>
      </c>
      <c r="K84" s="268">
        <v>2192.6999999999998</v>
      </c>
      <c r="L84" s="268">
        <v>2121.8000000000002</v>
      </c>
      <c r="M84" s="268">
        <v>3.4534799999999999</v>
      </c>
      <c r="N84" s="1"/>
      <c r="O84" s="1"/>
    </row>
    <row r="85" spans="1:15" ht="12.75" customHeight="1">
      <c r="A85" s="53">
        <v>76</v>
      </c>
      <c r="B85" s="405" t="s">
        <v>104</v>
      </c>
      <c r="C85" s="268">
        <v>384.7</v>
      </c>
      <c r="D85" s="269">
        <v>385.36666666666662</v>
      </c>
      <c r="E85" s="269">
        <v>381.48333333333323</v>
      </c>
      <c r="F85" s="269">
        <v>378.26666666666659</v>
      </c>
      <c r="G85" s="269">
        <v>374.38333333333321</v>
      </c>
      <c r="H85" s="269">
        <v>388.58333333333326</v>
      </c>
      <c r="I85" s="269">
        <v>392.46666666666658</v>
      </c>
      <c r="J85" s="269">
        <v>395.68333333333328</v>
      </c>
      <c r="K85" s="268">
        <v>389.25</v>
      </c>
      <c r="L85" s="268">
        <v>382.15</v>
      </c>
      <c r="M85" s="268">
        <v>6.4437300000000004</v>
      </c>
      <c r="N85" s="1"/>
      <c r="O85" s="1"/>
    </row>
    <row r="86" spans="1:15" ht="12.75" customHeight="1">
      <c r="A86" s="53">
        <v>77</v>
      </c>
      <c r="B86" s="405" t="s">
        <v>107</v>
      </c>
      <c r="C86" s="268">
        <v>890.45</v>
      </c>
      <c r="D86" s="269">
        <v>895.44999999999993</v>
      </c>
      <c r="E86" s="269">
        <v>881.09999999999991</v>
      </c>
      <c r="F86" s="269">
        <v>871.75</v>
      </c>
      <c r="G86" s="269">
        <v>857.4</v>
      </c>
      <c r="H86" s="269">
        <v>904.79999999999984</v>
      </c>
      <c r="I86" s="269">
        <v>919.15</v>
      </c>
      <c r="J86" s="269">
        <v>928.49999999999977</v>
      </c>
      <c r="K86" s="268">
        <v>909.8</v>
      </c>
      <c r="L86" s="268">
        <v>886.1</v>
      </c>
      <c r="M86" s="268">
        <v>6.5729899999999999</v>
      </c>
      <c r="N86" s="1"/>
      <c r="O86" s="1"/>
    </row>
    <row r="87" spans="1:15" ht="12.75" customHeight="1">
      <c r="A87" s="53">
        <v>78</v>
      </c>
      <c r="B87" s="405" t="s">
        <v>108</v>
      </c>
      <c r="C87" s="268">
        <v>1227.95</v>
      </c>
      <c r="D87" s="269">
        <v>1235.8499999999999</v>
      </c>
      <c r="E87" s="269">
        <v>1215.6999999999998</v>
      </c>
      <c r="F87" s="269">
        <v>1203.4499999999998</v>
      </c>
      <c r="G87" s="269">
        <v>1183.2999999999997</v>
      </c>
      <c r="H87" s="269">
        <v>1248.0999999999999</v>
      </c>
      <c r="I87" s="269">
        <v>1268.25</v>
      </c>
      <c r="J87" s="269">
        <v>1280.5</v>
      </c>
      <c r="K87" s="268">
        <v>1256</v>
      </c>
      <c r="L87" s="268">
        <v>1223.5999999999999</v>
      </c>
      <c r="M87" s="268">
        <v>5.2610099999999997</v>
      </c>
      <c r="N87" s="1"/>
      <c r="O87" s="1"/>
    </row>
    <row r="88" spans="1:15" ht="12.75" customHeight="1">
      <c r="A88" s="53">
        <v>79</v>
      </c>
      <c r="B88" s="405" t="s">
        <v>110</v>
      </c>
      <c r="C88" s="268">
        <v>1697.4</v>
      </c>
      <c r="D88" s="269">
        <v>1707.3</v>
      </c>
      <c r="E88" s="269">
        <v>1680.1</v>
      </c>
      <c r="F88" s="269">
        <v>1662.8</v>
      </c>
      <c r="G88" s="269">
        <v>1635.6</v>
      </c>
      <c r="H88" s="269">
        <v>1724.6</v>
      </c>
      <c r="I88" s="269">
        <v>1751.8000000000002</v>
      </c>
      <c r="J88" s="269">
        <v>1769.1</v>
      </c>
      <c r="K88" s="268">
        <v>1734.5</v>
      </c>
      <c r="L88" s="268">
        <v>1690</v>
      </c>
      <c r="M88" s="268">
        <v>6.3641800000000002</v>
      </c>
      <c r="N88" s="1"/>
      <c r="O88" s="1"/>
    </row>
    <row r="89" spans="1:15" ht="12.75" customHeight="1">
      <c r="A89" s="53">
        <v>80</v>
      </c>
      <c r="B89" s="405" t="s">
        <v>111</v>
      </c>
      <c r="C89" s="268">
        <v>500.35</v>
      </c>
      <c r="D89" s="269">
        <v>506.76666666666671</v>
      </c>
      <c r="E89" s="269">
        <v>488.58333333333337</v>
      </c>
      <c r="F89" s="269">
        <v>476.81666666666666</v>
      </c>
      <c r="G89" s="269">
        <v>458.63333333333333</v>
      </c>
      <c r="H89" s="269">
        <v>518.53333333333342</v>
      </c>
      <c r="I89" s="269">
        <v>536.7166666666667</v>
      </c>
      <c r="J89" s="269">
        <v>548.48333333333346</v>
      </c>
      <c r="K89" s="268">
        <v>524.95000000000005</v>
      </c>
      <c r="L89" s="268">
        <v>495</v>
      </c>
      <c r="M89" s="268">
        <v>14.33867</v>
      </c>
      <c r="N89" s="1"/>
      <c r="O89" s="1"/>
    </row>
    <row r="90" spans="1:15" ht="12.75" customHeight="1">
      <c r="A90" s="53">
        <v>81</v>
      </c>
      <c r="B90" s="405" t="s">
        <v>259</v>
      </c>
      <c r="C90" s="268">
        <v>234.1</v>
      </c>
      <c r="D90" s="269">
        <v>236.54999999999998</v>
      </c>
      <c r="E90" s="269">
        <v>230.54999999999995</v>
      </c>
      <c r="F90" s="269">
        <v>226.99999999999997</v>
      </c>
      <c r="G90" s="269">
        <v>220.99999999999994</v>
      </c>
      <c r="H90" s="269">
        <v>240.09999999999997</v>
      </c>
      <c r="I90" s="269">
        <v>246.10000000000002</v>
      </c>
      <c r="J90" s="269">
        <v>249.64999999999998</v>
      </c>
      <c r="K90" s="268">
        <v>242.55</v>
      </c>
      <c r="L90" s="268">
        <v>233</v>
      </c>
      <c r="M90" s="268">
        <v>5.3770499999999997</v>
      </c>
      <c r="N90" s="1"/>
      <c r="O90" s="1"/>
    </row>
    <row r="91" spans="1:15" ht="12.75" customHeight="1">
      <c r="A91" s="53">
        <v>82</v>
      </c>
      <c r="B91" s="405" t="s">
        <v>113</v>
      </c>
      <c r="C91" s="268">
        <v>895.85</v>
      </c>
      <c r="D91" s="269">
        <v>900.15</v>
      </c>
      <c r="E91" s="269">
        <v>887.69999999999993</v>
      </c>
      <c r="F91" s="269">
        <v>879.55</v>
      </c>
      <c r="G91" s="269">
        <v>867.09999999999991</v>
      </c>
      <c r="H91" s="269">
        <v>908.3</v>
      </c>
      <c r="I91" s="269">
        <v>920.75</v>
      </c>
      <c r="J91" s="269">
        <v>928.9</v>
      </c>
      <c r="K91" s="268">
        <v>912.6</v>
      </c>
      <c r="L91" s="268">
        <v>892</v>
      </c>
      <c r="M91" s="268">
        <v>25.696079999999998</v>
      </c>
      <c r="N91" s="1"/>
      <c r="O91" s="1"/>
    </row>
    <row r="92" spans="1:15" ht="12.75" customHeight="1">
      <c r="A92" s="53">
        <v>83</v>
      </c>
      <c r="B92" s="405" t="s">
        <v>115</v>
      </c>
      <c r="C92" s="268">
        <v>1886.8</v>
      </c>
      <c r="D92" s="269">
        <v>1897.2</v>
      </c>
      <c r="E92" s="269">
        <v>1869.6000000000001</v>
      </c>
      <c r="F92" s="269">
        <v>1852.4</v>
      </c>
      <c r="G92" s="269">
        <v>1824.8000000000002</v>
      </c>
      <c r="H92" s="269">
        <v>1914.4</v>
      </c>
      <c r="I92" s="269">
        <v>1942</v>
      </c>
      <c r="J92" s="269">
        <v>1959.2</v>
      </c>
      <c r="K92" s="268">
        <v>1924.8</v>
      </c>
      <c r="L92" s="268">
        <v>1880</v>
      </c>
      <c r="M92" s="268">
        <v>1.85568</v>
      </c>
      <c r="N92" s="1"/>
      <c r="O92" s="1"/>
    </row>
    <row r="93" spans="1:15" ht="12.75" customHeight="1">
      <c r="A93" s="53">
        <v>84</v>
      </c>
      <c r="B93" s="405" t="s">
        <v>116</v>
      </c>
      <c r="C93" s="268">
        <v>1446.15</v>
      </c>
      <c r="D93" s="269">
        <v>1452.7166666666665</v>
      </c>
      <c r="E93" s="269">
        <v>1430.4333333333329</v>
      </c>
      <c r="F93" s="269">
        <v>1414.7166666666665</v>
      </c>
      <c r="G93" s="269">
        <v>1392.4333333333329</v>
      </c>
      <c r="H93" s="269">
        <v>1468.4333333333329</v>
      </c>
      <c r="I93" s="269">
        <v>1490.7166666666662</v>
      </c>
      <c r="J93" s="269">
        <v>1506.4333333333329</v>
      </c>
      <c r="K93" s="268">
        <v>1475</v>
      </c>
      <c r="L93" s="268">
        <v>1437</v>
      </c>
      <c r="M93" s="268">
        <v>79.031260000000003</v>
      </c>
      <c r="N93" s="1"/>
      <c r="O93" s="1"/>
    </row>
    <row r="94" spans="1:15" ht="12.75" customHeight="1">
      <c r="A94" s="53">
        <v>85</v>
      </c>
      <c r="B94" s="405" t="s">
        <v>117</v>
      </c>
      <c r="C94" s="268">
        <v>539.45000000000005</v>
      </c>
      <c r="D94" s="269">
        <v>540.51666666666677</v>
      </c>
      <c r="E94" s="269">
        <v>536.03333333333353</v>
      </c>
      <c r="F94" s="269">
        <v>532.61666666666679</v>
      </c>
      <c r="G94" s="269">
        <v>528.13333333333355</v>
      </c>
      <c r="H94" s="269">
        <v>543.93333333333351</v>
      </c>
      <c r="I94" s="269">
        <v>548.41666666666686</v>
      </c>
      <c r="J94" s="269">
        <v>551.83333333333348</v>
      </c>
      <c r="K94" s="268">
        <v>545</v>
      </c>
      <c r="L94" s="268">
        <v>537.1</v>
      </c>
      <c r="M94" s="268">
        <v>21.1815</v>
      </c>
      <c r="N94" s="1"/>
      <c r="O94" s="1"/>
    </row>
    <row r="95" spans="1:15" ht="12.75" customHeight="1">
      <c r="A95" s="53">
        <v>86</v>
      </c>
      <c r="B95" s="405" t="s">
        <v>112</v>
      </c>
      <c r="C95" s="268">
        <v>1306.45</v>
      </c>
      <c r="D95" s="269">
        <v>1308.1499999999999</v>
      </c>
      <c r="E95" s="269">
        <v>1291.2999999999997</v>
      </c>
      <c r="F95" s="269">
        <v>1276.1499999999999</v>
      </c>
      <c r="G95" s="269">
        <v>1259.2999999999997</v>
      </c>
      <c r="H95" s="269">
        <v>1323.2999999999997</v>
      </c>
      <c r="I95" s="269">
        <v>1340.1499999999996</v>
      </c>
      <c r="J95" s="269">
        <v>1355.2999999999997</v>
      </c>
      <c r="K95" s="268">
        <v>1325</v>
      </c>
      <c r="L95" s="268">
        <v>1293</v>
      </c>
      <c r="M95" s="268">
        <v>3.6768700000000001</v>
      </c>
      <c r="N95" s="1"/>
      <c r="O95" s="1"/>
    </row>
    <row r="96" spans="1:15" ht="12.75" customHeight="1">
      <c r="A96" s="53">
        <v>87</v>
      </c>
      <c r="B96" s="405" t="s">
        <v>118</v>
      </c>
      <c r="C96" s="268">
        <v>2762.05</v>
      </c>
      <c r="D96" s="269">
        <v>2772.2333333333336</v>
      </c>
      <c r="E96" s="269">
        <v>2732.2166666666672</v>
      </c>
      <c r="F96" s="269">
        <v>2702.3833333333337</v>
      </c>
      <c r="G96" s="269">
        <v>2662.3666666666672</v>
      </c>
      <c r="H96" s="269">
        <v>2802.0666666666671</v>
      </c>
      <c r="I96" s="269">
        <v>2842.0833333333335</v>
      </c>
      <c r="J96" s="269">
        <v>2871.916666666667</v>
      </c>
      <c r="K96" s="268">
        <v>2812.25</v>
      </c>
      <c r="L96" s="268">
        <v>2742.4</v>
      </c>
      <c r="M96" s="268">
        <v>4.0892999999999997</v>
      </c>
      <c r="N96" s="1"/>
      <c r="O96" s="1"/>
    </row>
    <row r="97" spans="1:15" ht="12.75" customHeight="1">
      <c r="A97" s="53">
        <v>88</v>
      </c>
      <c r="B97" s="405" t="s">
        <v>120</v>
      </c>
      <c r="C97" s="268">
        <v>396.35</v>
      </c>
      <c r="D97" s="269">
        <v>401.16666666666669</v>
      </c>
      <c r="E97" s="269">
        <v>389.63333333333338</v>
      </c>
      <c r="F97" s="269">
        <v>382.91666666666669</v>
      </c>
      <c r="G97" s="269">
        <v>371.38333333333338</v>
      </c>
      <c r="H97" s="269">
        <v>407.88333333333338</v>
      </c>
      <c r="I97" s="269">
        <v>419.41666666666669</v>
      </c>
      <c r="J97" s="269">
        <v>426.13333333333338</v>
      </c>
      <c r="K97" s="268">
        <v>412.7</v>
      </c>
      <c r="L97" s="268">
        <v>394.45</v>
      </c>
      <c r="M97" s="268">
        <v>92.288560000000004</v>
      </c>
      <c r="N97" s="1"/>
      <c r="O97" s="1"/>
    </row>
    <row r="98" spans="1:15" ht="12.75" customHeight="1">
      <c r="A98" s="53">
        <v>89</v>
      </c>
      <c r="B98" s="405" t="s">
        <v>260</v>
      </c>
      <c r="C98" s="268">
        <v>2438.8000000000002</v>
      </c>
      <c r="D98" s="269">
        <v>2449.6833333333334</v>
      </c>
      <c r="E98" s="269">
        <v>2396.166666666667</v>
      </c>
      <c r="F98" s="269">
        <v>2353.5333333333338</v>
      </c>
      <c r="G98" s="269">
        <v>2300.0166666666673</v>
      </c>
      <c r="H98" s="269">
        <v>2492.3166666666666</v>
      </c>
      <c r="I98" s="269">
        <v>2545.833333333333</v>
      </c>
      <c r="J98" s="269">
        <v>2588.4666666666662</v>
      </c>
      <c r="K98" s="268">
        <v>2503.1999999999998</v>
      </c>
      <c r="L98" s="268">
        <v>2407.0500000000002</v>
      </c>
      <c r="M98" s="268">
        <v>7.5590999999999999</v>
      </c>
      <c r="N98" s="1"/>
      <c r="O98" s="1"/>
    </row>
    <row r="99" spans="1:15" ht="12.75" customHeight="1">
      <c r="A99" s="53">
        <v>90</v>
      </c>
      <c r="B99" s="405" t="s">
        <v>121</v>
      </c>
      <c r="C99" s="268">
        <v>226.85</v>
      </c>
      <c r="D99" s="269">
        <v>228.41666666666666</v>
      </c>
      <c r="E99" s="269">
        <v>224.5333333333333</v>
      </c>
      <c r="F99" s="269">
        <v>222.21666666666664</v>
      </c>
      <c r="G99" s="269">
        <v>218.33333333333329</v>
      </c>
      <c r="H99" s="269">
        <v>230.73333333333332</v>
      </c>
      <c r="I99" s="269">
        <v>234.6166666666667</v>
      </c>
      <c r="J99" s="269">
        <v>236.93333333333334</v>
      </c>
      <c r="K99" s="268">
        <v>232.3</v>
      </c>
      <c r="L99" s="268">
        <v>226.1</v>
      </c>
      <c r="M99" s="268">
        <v>26.984870000000001</v>
      </c>
      <c r="N99" s="1"/>
      <c r="O99" s="1"/>
    </row>
    <row r="100" spans="1:15" ht="12.75" customHeight="1">
      <c r="A100" s="53">
        <v>91</v>
      </c>
      <c r="B100" s="405" t="s">
        <v>122</v>
      </c>
      <c r="C100" s="268">
        <v>2682.05</v>
      </c>
      <c r="D100" s="269">
        <v>2693.2666666666669</v>
      </c>
      <c r="E100" s="269">
        <v>2662.7833333333338</v>
      </c>
      <c r="F100" s="269">
        <v>2643.5166666666669</v>
      </c>
      <c r="G100" s="269">
        <v>2613.0333333333338</v>
      </c>
      <c r="H100" s="269">
        <v>2712.5333333333338</v>
      </c>
      <c r="I100" s="269">
        <v>2743.0166666666664</v>
      </c>
      <c r="J100" s="269">
        <v>2762.2833333333338</v>
      </c>
      <c r="K100" s="268">
        <v>2723.75</v>
      </c>
      <c r="L100" s="268">
        <v>2674</v>
      </c>
      <c r="M100" s="268">
        <v>17.89791</v>
      </c>
      <c r="N100" s="1"/>
      <c r="O100" s="1"/>
    </row>
    <row r="101" spans="1:15" ht="12.75" customHeight="1">
      <c r="A101" s="53">
        <v>92</v>
      </c>
      <c r="B101" s="405" t="s">
        <v>261</v>
      </c>
      <c r="C101" s="268">
        <v>278.39999999999998</v>
      </c>
      <c r="D101" s="269">
        <v>280.36666666666662</v>
      </c>
      <c r="E101" s="269">
        <v>276.03333333333325</v>
      </c>
      <c r="F101" s="269">
        <v>273.66666666666663</v>
      </c>
      <c r="G101" s="269">
        <v>269.33333333333326</v>
      </c>
      <c r="H101" s="269">
        <v>282.73333333333323</v>
      </c>
      <c r="I101" s="269">
        <v>287.06666666666661</v>
      </c>
      <c r="J101" s="269">
        <v>289.43333333333322</v>
      </c>
      <c r="K101" s="268">
        <v>284.7</v>
      </c>
      <c r="L101" s="268">
        <v>278</v>
      </c>
      <c r="M101" s="268">
        <v>3.08887</v>
      </c>
      <c r="N101" s="1"/>
      <c r="O101" s="1"/>
    </row>
    <row r="102" spans="1:15" ht="12.75" customHeight="1">
      <c r="A102" s="53">
        <v>93</v>
      </c>
      <c r="B102" s="405" t="s">
        <v>380</v>
      </c>
      <c r="C102" s="268">
        <v>40167.699999999997</v>
      </c>
      <c r="D102" s="269">
        <v>40394.200000000004</v>
      </c>
      <c r="E102" s="269">
        <v>39782.600000000006</v>
      </c>
      <c r="F102" s="269">
        <v>39397.5</v>
      </c>
      <c r="G102" s="269">
        <v>38785.9</v>
      </c>
      <c r="H102" s="269">
        <v>40779.30000000001</v>
      </c>
      <c r="I102" s="269">
        <v>41390.9</v>
      </c>
      <c r="J102" s="269">
        <v>41776.000000000015</v>
      </c>
      <c r="K102" s="268">
        <v>41005.800000000003</v>
      </c>
      <c r="L102" s="268">
        <v>40009.1</v>
      </c>
      <c r="M102" s="268">
        <v>4.1459999999999997E-2</v>
      </c>
      <c r="N102" s="1"/>
      <c r="O102" s="1"/>
    </row>
    <row r="103" spans="1:15" ht="12.75" customHeight="1">
      <c r="A103" s="53">
        <v>94</v>
      </c>
      <c r="B103" s="405" t="s">
        <v>114</v>
      </c>
      <c r="C103" s="268">
        <v>2353.25</v>
      </c>
      <c r="D103" s="269">
        <v>2365.0166666666664</v>
      </c>
      <c r="E103" s="269">
        <v>2329.1333333333328</v>
      </c>
      <c r="F103" s="269">
        <v>2305.0166666666664</v>
      </c>
      <c r="G103" s="269">
        <v>2269.1333333333328</v>
      </c>
      <c r="H103" s="269">
        <v>2389.1333333333328</v>
      </c>
      <c r="I103" s="269">
        <v>2425.016666666666</v>
      </c>
      <c r="J103" s="269">
        <v>2449.1333333333328</v>
      </c>
      <c r="K103" s="268">
        <v>2400.9</v>
      </c>
      <c r="L103" s="268">
        <v>2340.9</v>
      </c>
      <c r="M103" s="268">
        <v>40.753799999999998</v>
      </c>
      <c r="N103" s="1"/>
      <c r="O103" s="1"/>
    </row>
    <row r="104" spans="1:15" ht="12.75" customHeight="1">
      <c r="A104" s="53">
        <v>95</v>
      </c>
      <c r="B104" s="405" t="s">
        <v>124</v>
      </c>
      <c r="C104" s="268">
        <v>882.25</v>
      </c>
      <c r="D104" s="269">
        <v>888.63333333333333</v>
      </c>
      <c r="E104" s="269">
        <v>872.36666666666667</v>
      </c>
      <c r="F104" s="269">
        <v>862.48333333333335</v>
      </c>
      <c r="G104" s="269">
        <v>846.2166666666667</v>
      </c>
      <c r="H104" s="269">
        <v>898.51666666666665</v>
      </c>
      <c r="I104" s="269">
        <v>914.7833333333333</v>
      </c>
      <c r="J104" s="269">
        <v>924.66666666666663</v>
      </c>
      <c r="K104" s="268">
        <v>904.9</v>
      </c>
      <c r="L104" s="268">
        <v>878.75</v>
      </c>
      <c r="M104" s="268">
        <v>159.27517</v>
      </c>
      <c r="N104" s="1"/>
      <c r="O104" s="1"/>
    </row>
    <row r="105" spans="1:15" ht="12.75" customHeight="1">
      <c r="A105" s="53">
        <v>96</v>
      </c>
      <c r="B105" s="405" t="s">
        <v>125</v>
      </c>
      <c r="C105" s="268">
        <v>1179.4000000000001</v>
      </c>
      <c r="D105" s="269">
        <v>1192.9833333333333</v>
      </c>
      <c r="E105" s="269">
        <v>1161.9666666666667</v>
      </c>
      <c r="F105" s="269">
        <v>1144.5333333333333</v>
      </c>
      <c r="G105" s="269">
        <v>1113.5166666666667</v>
      </c>
      <c r="H105" s="269">
        <v>1210.4166666666667</v>
      </c>
      <c r="I105" s="269">
        <v>1241.4333333333336</v>
      </c>
      <c r="J105" s="269">
        <v>1258.8666666666668</v>
      </c>
      <c r="K105" s="268">
        <v>1224</v>
      </c>
      <c r="L105" s="268">
        <v>1175.55</v>
      </c>
      <c r="M105" s="268">
        <v>9.9556699999999996</v>
      </c>
      <c r="N105" s="1"/>
      <c r="O105" s="1"/>
    </row>
    <row r="106" spans="1:15" ht="12.75" customHeight="1">
      <c r="A106" s="53">
        <v>97</v>
      </c>
      <c r="B106" s="405" t="s">
        <v>126</v>
      </c>
      <c r="C106" s="268">
        <v>545.54999999999995</v>
      </c>
      <c r="D106" s="269">
        <v>547.35</v>
      </c>
      <c r="E106" s="269">
        <v>538.75</v>
      </c>
      <c r="F106" s="269">
        <v>531.94999999999993</v>
      </c>
      <c r="G106" s="269">
        <v>523.34999999999991</v>
      </c>
      <c r="H106" s="269">
        <v>554.15000000000009</v>
      </c>
      <c r="I106" s="269">
        <v>562.75000000000023</v>
      </c>
      <c r="J106" s="269">
        <v>569.55000000000018</v>
      </c>
      <c r="K106" s="268">
        <v>555.95000000000005</v>
      </c>
      <c r="L106" s="268">
        <v>540.54999999999995</v>
      </c>
      <c r="M106" s="268">
        <v>4.2688699999999997</v>
      </c>
      <c r="N106" s="1"/>
      <c r="O106" s="1"/>
    </row>
    <row r="107" spans="1:15" ht="12.75" customHeight="1">
      <c r="A107" s="53">
        <v>98</v>
      </c>
      <c r="B107" s="405" t="s">
        <v>262</v>
      </c>
      <c r="C107" s="268">
        <v>530.85</v>
      </c>
      <c r="D107" s="269">
        <v>532.9666666666667</v>
      </c>
      <c r="E107" s="269">
        <v>524.48333333333335</v>
      </c>
      <c r="F107" s="269">
        <v>518.11666666666667</v>
      </c>
      <c r="G107" s="269">
        <v>509.63333333333333</v>
      </c>
      <c r="H107" s="269">
        <v>539.33333333333337</v>
      </c>
      <c r="I107" s="269">
        <v>547.81666666666672</v>
      </c>
      <c r="J107" s="269">
        <v>554.18333333333339</v>
      </c>
      <c r="K107" s="268">
        <v>541.45000000000005</v>
      </c>
      <c r="L107" s="268">
        <v>526.6</v>
      </c>
      <c r="M107" s="268">
        <v>1.2950200000000001</v>
      </c>
      <c r="N107" s="1"/>
      <c r="O107" s="1"/>
    </row>
    <row r="108" spans="1:15" ht="12.75" customHeight="1">
      <c r="A108" s="53">
        <v>99</v>
      </c>
      <c r="B108" s="405" t="s">
        <v>383</v>
      </c>
      <c r="C108" s="268">
        <v>42.6</v>
      </c>
      <c r="D108" s="269">
        <v>43.1</v>
      </c>
      <c r="E108" s="269">
        <v>42</v>
      </c>
      <c r="F108" s="269">
        <v>41.4</v>
      </c>
      <c r="G108" s="269">
        <v>40.299999999999997</v>
      </c>
      <c r="H108" s="269">
        <v>43.7</v>
      </c>
      <c r="I108" s="269">
        <v>44.800000000000011</v>
      </c>
      <c r="J108" s="269">
        <v>45.400000000000006</v>
      </c>
      <c r="K108" s="268">
        <v>44.2</v>
      </c>
      <c r="L108" s="268">
        <v>42.5</v>
      </c>
      <c r="M108" s="268">
        <v>78.879559999999998</v>
      </c>
      <c r="N108" s="1"/>
      <c r="O108" s="1"/>
    </row>
    <row r="109" spans="1:15" ht="12.75" customHeight="1">
      <c r="A109" s="53">
        <v>100</v>
      </c>
      <c r="B109" s="405" t="s">
        <v>128</v>
      </c>
      <c r="C109" s="268">
        <v>48.7</v>
      </c>
      <c r="D109" s="269">
        <v>49.216666666666669</v>
      </c>
      <c r="E109" s="269">
        <v>47.63333333333334</v>
      </c>
      <c r="F109" s="269">
        <v>46.56666666666667</v>
      </c>
      <c r="G109" s="269">
        <v>44.983333333333341</v>
      </c>
      <c r="H109" s="269">
        <v>50.283333333333339</v>
      </c>
      <c r="I109" s="269">
        <v>51.866666666666667</v>
      </c>
      <c r="J109" s="269">
        <v>52.933333333333337</v>
      </c>
      <c r="K109" s="268">
        <v>50.8</v>
      </c>
      <c r="L109" s="268">
        <v>48.15</v>
      </c>
      <c r="M109" s="268">
        <v>393.44668999999999</v>
      </c>
      <c r="N109" s="1"/>
      <c r="O109" s="1"/>
    </row>
    <row r="110" spans="1:15" ht="12.75" customHeight="1">
      <c r="A110" s="53">
        <v>101</v>
      </c>
      <c r="B110" s="405" t="s">
        <v>137</v>
      </c>
      <c r="C110" s="268">
        <v>346.4</v>
      </c>
      <c r="D110" s="269">
        <v>346.41666666666669</v>
      </c>
      <c r="E110" s="269">
        <v>343.28333333333336</v>
      </c>
      <c r="F110" s="269">
        <v>340.16666666666669</v>
      </c>
      <c r="G110" s="269">
        <v>337.03333333333336</v>
      </c>
      <c r="H110" s="269">
        <v>349.53333333333336</v>
      </c>
      <c r="I110" s="269">
        <v>352.66666666666669</v>
      </c>
      <c r="J110" s="269">
        <v>355.78333333333336</v>
      </c>
      <c r="K110" s="268">
        <v>349.55</v>
      </c>
      <c r="L110" s="268">
        <v>343.3</v>
      </c>
      <c r="M110" s="268">
        <v>228.38807</v>
      </c>
      <c r="N110" s="1"/>
      <c r="O110" s="1"/>
    </row>
    <row r="111" spans="1:15" ht="12.75" customHeight="1">
      <c r="A111" s="53">
        <v>102</v>
      </c>
      <c r="B111" s="405" t="s">
        <v>263</v>
      </c>
      <c r="C111" s="268">
        <v>4402.25</v>
      </c>
      <c r="D111" s="269">
        <v>4404.0999999999995</v>
      </c>
      <c r="E111" s="269">
        <v>4363.1999999999989</v>
      </c>
      <c r="F111" s="269">
        <v>4324.1499999999996</v>
      </c>
      <c r="G111" s="269">
        <v>4283.2499999999991</v>
      </c>
      <c r="H111" s="269">
        <v>4443.1499999999987</v>
      </c>
      <c r="I111" s="269">
        <v>4484.0499999999984</v>
      </c>
      <c r="J111" s="269">
        <v>4523.0999999999985</v>
      </c>
      <c r="K111" s="268">
        <v>4445</v>
      </c>
      <c r="L111" s="268">
        <v>4365.05</v>
      </c>
      <c r="M111" s="268">
        <v>0.95806000000000002</v>
      </c>
      <c r="N111" s="1"/>
      <c r="O111" s="1"/>
    </row>
    <row r="112" spans="1:15" ht="12.75" customHeight="1">
      <c r="A112" s="53">
        <v>103</v>
      </c>
      <c r="B112" s="405" t="s">
        <v>393</v>
      </c>
      <c r="C112" s="268">
        <v>197.15</v>
      </c>
      <c r="D112" s="269">
        <v>197.69999999999996</v>
      </c>
      <c r="E112" s="269">
        <v>192.89999999999992</v>
      </c>
      <c r="F112" s="269">
        <v>188.64999999999995</v>
      </c>
      <c r="G112" s="269">
        <v>183.84999999999991</v>
      </c>
      <c r="H112" s="269">
        <v>201.94999999999993</v>
      </c>
      <c r="I112" s="269">
        <v>206.74999999999994</v>
      </c>
      <c r="J112" s="269">
        <v>210.99999999999994</v>
      </c>
      <c r="K112" s="268">
        <v>202.5</v>
      </c>
      <c r="L112" s="268">
        <v>193.45</v>
      </c>
      <c r="M112" s="268">
        <v>11.01779</v>
      </c>
      <c r="N112" s="1"/>
      <c r="O112" s="1"/>
    </row>
    <row r="113" spans="1:15" ht="12.75" customHeight="1">
      <c r="A113" s="53">
        <v>104</v>
      </c>
      <c r="B113" s="405" t="s">
        <v>394</v>
      </c>
      <c r="C113" s="268">
        <v>147.1</v>
      </c>
      <c r="D113" s="269">
        <v>148.58333333333331</v>
      </c>
      <c r="E113" s="269">
        <v>144.21666666666664</v>
      </c>
      <c r="F113" s="269">
        <v>141.33333333333331</v>
      </c>
      <c r="G113" s="269">
        <v>136.96666666666664</v>
      </c>
      <c r="H113" s="269">
        <v>151.46666666666664</v>
      </c>
      <c r="I113" s="269">
        <v>155.83333333333331</v>
      </c>
      <c r="J113" s="269">
        <v>158.71666666666664</v>
      </c>
      <c r="K113" s="268">
        <v>152.94999999999999</v>
      </c>
      <c r="L113" s="268">
        <v>145.69999999999999</v>
      </c>
      <c r="M113" s="268">
        <v>85.219269999999995</v>
      </c>
      <c r="N113" s="1"/>
      <c r="O113" s="1"/>
    </row>
    <row r="114" spans="1:15" ht="12.75" customHeight="1">
      <c r="A114" s="53">
        <v>105</v>
      </c>
      <c r="B114" s="405" t="s">
        <v>130</v>
      </c>
      <c r="C114" s="268">
        <v>326.8</v>
      </c>
      <c r="D114" s="269">
        <v>328.83333333333331</v>
      </c>
      <c r="E114" s="269">
        <v>321.41666666666663</v>
      </c>
      <c r="F114" s="269">
        <v>316.0333333333333</v>
      </c>
      <c r="G114" s="269">
        <v>308.61666666666662</v>
      </c>
      <c r="H114" s="269">
        <v>334.21666666666664</v>
      </c>
      <c r="I114" s="269">
        <v>341.63333333333327</v>
      </c>
      <c r="J114" s="269">
        <v>347.01666666666665</v>
      </c>
      <c r="K114" s="268">
        <v>336.25</v>
      </c>
      <c r="L114" s="268">
        <v>323.45</v>
      </c>
      <c r="M114" s="268">
        <v>57.912750000000003</v>
      </c>
      <c r="N114" s="1"/>
      <c r="O114" s="1"/>
    </row>
    <row r="115" spans="1:15" ht="12.75" customHeight="1">
      <c r="A115" s="53">
        <v>106</v>
      </c>
      <c r="B115" s="405" t="s">
        <v>135</v>
      </c>
      <c r="C115" s="268">
        <v>67.45</v>
      </c>
      <c r="D115" s="269">
        <v>67.533333333333346</v>
      </c>
      <c r="E115" s="269">
        <v>67.116666666666688</v>
      </c>
      <c r="F115" s="269">
        <v>66.783333333333346</v>
      </c>
      <c r="G115" s="269">
        <v>66.366666666666688</v>
      </c>
      <c r="H115" s="269">
        <v>67.866666666666688</v>
      </c>
      <c r="I115" s="269">
        <v>68.283333333333346</v>
      </c>
      <c r="J115" s="269">
        <v>68.616666666666688</v>
      </c>
      <c r="K115" s="268">
        <v>67.95</v>
      </c>
      <c r="L115" s="268">
        <v>67.2</v>
      </c>
      <c r="M115" s="268">
        <v>135.78280000000001</v>
      </c>
      <c r="N115" s="1"/>
      <c r="O115" s="1"/>
    </row>
    <row r="116" spans="1:15" ht="12.75" customHeight="1">
      <c r="A116" s="53">
        <v>107</v>
      </c>
      <c r="B116" s="405" t="s">
        <v>136</v>
      </c>
      <c r="C116" s="268">
        <v>685.8</v>
      </c>
      <c r="D116" s="269">
        <v>692.2166666666667</v>
      </c>
      <c r="E116" s="269">
        <v>677.58333333333337</v>
      </c>
      <c r="F116" s="269">
        <v>669.36666666666667</v>
      </c>
      <c r="G116" s="269">
        <v>654.73333333333335</v>
      </c>
      <c r="H116" s="269">
        <v>700.43333333333339</v>
      </c>
      <c r="I116" s="269">
        <v>715.06666666666661</v>
      </c>
      <c r="J116" s="269">
        <v>723.28333333333342</v>
      </c>
      <c r="K116" s="268">
        <v>706.85</v>
      </c>
      <c r="L116" s="268">
        <v>684</v>
      </c>
      <c r="M116" s="268">
        <v>18.04335</v>
      </c>
      <c r="N116" s="1"/>
      <c r="O116" s="1"/>
    </row>
    <row r="117" spans="1:15" ht="12.75" customHeight="1">
      <c r="A117" s="53">
        <v>108</v>
      </c>
      <c r="B117" s="405" t="s">
        <v>129</v>
      </c>
      <c r="C117" s="268">
        <v>409.85</v>
      </c>
      <c r="D117" s="269">
        <v>414.83333333333331</v>
      </c>
      <c r="E117" s="269">
        <v>402.41666666666663</v>
      </c>
      <c r="F117" s="269">
        <v>394.98333333333329</v>
      </c>
      <c r="G117" s="269">
        <v>382.56666666666661</v>
      </c>
      <c r="H117" s="269">
        <v>422.26666666666665</v>
      </c>
      <c r="I117" s="269">
        <v>434.68333333333328</v>
      </c>
      <c r="J117" s="269">
        <v>442.11666666666667</v>
      </c>
      <c r="K117" s="268">
        <v>427.25</v>
      </c>
      <c r="L117" s="268">
        <v>407.4</v>
      </c>
      <c r="M117" s="268">
        <v>18.41967</v>
      </c>
      <c r="N117" s="1"/>
      <c r="O117" s="1"/>
    </row>
    <row r="118" spans="1:15" ht="12.75" customHeight="1">
      <c r="A118" s="53">
        <v>109</v>
      </c>
      <c r="B118" s="405" t="s">
        <v>133</v>
      </c>
      <c r="C118" s="268">
        <v>193.1</v>
      </c>
      <c r="D118" s="269">
        <v>194.11666666666665</v>
      </c>
      <c r="E118" s="269">
        <v>191.7833333333333</v>
      </c>
      <c r="F118" s="269">
        <v>190.46666666666667</v>
      </c>
      <c r="G118" s="269">
        <v>188.13333333333333</v>
      </c>
      <c r="H118" s="269">
        <v>195.43333333333328</v>
      </c>
      <c r="I118" s="269">
        <v>197.76666666666659</v>
      </c>
      <c r="J118" s="269">
        <v>199.08333333333326</v>
      </c>
      <c r="K118" s="268">
        <v>196.45</v>
      </c>
      <c r="L118" s="268">
        <v>192.8</v>
      </c>
      <c r="M118" s="268">
        <v>11.357889999999999</v>
      </c>
      <c r="N118" s="1"/>
      <c r="O118" s="1"/>
    </row>
    <row r="119" spans="1:15" ht="12.75" customHeight="1">
      <c r="A119" s="53">
        <v>110</v>
      </c>
      <c r="B119" s="405" t="s">
        <v>132</v>
      </c>
      <c r="C119" s="268">
        <v>1183.3499999999999</v>
      </c>
      <c r="D119" s="269">
        <v>1191.1166666666668</v>
      </c>
      <c r="E119" s="269">
        <v>1168.2833333333335</v>
      </c>
      <c r="F119" s="269">
        <v>1153.2166666666667</v>
      </c>
      <c r="G119" s="269">
        <v>1130.3833333333334</v>
      </c>
      <c r="H119" s="269">
        <v>1206.1833333333336</v>
      </c>
      <c r="I119" s="269">
        <v>1229.0166666666667</v>
      </c>
      <c r="J119" s="269">
        <v>1244.0833333333337</v>
      </c>
      <c r="K119" s="268">
        <v>1213.95</v>
      </c>
      <c r="L119" s="268">
        <v>1176.05</v>
      </c>
      <c r="M119" s="268">
        <v>41.974960000000003</v>
      </c>
      <c r="N119" s="1"/>
      <c r="O119" s="1"/>
    </row>
    <row r="120" spans="1:15" ht="12.75" customHeight="1">
      <c r="A120" s="53">
        <v>111</v>
      </c>
      <c r="B120" s="405" t="s">
        <v>164</v>
      </c>
      <c r="C120" s="268">
        <v>3898.65</v>
      </c>
      <c r="D120" s="269">
        <v>3952.3666666666668</v>
      </c>
      <c r="E120" s="269">
        <v>3835.8833333333337</v>
      </c>
      <c r="F120" s="269">
        <v>3773.1166666666668</v>
      </c>
      <c r="G120" s="269">
        <v>3656.6333333333337</v>
      </c>
      <c r="H120" s="269">
        <v>4015.1333333333337</v>
      </c>
      <c r="I120" s="269">
        <v>4131.6166666666668</v>
      </c>
      <c r="J120" s="269">
        <v>4194.3833333333332</v>
      </c>
      <c r="K120" s="268">
        <v>4068.85</v>
      </c>
      <c r="L120" s="268">
        <v>3889.6</v>
      </c>
      <c r="M120" s="268">
        <v>4.3654200000000003</v>
      </c>
      <c r="N120" s="1"/>
      <c r="O120" s="1"/>
    </row>
    <row r="121" spans="1:15" ht="12.75" customHeight="1">
      <c r="A121" s="53">
        <v>112</v>
      </c>
      <c r="B121" s="405" t="s">
        <v>134</v>
      </c>
      <c r="C121" s="268">
        <v>1365.45</v>
      </c>
      <c r="D121" s="269">
        <v>1374.0833333333333</v>
      </c>
      <c r="E121" s="269">
        <v>1353.3666666666666</v>
      </c>
      <c r="F121" s="269">
        <v>1341.2833333333333</v>
      </c>
      <c r="G121" s="269">
        <v>1320.5666666666666</v>
      </c>
      <c r="H121" s="269">
        <v>1386.1666666666665</v>
      </c>
      <c r="I121" s="269">
        <v>1406.8833333333332</v>
      </c>
      <c r="J121" s="269">
        <v>1418.9666666666665</v>
      </c>
      <c r="K121" s="268">
        <v>1394.8</v>
      </c>
      <c r="L121" s="268">
        <v>1362</v>
      </c>
      <c r="M121" s="268">
        <v>104.262</v>
      </c>
      <c r="N121" s="1"/>
      <c r="O121" s="1"/>
    </row>
    <row r="122" spans="1:15" ht="12.75" customHeight="1">
      <c r="A122" s="53">
        <v>113</v>
      </c>
      <c r="B122" s="405" t="s">
        <v>131</v>
      </c>
      <c r="C122" s="268">
        <v>1844.25</v>
      </c>
      <c r="D122" s="269">
        <v>1856.2666666666667</v>
      </c>
      <c r="E122" s="269">
        <v>1817.9833333333333</v>
      </c>
      <c r="F122" s="269">
        <v>1791.7166666666667</v>
      </c>
      <c r="G122" s="269">
        <v>1753.4333333333334</v>
      </c>
      <c r="H122" s="269">
        <v>1882.5333333333333</v>
      </c>
      <c r="I122" s="269">
        <v>1920.8166666666666</v>
      </c>
      <c r="J122" s="269">
        <v>1947.0833333333333</v>
      </c>
      <c r="K122" s="268">
        <v>1894.55</v>
      </c>
      <c r="L122" s="268">
        <v>1830</v>
      </c>
      <c r="M122" s="268">
        <v>4.9310200000000002</v>
      </c>
      <c r="N122" s="1"/>
      <c r="O122" s="1"/>
    </row>
    <row r="123" spans="1:15" ht="12.75" customHeight="1">
      <c r="A123" s="53">
        <v>114</v>
      </c>
      <c r="B123" s="405" t="s">
        <v>264</v>
      </c>
      <c r="C123" s="268">
        <v>873.95</v>
      </c>
      <c r="D123" s="269">
        <v>875.61666666666667</v>
      </c>
      <c r="E123" s="269">
        <v>868.33333333333337</v>
      </c>
      <c r="F123" s="269">
        <v>862.7166666666667</v>
      </c>
      <c r="G123" s="269">
        <v>855.43333333333339</v>
      </c>
      <c r="H123" s="269">
        <v>881.23333333333335</v>
      </c>
      <c r="I123" s="269">
        <v>888.51666666666665</v>
      </c>
      <c r="J123" s="269">
        <v>894.13333333333333</v>
      </c>
      <c r="K123" s="268">
        <v>882.9</v>
      </c>
      <c r="L123" s="268">
        <v>870</v>
      </c>
      <c r="M123" s="268">
        <v>0.88029999999999997</v>
      </c>
      <c r="N123" s="1"/>
      <c r="O123" s="1"/>
    </row>
    <row r="124" spans="1:15" ht="12.75" customHeight="1">
      <c r="A124" s="53">
        <v>115</v>
      </c>
      <c r="B124" s="405" t="s">
        <v>265</v>
      </c>
      <c r="C124" s="268">
        <v>319.10000000000002</v>
      </c>
      <c r="D124" s="269">
        <v>322.84999999999997</v>
      </c>
      <c r="E124" s="269">
        <v>312.44999999999993</v>
      </c>
      <c r="F124" s="269">
        <v>305.79999999999995</v>
      </c>
      <c r="G124" s="269">
        <v>295.39999999999992</v>
      </c>
      <c r="H124" s="269">
        <v>329.49999999999994</v>
      </c>
      <c r="I124" s="269">
        <v>339.89999999999992</v>
      </c>
      <c r="J124" s="269">
        <v>346.54999999999995</v>
      </c>
      <c r="K124" s="268">
        <v>333.25</v>
      </c>
      <c r="L124" s="268">
        <v>316.2</v>
      </c>
      <c r="M124" s="268">
        <v>8.4631500000000006</v>
      </c>
      <c r="N124" s="1"/>
      <c r="O124" s="1"/>
    </row>
    <row r="125" spans="1:15" ht="12.75" customHeight="1">
      <c r="A125" s="53">
        <v>116</v>
      </c>
      <c r="B125" s="405" t="s">
        <v>139</v>
      </c>
      <c r="C125" s="268">
        <v>669</v>
      </c>
      <c r="D125" s="269">
        <v>674.31666666666672</v>
      </c>
      <c r="E125" s="269">
        <v>661.68333333333339</v>
      </c>
      <c r="F125" s="269">
        <v>654.36666666666667</v>
      </c>
      <c r="G125" s="269">
        <v>641.73333333333335</v>
      </c>
      <c r="H125" s="269">
        <v>681.63333333333344</v>
      </c>
      <c r="I125" s="269">
        <v>694.26666666666688</v>
      </c>
      <c r="J125" s="269">
        <v>701.58333333333348</v>
      </c>
      <c r="K125" s="268">
        <v>686.95</v>
      </c>
      <c r="L125" s="268">
        <v>667</v>
      </c>
      <c r="M125" s="268">
        <v>15.58314</v>
      </c>
      <c r="N125" s="1"/>
      <c r="O125" s="1"/>
    </row>
    <row r="126" spans="1:15" ht="12.75" customHeight="1">
      <c r="A126" s="53">
        <v>117</v>
      </c>
      <c r="B126" s="405" t="s">
        <v>138</v>
      </c>
      <c r="C126" s="268">
        <v>425.8</v>
      </c>
      <c r="D126" s="269">
        <v>427.88333333333338</v>
      </c>
      <c r="E126" s="269">
        <v>418.51666666666677</v>
      </c>
      <c r="F126" s="269">
        <v>411.23333333333341</v>
      </c>
      <c r="G126" s="269">
        <v>401.86666666666679</v>
      </c>
      <c r="H126" s="269">
        <v>435.16666666666674</v>
      </c>
      <c r="I126" s="269">
        <v>444.53333333333342</v>
      </c>
      <c r="J126" s="269">
        <v>451.81666666666672</v>
      </c>
      <c r="K126" s="268">
        <v>437.25</v>
      </c>
      <c r="L126" s="268">
        <v>420.6</v>
      </c>
      <c r="M126" s="268">
        <v>24.877780000000001</v>
      </c>
      <c r="N126" s="1"/>
      <c r="O126" s="1"/>
    </row>
    <row r="127" spans="1:15" ht="12.75" customHeight="1">
      <c r="A127" s="53">
        <v>118</v>
      </c>
      <c r="B127" s="405" t="s">
        <v>140</v>
      </c>
      <c r="C127" s="268">
        <v>621.04999999999995</v>
      </c>
      <c r="D127" s="269">
        <v>628.69999999999993</v>
      </c>
      <c r="E127" s="269">
        <v>610.39999999999986</v>
      </c>
      <c r="F127" s="269">
        <v>599.74999999999989</v>
      </c>
      <c r="G127" s="269">
        <v>581.44999999999982</v>
      </c>
      <c r="H127" s="269">
        <v>639.34999999999991</v>
      </c>
      <c r="I127" s="269">
        <v>657.64999999999986</v>
      </c>
      <c r="J127" s="269">
        <v>668.3</v>
      </c>
      <c r="K127" s="268">
        <v>647</v>
      </c>
      <c r="L127" s="268">
        <v>618.04999999999995</v>
      </c>
      <c r="M127" s="268">
        <v>45.389490000000002</v>
      </c>
      <c r="N127" s="1"/>
      <c r="O127" s="1"/>
    </row>
    <row r="128" spans="1:15" ht="12.75" customHeight="1">
      <c r="A128" s="53">
        <v>119</v>
      </c>
      <c r="B128" s="405" t="s">
        <v>141</v>
      </c>
      <c r="C128" s="268">
        <v>1862.7</v>
      </c>
      <c r="D128" s="269">
        <v>1864.4333333333334</v>
      </c>
      <c r="E128" s="269">
        <v>1840.1666666666667</v>
      </c>
      <c r="F128" s="269">
        <v>1817.6333333333334</v>
      </c>
      <c r="G128" s="269">
        <v>1793.3666666666668</v>
      </c>
      <c r="H128" s="269">
        <v>1886.9666666666667</v>
      </c>
      <c r="I128" s="269">
        <v>1911.2333333333331</v>
      </c>
      <c r="J128" s="269">
        <v>1933.7666666666667</v>
      </c>
      <c r="K128" s="268">
        <v>1888.7</v>
      </c>
      <c r="L128" s="268">
        <v>1841.9</v>
      </c>
      <c r="M128" s="268">
        <v>26.137589999999999</v>
      </c>
      <c r="N128" s="1"/>
      <c r="O128" s="1"/>
    </row>
    <row r="129" spans="1:15" ht="12.75" customHeight="1">
      <c r="A129" s="53">
        <v>120</v>
      </c>
      <c r="B129" s="405" t="s">
        <v>142</v>
      </c>
      <c r="C129" s="268">
        <v>76</v>
      </c>
      <c r="D129" s="269">
        <v>77.033333333333331</v>
      </c>
      <c r="E129" s="269">
        <v>74.566666666666663</v>
      </c>
      <c r="F129" s="269">
        <v>73.133333333333326</v>
      </c>
      <c r="G129" s="269">
        <v>70.666666666666657</v>
      </c>
      <c r="H129" s="269">
        <v>78.466666666666669</v>
      </c>
      <c r="I129" s="269">
        <v>80.933333333333337</v>
      </c>
      <c r="J129" s="269">
        <v>82.366666666666674</v>
      </c>
      <c r="K129" s="268">
        <v>79.5</v>
      </c>
      <c r="L129" s="268">
        <v>75.599999999999994</v>
      </c>
      <c r="M129" s="268">
        <v>82.841809999999995</v>
      </c>
      <c r="N129" s="1"/>
      <c r="O129" s="1"/>
    </row>
    <row r="130" spans="1:15" ht="12.75" customHeight="1">
      <c r="A130" s="53">
        <v>121</v>
      </c>
      <c r="B130" s="405" t="s">
        <v>147</v>
      </c>
      <c r="C130" s="268">
        <v>3446.95</v>
      </c>
      <c r="D130" s="269">
        <v>3469.9666666666667</v>
      </c>
      <c r="E130" s="269">
        <v>3405.1333333333332</v>
      </c>
      <c r="F130" s="269">
        <v>3363.3166666666666</v>
      </c>
      <c r="G130" s="269">
        <v>3298.4833333333331</v>
      </c>
      <c r="H130" s="269">
        <v>3511.7833333333333</v>
      </c>
      <c r="I130" s="269">
        <v>3576.6166666666663</v>
      </c>
      <c r="J130" s="269">
        <v>3618.4333333333334</v>
      </c>
      <c r="K130" s="268">
        <v>3534.8</v>
      </c>
      <c r="L130" s="268">
        <v>3428.15</v>
      </c>
      <c r="M130" s="268">
        <v>2.9347699999999999</v>
      </c>
      <c r="N130" s="1"/>
      <c r="O130" s="1"/>
    </row>
    <row r="131" spans="1:15" ht="12.75" customHeight="1">
      <c r="A131" s="53">
        <v>122</v>
      </c>
      <c r="B131" s="405" t="s">
        <v>144</v>
      </c>
      <c r="C131" s="268">
        <v>401.95</v>
      </c>
      <c r="D131" s="269">
        <v>408.65000000000003</v>
      </c>
      <c r="E131" s="269">
        <v>393.30000000000007</v>
      </c>
      <c r="F131" s="269">
        <v>384.65000000000003</v>
      </c>
      <c r="G131" s="269">
        <v>369.30000000000007</v>
      </c>
      <c r="H131" s="269">
        <v>417.30000000000007</v>
      </c>
      <c r="I131" s="269">
        <v>432.65000000000009</v>
      </c>
      <c r="J131" s="269">
        <v>441.30000000000007</v>
      </c>
      <c r="K131" s="268">
        <v>424</v>
      </c>
      <c r="L131" s="268">
        <v>400</v>
      </c>
      <c r="M131" s="268">
        <v>34.575479999999999</v>
      </c>
      <c r="N131" s="1"/>
      <c r="O131" s="1"/>
    </row>
    <row r="132" spans="1:15" ht="12.75" customHeight="1">
      <c r="A132" s="53">
        <v>123</v>
      </c>
      <c r="B132" s="405" t="s">
        <v>146</v>
      </c>
      <c r="C132" s="268">
        <v>4417.8999999999996</v>
      </c>
      <c r="D132" s="269">
        <v>4446.6333333333332</v>
      </c>
      <c r="E132" s="269">
        <v>4373.2666666666664</v>
      </c>
      <c r="F132" s="269">
        <v>4328.6333333333332</v>
      </c>
      <c r="G132" s="269">
        <v>4255.2666666666664</v>
      </c>
      <c r="H132" s="269">
        <v>4491.2666666666664</v>
      </c>
      <c r="I132" s="269">
        <v>4564.6333333333332</v>
      </c>
      <c r="J132" s="269">
        <v>4609.2666666666664</v>
      </c>
      <c r="K132" s="268">
        <v>4520</v>
      </c>
      <c r="L132" s="268">
        <v>4402</v>
      </c>
      <c r="M132" s="268">
        <v>3.4632700000000001</v>
      </c>
      <c r="N132" s="1"/>
      <c r="O132" s="1"/>
    </row>
    <row r="133" spans="1:15" ht="12.75" customHeight="1">
      <c r="A133" s="53">
        <v>124</v>
      </c>
      <c r="B133" s="405" t="s">
        <v>145</v>
      </c>
      <c r="C133" s="268">
        <v>1856.85</v>
      </c>
      <c r="D133" s="269">
        <v>1868.2833333333335</v>
      </c>
      <c r="E133" s="269">
        <v>1841.116666666667</v>
      </c>
      <c r="F133" s="269">
        <v>1825.3833333333334</v>
      </c>
      <c r="G133" s="269">
        <v>1798.2166666666669</v>
      </c>
      <c r="H133" s="269">
        <v>1884.0166666666671</v>
      </c>
      <c r="I133" s="269">
        <v>1911.1833333333336</v>
      </c>
      <c r="J133" s="269">
        <v>1926.9166666666672</v>
      </c>
      <c r="K133" s="268">
        <v>1895.45</v>
      </c>
      <c r="L133" s="268">
        <v>1852.55</v>
      </c>
      <c r="M133" s="268">
        <v>19.487660000000002</v>
      </c>
      <c r="N133" s="1"/>
      <c r="O133" s="1"/>
    </row>
    <row r="134" spans="1:15" ht="12.75" customHeight="1">
      <c r="A134" s="53">
        <v>125</v>
      </c>
      <c r="B134" s="405" t="s">
        <v>266</v>
      </c>
      <c r="C134" s="268">
        <v>510.3</v>
      </c>
      <c r="D134" s="269">
        <v>515.43333333333328</v>
      </c>
      <c r="E134" s="269">
        <v>503.86666666666656</v>
      </c>
      <c r="F134" s="269">
        <v>497.43333333333328</v>
      </c>
      <c r="G134" s="269">
        <v>485.86666666666656</v>
      </c>
      <c r="H134" s="269">
        <v>521.86666666666656</v>
      </c>
      <c r="I134" s="269">
        <v>533.43333333333339</v>
      </c>
      <c r="J134" s="269">
        <v>539.86666666666656</v>
      </c>
      <c r="K134" s="268">
        <v>527</v>
      </c>
      <c r="L134" s="268">
        <v>509</v>
      </c>
      <c r="M134" s="268">
        <v>10.18261</v>
      </c>
      <c r="N134" s="1"/>
      <c r="O134" s="1"/>
    </row>
    <row r="135" spans="1:15" ht="12.75" customHeight="1">
      <c r="A135" s="53">
        <v>126</v>
      </c>
      <c r="B135" s="405" t="s">
        <v>148</v>
      </c>
      <c r="C135" s="268">
        <v>648.35</v>
      </c>
      <c r="D135" s="269">
        <v>654.44999999999993</v>
      </c>
      <c r="E135" s="269">
        <v>640.89999999999986</v>
      </c>
      <c r="F135" s="269">
        <v>633.44999999999993</v>
      </c>
      <c r="G135" s="269">
        <v>619.89999999999986</v>
      </c>
      <c r="H135" s="269">
        <v>661.89999999999986</v>
      </c>
      <c r="I135" s="269">
        <v>675.44999999999982</v>
      </c>
      <c r="J135" s="269">
        <v>682.89999999999986</v>
      </c>
      <c r="K135" s="268">
        <v>668</v>
      </c>
      <c r="L135" s="268">
        <v>647</v>
      </c>
      <c r="M135" s="268">
        <v>5.3238799999999999</v>
      </c>
      <c r="N135" s="1"/>
      <c r="O135" s="1"/>
    </row>
    <row r="136" spans="1:15" ht="12.75" customHeight="1">
      <c r="A136" s="53">
        <v>127</v>
      </c>
      <c r="B136" s="405" t="s">
        <v>160</v>
      </c>
      <c r="C136" s="268">
        <v>82599.149999999994</v>
      </c>
      <c r="D136" s="269">
        <v>83289.683333333334</v>
      </c>
      <c r="E136" s="269">
        <v>81479.366666666669</v>
      </c>
      <c r="F136" s="269">
        <v>80359.583333333328</v>
      </c>
      <c r="G136" s="269">
        <v>78549.266666666663</v>
      </c>
      <c r="H136" s="269">
        <v>84409.466666666674</v>
      </c>
      <c r="I136" s="269">
        <v>86219.783333333355</v>
      </c>
      <c r="J136" s="269">
        <v>87339.56666666668</v>
      </c>
      <c r="K136" s="268">
        <v>85100</v>
      </c>
      <c r="L136" s="268">
        <v>82169.899999999994</v>
      </c>
      <c r="M136" s="268">
        <v>0.16345000000000001</v>
      </c>
      <c r="N136" s="1"/>
      <c r="O136" s="1"/>
    </row>
    <row r="137" spans="1:15" ht="12.75" customHeight="1">
      <c r="A137" s="53">
        <v>128</v>
      </c>
      <c r="B137" s="405" t="s">
        <v>150</v>
      </c>
      <c r="C137" s="268">
        <v>194.4</v>
      </c>
      <c r="D137" s="269">
        <v>200.43333333333331</v>
      </c>
      <c r="E137" s="269">
        <v>185.96666666666661</v>
      </c>
      <c r="F137" s="269">
        <v>177.5333333333333</v>
      </c>
      <c r="G137" s="269">
        <v>163.06666666666661</v>
      </c>
      <c r="H137" s="269">
        <v>208.86666666666662</v>
      </c>
      <c r="I137" s="269">
        <v>223.33333333333331</v>
      </c>
      <c r="J137" s="269">
        <v>231.76666666666662</v>
      </c>
      <c r="K137" s="268">
        <v>214.9</v>
      </c>
      <c r="L137" s="268">
        <v>192</v>
      </c>
      <c r="M137" s="268">
        <v>429.78892000000002</v>
      </c>
      <c r="N137" s="1"/>
      <c r="O137" s="1"/>
    </row>
    <row r="138" spans="1:15" ht="12.75" customHeight="1">
      <c r="A138" s="53">
        <v>129</v>
      </c>
      <c r="B138" s="405" t="s">
        <v>149</v>
      </c>
      <c r="C138" s="268">
        <v>1272.3</v>
      </c>
      <c r="D138" s="269">
        <v>1283.8</v>
      </c>
      <c r="E138" s="269">
        <v>1249.5</v>
      </c>
      <c r="F138" s="269">
        <v>1226.7</v>
      </c>
      <c r="G138" s="269">
        <v>1192.4000000000001</v>
      </c>
      <c r="H138" s="269">
        <v>1306.5999999999999</v>
      </c>
      <c r="I138" s="269">
        <v>1340.8999999999996</v>
      </c>
      <c r="J138" s="269">
        <v>1363.6999999999998</v>
      </c>
      <c r="K138" s="268">
        <v>1318.1</v>
      </c>
      <c r="L138" s="268">
        <v>1261</v>
      </c>
      <c r="M138" s="268">
        <v>46.396180000000001</v>
      </c>
      <c r="N138" s="1"/>
      <c r="O138" s="1"/>
    </row>
    <row r="139" spans="1:15" ht="12.75" customHeight="1">
      <c r="A139" s="53">
        <v>130</v>
      </c>
      <c r="B139" s="405" t="s">
        <v>151</v>
      </c>
      <c r="C139" s="268">
        <v>95.05</v>
      </c>
      <c r="D139" s="269">
        <v>96.05</v>
      </c>
      <c r="E139" s="269">
        <v>93.5</v>
      </c>
      <c r="F139" s="269">
        <v>91.95</v>
      </c>
      <c r="G139" s="269">
        <v>89.4</v>
      </c>
      <c r="H139" s="269">
        <v>97.6</v>
      </c>
      <c r="I139" s="269">
        <v>100.14999999999998</v>
      </c>
      <c r="J139" s="269">
        <v>101.69999999999999</v>
      </c>
      <c r="K139" s="268">
        <v>98.6</v>
      </c>
      <c r="L139" s="268">
        <v>94.5</v>
      </c>
      <c r="M139" s="268">
        <v>57.142499999999998</v>
      </c>
      <c r="N139" s="1"/>
      <c r="O139" s="1"/>
    </row>
    <row r="140" spans="1:15" ht="12.75" customHeight="1">
      <c r="A140" s="53">
        <v>131</v>
      </c>
      <c r="B140" s="405" t="s">
        <v>152</v>
      </c>
      <c r="C140" s="268">
        <v>542.95000000000005</v>
      </c>
      <c r="D140" s="269">
        <v>545.90000000000009</v>
      </c>
      <c r="E140" s="269">
        <v>537.45000000000016</v>
      </c>
      <c r="F140" s="269">
        <v>531.95000000000005</v>
      </c>
      <c r="G140" s="269">
        <v>523.50000000000011</v>
      </c>
      <c r="H140" s="269">
        <v>551.4000000000002</v>
      </c>
      <c r="I140" s="269">
        <v>559.85</v>
      </c>
      <c r="J140" s="269">
        <v>565.35000000000025</v>
      </c>
      <c r="K140" s="268">
        <v>554.35</v>
      </c>
      <c r="L140" s="268">
        <v>540.4</v>
      </c>
      <c r="M140" s="268">
        <v>18.348510000000001</v>
      </c>
      <c r="N140" s="1"/>
      <c r="O140" s="1"/>
    </row>
    <row r="141" spans="1:15" ht="12.75" customHeight="1">
      <c r="A141" s="53">
        <v>132</v>
      </c>
      <c r="B141" s="405" t="s">
        <v>153</v>
      </c>
      <c r="C141" s="268">
        <v>9343.4500000000007</v>
      </c>
      <c r="D141" s="269">
        <v>9357.2666666666682</v>
      </c>
      <c r="E141" s="269">
        <v>9263.5333333333365</v>
      </c>
      <c r="F141" s="269">
        <v>9183.6166666666686</v>
      </c>
      <c r="G141" s="269">
        <v>9089.8833333333369</v>
      </c>
      <c r="H141" s="269">
        <v>9437.1833333333361</v>
      </c>
      <c r="I141" s="269">
        <v>9530.9166666666697</v>
      </c>
      <c r="J141" s="269">
        <v>9610.8333333333358</v>
      </c>
      <c r="K141" s="268">
        <v>9451</v>
      </c>
      <c r="L141" s="268">
        <v>9277.35</v>
      </c>
      <c r="M141" s="268">
        <v>5.7421300000000004</v>
      </c>
      <c r="N141" s="1"/>
      <c r="O141" s="1"/>
    </row>
    <row r="142" spans="1:15" ht="12.75" customHeight="1">
      <c r="A142" s="53">
        <v>133</v>
      </c>
      <c r="B142" s="405" t="s">
        <v>156</v>
      </c>
      <c r="C142" s="268">
        <v>781.65</v>
      </c>
      <c r="D142" s="269">
        <v>790.46666666666658</v>
      </c>
      <c r="E142" s="269">
        <v>764.48333333333312</v>
      </c>
      <c r="F142" s="269">
        <v>747.31666666666649</v>
      </c>
      <c r="G142" s="269">
        <v>721.33333333333303</v>
      </c>
      <c r="H142" s="269">
        <v>807.63333333333321</v>
      </c>
      <c r="I142" s="269">
        <v>833.61666666666656</v>
      </c>
      <c r="J142" s="269">
        <v>850.7833333333333</v>
      </c>
      <c r="K142" s="268">
        <v>816.45</v>
      </c>
      <c r="L142" s="268">
        <v>773.3</v>
      </c>
      <c r="M142" s="268">
        <v>3.41777</v>
      </c>
      <c r="N142" s="1"/>
      <c r="O142" s="1"/>
    </row>
    <row r="143" spans="1:15" ht="12.75" customHeight="1">
      <c r="A143" s="53">
        <v>134</v>
      </c>
      <c r="B143" s="405" t="s">
        <v>429</v>
      </c>
      <c r="C143" s="268">
        <v>426.95</v>
      </c>
      <c r="D143" s="269">
        <v>431.98333333333335</v>
      </c>
      <c r="E143" s="269">
        <v>419.01666666666671</v>
      </c>
      <c r="F143" s="269">
        <v>411.08333333333337</v>
      </c>
      <c r="G143" s="269">
        <v>398.11666666666673</v>
      </c>
      <c r="H143" s="269">
        <v>439.91666666666669</v>
      </c>
      <c r="I143" s="269">
        <v>452.88333333333338</v>
      </c>
      <c r="J143" s="269">
        <v>460.81666666666666</v>
      </c>
      <c r="K143" s="268">
        <v>444.95</v>
      </c>
      <c r="L143" s="268">
        <v>424.05</v>
      </c>
      <c r="M143" s="268">
        <v>61.28689</v>
      </c>
      <c r="N143" s="1"/>
      <c r="O143" s="1"/>
    </row>
    <row r="144" spans="1:15" ht="12.75" customHeight="1">
      <c r="A144" s="53">
        <v>135</v>
      </c>
      <c r="B144" s="405" t="s">
        <v>155</v>
      </c>
      <c r="C144" s="268">
        <v>1460.25</v>
      </c>
      <c r="D144" s="269">
        <v>1458.6833333333332</v>
      </c>
      <c r="E144" s="269">
        <v>1430.4166666666663</v>
      </c>
      <c r="F144" s="269">
        <v>1400.583333333333</v>
      </c>
      <c r="G144" s="269">
        <v>1372.3166666666662</v>
      </c>
      <c r="H144" s="269">
        <v>1488.5166666666664</v>
      </c>
      <c r="I144" s="269">
        <v>1516.7833333333333</v>
      </c>
      <c r="J144" s="269">
        <v>1546.6166666666666</v>
      </c>
      <c r="K144" s="268">
        <v>1486.95</v>
      </c>
      <c r="L144" s="268">
        <v>1428.85</v>
      </c>
      <c r="M144" s="268">
        <v>4.87338</v>
      </c>
      <c r="N144" s="1"/>
      <c r="O144" s="1"/>
    </row>
    <row r="145" spans="1:15" ht="12.75" customHeight="1">
      <c r="A145" s="53">
        <v>136</v>
      </c>
      <c r="B145" s="405" t="s">
        <v>158</v>
      </c>
      <c r="C145" s="268">
        <v>3148.2</v>
      </c>
      <c r="D145" s="269">
        <v>3171.9166666666665</v>
      </c>
      <c r="E145" s="269">
        <v>3106.2833333333328</v>
      </c>
      <c r="F145" s="269">
        <v>3064.3666666666663</v>
      </c>
      <c r="G145" s="269">
        <v>2998.7333333333327</v>
      </c>
      <c r="H145" s="269">
        <v>3213.833333333333</v>
      </c>
      <c r="I145" s="269">
        <v>3279.4666666666672</v>
      </c>
      <c r="J145" s="269">
        <v>3321.3833333333332</v>
      </c>
      <c r="K145" s="268">
        <v>3237.55</v>
      </c>
      <c r="L145" s="268">
        <v>3130</v>
      </c>
      <c r="M145" s="268">
        <v>6.5851300000000004</v>
      </c>
      <c r="N145" s="1"/>
      <c r="O145" s="1"/>
    </row>
    <row r="146" spans="1:15" ht="12.75" customHeight="1">
      <c r="A146" s="53">
        <v>137</v>
      </c>
      <c r="B146" s="405" t="s">
        <v>159</v>
      </c>
      <c r="C146" s="268">
        <v>2019.45</v>
      </c>
      <c r="D146" s="269">
        <v>2035.6166666666668</v>
      </c>
      <c r="E146" s="269">
        <v>1994.3333333333335</v>
      </c>
      <c r="F146" s="269">
        <v>1969.2166666666667</v>
      </c>
      <c r="G146" s="269">
        <v>1927.9333333333334</v>
      </c>
      <c r="H146" s="269">
        <v>2060.7333333333336</v>
      </c>
      <c r="I146" s="269">
        <v>2102.0166666666664</v>
      </c>
      <c r="J146" s="269">
        <v>2127.1333333333337</v>
      </c>
      <c r="K146" s="268">
        <v>2076.9</v>
      </c>
      <c r="L146" s="268">
        <v>2010.5</v>
      </c>
      <c r="M146" s="268">
        <v>4.7279499999999999</v>
      </c>
      <c r="N146" s="1"/>
      <c r="O146" s="1"/>
    </row>
    <row r="147" spans="1:15" ht="12.75" customHeight="1">
      <c r="A147" s="53">
        <v>138</v>
      </c>
      <c r="B147" s="405" t="s">
        <v>161</v>
      </c>
      <c r="C147" s="268">
        <v>1002.5</v>
      </c>
      <c r="D147" s="269">
        <v>1006.6333333333333</v>
      </c>
      <c r="E147" s="269">
        <v>993.86666666666667</v>
      </c>
      <c r="F147" s="269">
        <v>985.23333333333335</v>
      </c>
      <c r="G147" s="269">
        <v>972.4666666666667</v>
      </c>
      <c r="H147" s="269">
        <v>1015.2666666666667</v>
      </c>
      <c r="I147" s="269">
        <v>1028.0333333333333</v>
      </c>
      <c r="J147" s="269">
        <v>1036.6666666666665</v>
      </c>
      <c r="K147" s="268">
        <v>1019.4</v>
      </c>
      <c r="L147" s="268">
        <v>998</v>
      </c>
      <c r="M147" s="268">
        <v>6.4228699999999996</v>
      </c>
      <c r="N147" s="1"/>
      <c r="O147" s="1"/>
    </row>
    <row r="148" spans="1:15" ht="12.75" customHeight="1">
      <c r="A148" s="53">
        <v>139</v>
      </c>
      <c r="B148" s="405" t="s">
        <v>167</v>
      </c>
      <c r="C148" s="268">
        <v>127.9</v>
      </c>
      <c r="D148" s="269">
        <v>129.26666666666668</v>
      </c>
      <c r="E148" s="269">
        <v>125.83333333333337</v>
      </c>
      <c r="F148" s="269">
        <v>123.76666666666669</v>
      </c>
      <c r="G148" s="269">
        <v>120.33333333333339</v>
      </c>
      <c r="H148" s="269">
        <v>131.33333333333337</v>
      </c>
      <c r="I148" s="269">
        <v>134.76666666666671</v>
      </c>
      <c r="J148" s="269">
        <v>136.83333333333334</v>
      </c>
      <c r="K148" s="268">
        <v>132.69999999999999</v>
      </c>
      <c r="L148" s="268">
        <v>127.2</v>
      </c>
      <c r="M148" s="268">
        <v>70.592339999999993</v>
      </c>
      <c r="N148" s="1"/>
      <c r="O148" s="1"/>
    </row>
    <row r="149" spans="1:15" ht="12.75" customHeight="1">
      <c r="A149" s="53">
        <v>140</v>
      </c>
      <c r="B149" s="405" t="s">
        <v>169</v>
      </c>
      <c r="C149" s="268">
        <v>163.95</v>
      </c>
      <c r="D149" s="269">
        <v>165.03333333333333</v>
      </c>
      <c r="E149" s="269">
        <v>161.56666666666666</v>
      </c>
      <c r="F149" s="269">
        <v>159.18333333333334</v>
      </c>
      <c r="G149" s="269">
        <v>155.71666666666667</v>
      </c>
      <c r="H149" s="269">
        <v>167.41666666666666</v>
      </c>
      <c r="I149" s="269">
        <v>170.8833333333333</v>
      </c>
      <c r="J149" s="269">
        <v>173.26666666666665</v>
      </c>
      <c r="K149" s="268">
        <v>168.5</v>
      </c>
      <c r="L149" s="268">
        <v>162.65</v>
      </c>
      <c r="M149" s="268">
        <v>122.64388</v>
      </c>
      <c r="N149" s="1"/>
      <c r="O149" s="1"/>
    </row>
    <row r="150" spans="1:15" ht="12.75" customHeight="1">
      <c r="A150" s="53">
        <v>141</v>
      </c>
      <c r="B150" s="405" t="s">
        <v>163</v>
      </c>
      <c r="C150" s="268">
        <v>73.05</v>
      </c>
      <c r="D150" s="269">
        <v>73.716666666666669</v>
      </c>
      <c r="E150" s="269">
        <v>71.983333333333334</v>
      </c>
      <c r="F150" s="269">
        <v>70.916666666666671</v>
      </c>
      <c r="G150" s="269">
        <v>69.183333333333337</v>
      </c>
      <c r="H150" s="269">
        <v>74.783333333333331</v>
      </c>
      <c r="I150" s="269">
        <v>76.51666666666668</v>
      </c>
      <c r="J150" s="269">
        <v>77.583333333333329</v>
      </c>
      <c r="K150" s="268">
        <v>75.45</v>
      </c>
      <c r="L150" s="268">
        <v>72.650000000000006</v>
      </c>
      <c r="M150" s="268">
        <v>88.19359</v>
      </c>
      <c r="N150" s="1"/>
      <c r="O150" s="1"/>
    </row>
    <row r="151" spans="1:15" ht="12.75" customHeight="1">
      <c r="A151" s="53">
        <v>142</v>
      </c>
      <c r="B151" s="405" t="s">
        <v>165</v>
      </c>
      <c r="C151" s="268">
        <v>4628.25</v>
      </c>
      <c r="D151" s="269">
        <v>4666.9833333333336</v>
      </c>
      <c r="E151" s="269">
        <v>4573.9666666666672</v>
      </c>
      <c r="F151" s="269">
        <v>4519.6833333333334</v>
      </c>
      <c r="G151" s="269">
        <v>4426.666666666667</v>
      </c>
      <c r="H151" s="269">
        <v>4721.2666666666673</v>
      </c>
      <c r="I151" s="269">
        <v>4814.2833333333338</v>
      </c>
      <c r="J151" s="269">
        <v>4868.5666666666675</v>
      </c>
      <c r="K151" s="268">
        <v>4760</v>
      </c>
      <c r="L151" s="268">
        <v>4612.7</v>
      </c>
      <c r="M151" s="268">
        <v>1.7252799999999999</v>
      </c>
      <c r="N151" s="1"/>
      <c r="O151" s="1"/>
    </row>
    <row r="152" spans="1:15" ht="12.75" customHeight="1">
      <c r="A152" s="53">
        <v>143</v>
      </c>
      <c r="B152" s="405" t="s">
        <v>166</v>
      </c>
      <c r="C152" s="268">
        <v>18495.900000000001</v>
      </c>
      <c r="D152" s="269">
        <v>18534.050000000003</v>
      </c>
      <c r="E152" s="269">
        <v>18411.900000000005</v>
      </c>
      <c r="F152" s="269">
        <v>18327.900000000001</v>
      </c>
      <c r="G152" s="269">
        <v>18205.750000000004</v>
      </c>
      <c r="H152" s="269">
        <v>18618.050000000007</v>
      </c>
      <c r="I152" s="269">
        <v>18740.2</v>
      </c>
      <c r="J152" s="269">
        <v>18824.200000000008</v>
      </c>
      <c r="K152" s="268">
        <v>18656.2</v>
      </c>
      <c r="L152" s="268">
        <v>18450.05</v>
      </c>
      <c r="M152" s="268">
        <v>0.35842000000000002</v>
      </c>
      <c r="N152" s="1"/>
      <c r="O152" s="1"/>
    </row>
    <row r="153" spans="1:15" ht="12.75" customHeight="1">
      <c r="A153" s="53">
        <v>144</v>
      </c>
      <c r="B153" s="405" t="s">
        <v>162</v>
      </c>
      <c r="C153" s="268">
        <v>279</v>
      </c>
      <c r="D153" s="269">
        <v>280.81666666666666</v>
      </c>
      <c r="E153" s="269">
        <v>276.2833333333333</v>
      </c>
      <c r="F153" s="269">
        <v>273.56666666666666</v>
      </c>
      <c r="G153" s="269">
        <v>269.0333333333333</v>
      </c>
      <c r="H153" s="269">
        <v>283.5333333333333</v>
      </c>
      <c r="I153" s="269">
        <v>288.06666666666672</v>
      </c>
      <c r="J153" s="269">
        <v>290.7833333333333</v>
      </c>
      <c r="K153" s="268">
        <v>285.35000000000002</v>
      </c>
      <c r="L153" s="268">
        <v>278.10000000000002</v>
      </c>
      <c r="M153" s="268">
        <v>1.5732200000000001</v>
      </c>
      <c r="N153" s="1"/>
      <c r="O153" s="1"/>
    </row>
    <row r="154" spans="1:15" ht="12.75" customHeight="1">
      <c r="A154" s="53">
        <v>145</v>
      </c>
      <c r="B154" s="405" t="s">
        <v>268</v>
      </c>
      <c r="C154" s="268">
        <v>970.3</v>
      </c>
      <c r="D154" s="269">
        <v>979.4666666666667</v>
      </c>
      <c r="E154" s="269">
        <v>949.58333333333337</v>
      </c>
      <c r="F154" s="269">
        <v>928.86666666666667</v>
      </c>
      <c r="G154" s="269">
        <v>898.98333333333335</v>
      </c>
      <c r="H154" s="269">
        <v>1000.1833333333334</v>
      </c>
      <c r="I154" s="269">
        <v>1030.0666666666666</v>
      </c>
      <c r="J154" s="269">
        <v>1050.7833333333333</v>
      </c>
      <c r="K154" s="268">
        <v>1009.35</v>
      </c>
      <c r="L154" s="268">
        <v>958.75</v>
      </c>
      <c r="M154" s="268">
        <v>5.8094400000000004</v>
      </c>
      <c r="N154" s="1"/>
      <c r="O154" s="1"/>
    </row>
    <row r="155" spans="1:15" ht="12.75" customHeight="1">
      <c r="A155" s="53">
        <v>146</v>
      </c>
      <c r="B155" s="405" t="s">
        <v>170</v>
      </c>
      <c r="C155" s="268">
        <v>128.6</v>
      </c>
      <c r="D155" s="269">
        <v>128.4</v>
      </c>
      <c r="E155" s="269">
        <v>127.70000000000002</v>
      </c>
      <c r="F155" s="269">
        <v>126.80000000000001</v>
      </c>
      <c r="G155" s="269">
        <v>126.10000000000002</v>
      </c>
      <c r="H155" s="269">
        <v>129.30000000000001</v>
      </c>
      <c r="I155" s="269">
        <v>130</v>
      </c>
      <c r="J155" s="269">
        <v>130.9</v>
      </c>
      <c r="K155" s="268">
        <v>129.1</v>
      </c>
      <c r="L155" s="268">
        <v>127.5</v>
      </c>
      <c r="M155" s="268">
        <v>104.07849</v>
      </c>
      <c r="N155" s="1"/>
      <c r="O155" s="1"/>
    </row>
    <row r="156" spans="1:15" ht="12.75" customHeight="1">
      <c r="A156" s="53">
        <v>147</v>
      </c>
      <c r="B156" s="405" t="s">
        <v>269</v>
      </c>
      <c r="C156" s="268">
        <v>184.9</v>
      </c>
      <c r="D156" s="269">
        <v>184.04999999999998</v>
      </c>
      <c r="E156" s="269">
        <v>181.94999999999996</v>
      </c>
      <c r="F156" s="269">
        <v>178.99999999999997</v>
      </c>
      <c r="G156" s="269">
        <v>176.89999999999995</v>
      </c>
      <c r="H156" s="269">
        <v>186.99999999999997</v>
      </c>
      <c r="I156" s="269">
        <v>189.1</v>
      </c>
      <c r="J156" s="269">
        <v>192.04999999999998</v>
      </c>
      <c r="K156" s="268">
        <v>186.15</v>
      </c>
      <c r="L156" s="268">
        <v>181.1</v>
      </c>
      <c r="M156" s="268">
        <v>15.832229999999999</v>
      </c>
      <c r="N156" s="1"/>
      <c r="O156" s="1"/>
    </row>
    <row r="157" spans="1:15" ht="12.75" customHeight="1">
      <c r="A157" s="53">
        <v>148</v>
      </c>
      <c r="B157" s="405" t="s">
        <v>832</v>
      </c>
      <c r="C157" s="268">
        <v>692.6</v>
      </c>
      <c r="D157" s="269">
        <v>695.86666666666667</v>
      </c>
      <c r="E157" s="269">
        <v>684.73333333333335</v>
      </c>
      <c r="F157" s="269">
        <v>676.86666666666667</v>
      </c>
      <c r="G157" s="269">
        <v>665.73333333333335</v>
      </c>
      <c r="H157" s="269">
        <v>703.73333333333335</v>
      </c>
      <c r="I157" s="269">
        <v>714.86666666666679</v>
      </c>
      <c r="J157" s="269">
        <v>722.73333333333335</v>
      </c>
      <c r="K157" s="268">
        <v>707</v>
      </c>
      <c r="L157" s="268">
        <v>688</v>
      </c>
      <c r="M157" s="268">
        <v>15.73621</v>
      </c>
      <c r="N157" s="1"/>
      <c r="O157" s="1"/>
    </row>
    <row r="158" spans="1:15" ht="12.75" customHeight="1">
      <c r="A158" s="53">
        <v>149</v>
      </c>
      <c r="B158" s="405" t="s">
        <v>442</v>
      </c>
      <c r="C158" s="268">
        <v>2993.7</v>
      </c>
      <c r="D158" s="269">
        <v>3008.9333333333329</v>
      </c>
      <c r="E158" s="269">
        <v>2971.8666666666659</v>
      </c>
      <c r="F158" s="269">
        <v>2950.0333333333328</v>
      </c>
      <c r="G158" s="269">
        <v>2912.9666666666658</v>
      </c>
      <c r="H158" s="269">
        <v>3030.766666666666</v>
      </c>
      <c r="I158" s="269">
        <v>3067.8333333333326</v>
      </c>
      <c r="J158" s="269">
        <v>3089.6666666666661</v>
      </c>
      <c r="K158" s="268">
        <v>3046</v>
      </c>
      <c r="L158" s="268">
        <v>2987.1</v>
      </c>
      <c r="M158" s="268">
        <v>0.64776</v>
      </c>
      <c r="N158" s="1"/>
      <c r="O158" s="1"/>
    </row>
    <row r="159" spans="1:15" ht="12.75" customHeight="1">
      <c r="A159" s="53">
        <v>150</v>
      </c>
      <c r="B159" s="405" t="s">
        <v>833</v>
      </c>
      <c r="C159" s="268">
        <v>492.55</v>
      </c>
      <c r="D159" s="269">
        <v>497.2833333333333</v>
      </c>
      <c r="E159" s="269">
        <v>485.26666666666659</v>
      </c>
      <c r="F159" s="269">
        <v>477.98333333333329</v>
      </c>
      <c r="G159" s="269">
        <v>465.96666666666658</v>
      </c>
      <c r="H159" s="269">
        <v>504.56666666666661</v>
      </c>
      <c r="I159" s="269">
        <v>516.58333333333326</v>
      </c>
      <c r="J159" s="269">
        <v>523.86666666666656</v>
      </c>
      <c r="K159" s="268">
        <v>509.3</v>
      </c>
      <c r="L159" s="268">
        <v>490</v>
      </c>
      <c r="M159" s="268">
        <v>4.8205900000000002</v>
      </c>
      <c r="N159" s="1"/>
      <c r="O159" s="1"/>
    </row>
    <row r="160" spans="1:15" ht="12.75" customHeight="1">
      <c r="A160" s="53">
        <v>151</v>
      </c>
      <c r="B160" s="405" t="s">
        <v>177</v>
      </c>
      <c r="C160" s="268">
        <v>3058.25</v>
      </c>
      <c r="D160" s="269">
        <v>3086.1999999999994</v>
      </c>
      <c r="E160" s="269">
        <v>2988.7499999999986</v>
      </c>
      <c r="F160" s="269">
        <v>2919.2499999999991</v>
      </c>
      <c r="G160" s="269">
        <v>2821.7999999999984</v>
      </c>
      <c r="H160" s="269">
        <v>3155.6999999999989</v>
      </c>
      <c r="I160" s="269">
        <v>3253.1499999999996</v>
      </c>
      <c r="J160" s="269">
        <v>3322.6499999999992</v>
      </c>
      <c r="K160" s="268">
        <v>3183.65</v>
      </c>
      <c r="L160" s="268">
        <v>3016.7</v>
      </c>
      <c r="M160" s="268">
        <v>2.7568999999999999</v>
      </c>
      <c r="N160" s="1"/>
      <c r="O160" s="1"/>
    </row>
    <row r="161" spans="1:15" ht="12.75" customHeight="1">
      <c r="A161" s="53">
        <v>152</v>
      </c>
      <c r="B161" s="405" t="s">
        <v>171</v>
      </c>
      <c r="C161" s="268">
        <v>53078.15</v>
      </c>
      <c r="D161" s="269">
        <v>53045.016666666663</v>
      </c>
      <c r="E161" s="269">
        <v>52475.033333333326</v>
      </c>
      <c r="F161" s="269">
        <v>51871.916666666664</v>
      </c>
      <c r="G161" s="269">
        <v>51301.933333333327</v>
      </c>
      <c r="H161" s="269">
        <v>53648.133333333324</v>
      </c>
      <c r="I161" s="269">
        <v>54218.116666666661</v>
      </c>
      <c r="J161" s="269">
        <v>54821.233333333323</v>
      </c>
      <c r="K161" s="268">
        <v>53615</v>
      </c>
      <c r="L161" s="268">
        <v>52441.9</v>
      </c>
      <c r="M161" s="268">
        <v>0.36931999999999998</v>
      </c>
      <c r="N161" s="1"/>
      <c r="O161" s="1"/>
    </row>
    <row r="162" spans="1:15" ht="12.75" customHeight="1">
      <c r="A162" s="53">
        <v>153</v>
      </c>
      <c r="B162" s="405" t="s">
        <v>447</v>
      </c>
      <c r="C162" s="268">
        <v>3148</v>
      </c>
      <c r="D162" s="269">
        <v>3181</v>
      </c>
      <c r="E162" s="269">
        <v>3102</v>
      </c>
      <c r="F162" s="269">
        <v>3056</v>
      </c>
      <c r="G162" s="269">
        <v>2977</v>
      </c>
      <c r="H162" s="269">
        <v>3227</v>
      </c>
      <c r="I162" s="269">
        <v>3306</v>
      </c>
      <c r="J162" s="269">
        <v>3352</v>
      </c>
      <c r="K162" s="268">
        <v>3260</v>
      </c>
      <c r="L162" s="268">
        <v>3135</v>
      </c>
      <c r="M162" s="268">
        <v>1.9838499999999999</v>
      </c>
      <c r="N162" s="1"/>
      <c r="O162" s="1"/>
    </row>
    <row r="163" spans="1:15" ht="12.75" customHeight="1">
      <c r="A163" s="53">
        <v>154</v>
      </c>
      <c r="B163" s="405" t="s">
        <v>173</v>
      </c>
      <c r="C163" s="268">
        <v>205.5</v>
      </c>
      <c r="D163" s="269">
        <v>206.4</v>
      </c>
      <c r="E163" s="269">
        <v>204.10000000000002</v>
      </c>
      <c r="F163" s="269">
        <v>202.70000000000002</v>
      </c>
      <c r="G163" s="269">
        <v>200.40000000000003</v>
      </c>
      <c r="H163" s="269">
        <v>207.8</v>
      </c>
      <c r="I163" s="269">
        <v>210.10000000000002</v>
      </c>
      <c r="J163" s="269">
        <v>211.5</v>
      </c>
      <c r="K163" s="268">
        <v>208.7</v>
      </c>
      <c r="L163" s="268">
        <v>205</v>
      </c>
      <c r="M163" s="268">
        <v>11.15615</v>
      </c>
      <c r="N163" s="1"/>
      <c r="O163" s="1"/>
    </row>
    <row r="164" spans="1:15" ht="12.75" customHeight="1">
      <c r="A164" s="53">
        <v>155</v>
      </c>
      <c r="B164" s="405" t="s">
        <v>176</v>
      </c>
      <c r="C164" s="268">
        <v>2800.65</v>
      </c>
      <c r="D164" s="269">
        <v>2794.5333333333333</v>
      </c>
      <c r="E164" s="269">
        <v>2776.1166666666668</v>
      </c>
      <c r="F164" s="269">
        <v>2751.5833333333335</v>
      </c>
      <c r="G164" s="269">
        <v>2733.166666666667</v>
      </c>
      <c r="H164" s="269">
        <v>2819.0666666666666</v>
      </c>
      <c r="I164" s="269">
        <v>2837.4833333333336</v>
      </c>
      <c r="J164" s="269">
        <v>2862.0166666666664</v>
      </c>
      <c r="K164" s="268">
        <v>2812.95</v>
      </c>
      <c r="L164" s="268">
        <v>2770</v>
      </c>
      <c r="M164" s="268">
        <v>3.18784</v>
      </c>
      <c r="N164" s="1"/>
      <c r="O164" s="1"/>
    </row>
    <row r="165" spans="1:15" ht="12.75" customHeight="1">
      <c r="A165" s="53">
        <v>156</v>
      </c>
      <c r="B165" s="405" t="s">
        <v>172</v>
      </c>
      <c r="C165" s="268">
        <v>955.8</v>
      </c>
      <c r="D165" s="269">
        <v>960.75</v>
      </c>
      <c r="E165" s="269">
        <v>943.05</v>
      </c>
      <c r="F165" s="269">
        <v>930.3</v>
      </c>
      <c r="G165" s="269">
        <v>912.59999999999991</v>
      </c>
      <c r="H165" s="269">
        <v>973.5</v>
      </c>
      <c r="I165" s="269">
        <v>991.2</v>
      </c>
      <c r="J165" s="269">
        <v>1003.95</v>
      </c>
      <c r="K165" s="268">
        <v>978.45</v>
      </c>
      <c r="L165" s="268">
        <v>948</v>
      </c>
      <c r="M165" s="268">
        <v>13.75353</v>
      </c>
      <c r="N165" s="1"/>
      <c r="O165" s="1"/>
    </row>
    <row r="166" spans="1:15" ht="12.75" customHeight="1">
      <c r="A166" s="53">
        <v>157</v>
      </c>
      <c r="B166" s="405" t="s">
        <v>270</v>
      </c>
      <c r="C166" s="268">
        <v>2580.8000000000002</v>
      </c>
      <c r="D166" s="269">
        <v>2593.0833333333335</v>
      </c>
      <c r="E166" s="269">
        <v>2547.7166666666672</v>
      </c>
      <c r="F166" s="269">
        <v>2514.6333333333337</v>
      </c>
      <c r="G166" s="269">
        <v>2469.2666666666673</v>
      </c>
      <c r="H166" s="269">
        <v>2626.166666666667</v>
      </c>
      <c r="I166" s="269">
        <v>2671.5333333333328</v>
      </c>
      <c r="J166" s="269">
        <v>2704.6166666666668</v>
      </c>
      <c r="K166" s="268">
        <v>2638.45</v>
      </c>
      <c r="L166" s="268">
        <v>2560</v>
      </c>
      <c r="M166" s="268">
        <v>1.9126099999999999</v>
      </c>
      <c r="N166" s="1"/>
      <c r="O166" s="1"/>
    </row>
    <row r="167" spans="1:15" ht="12.75" customHeight="1">
      <c r="A167" s="53">
        <v>158</v>
      </c>
      <c r="B167" s="405" t="s">
        <v>174</v>
      </c>
      <c r="C167" s="268">
        <v>110.2</v>
      </c>
      <c r="D167" s="269">
        <v>110.81666666666668</v>
      </c>
      <c r="E167" s="269">
        <v>108.98333333333335</v>
      </c>
      <c r="F167" s="269">
        <v>107.76666666666667</v>
      </c>
      <c r="G167" s="269">
        <v>105.93333333333334</v>
      </c>
      <c r="H167" s="269">
        <v>112.03333333333336</v>
      </c>
      <c r="I167" s="269">
        <v>113.8666666666667</v>
      </c>
      <c r="J167" s="269">
        <v>115.08333333333337</v>
      </c>
      <c r="K167" s="268">
        <v>112.65</v>
      </c>
      <c r="L167" s="268">
        <v>109.6</v>
      </c>
      <c r="M167" s="268">
        <v>54.788640000000001</v>
      </c>
      <c r="N167" s="1"/>
      <c r="O167" s="1"/>
    </row>
    <row r="168" spans="1:15" ht="12.75" customHeight="1">
      <c r="A168" s="53">
        <v>159</v>
      </c>
      <c r="B168" s="405" t="s">
        <v>179</v>
      </c>
      <c r="C168" s="268">
        <v>202.55</v>
      </c>
      <c r="D168" s="269">
        <v>206.79999999999998</v>
      </c>
      <c r="E168" s="269">
        <v>193.84999999999997</v>
      </c>
      <c r="F168" s="269">
        <v>185.14999999999998</v>
      </c>
      <c r="G168" s="269">
        <v>172.19999999999996</v>
      </c>
      <c r="H168" s="269">
        <v>215.49999999999997</v>
      </c>
      <c r="I168" s="269">
        <v>228.44999999999996</v>
      </c>
      <c r="J168" s="269">
        <v>237.14999999999998</v>
      </c>
      <c r="K168" s="268">
        <v>219.75</v>
      </c>
      <c r="L168" s="268">
        <v>198.1</v>
      </c>
      <c r="M168" s="268">
        <v>653.72041999999999</v>
      </c>
      <c r="N168" s="1"/>
      <c r="O168" s="1"/>
    </row>
    <row r="169" spans="1:15" ht="12.75" customHeight="1">
      <c r="A169" s="53">
        <v>160</v>
      </c>
      <c r="B169" s="405" t="s">
        <v>271</v>
      </c>
      <c r="C169" s="268">
        <v>434.3</v>
      </c>
      <c r="D169" s="269">
        <v>439.7833333333333</v>
      </c>
      <c r="E169" s="269">
        <v>427.56666666666661</v>
      </c>
      <c r="F169" s="269">
        <v>420.83333333333331</v>
      </c>
      <c r="G169" s="269">
        <v>408.61666666666662</v>
      </c>
      <c r="H169" s="269">
        <v>446.51666666666659</v>
      </c>
      <c r="I169" s="269">
        <v>458.73333333333329</v>
      </c>
      <c r="J169" s="269">
        <v>465.46666666666658</v>
      </c>
      <c r="K169" s="268">
        <v>452</v>
      </c>
      <c r="L169" s="268">
        <v>433.05</v>
      </c>
      <c r="M169" s="268">
        <v>3.4955099999999999</v>
      </c>
      <c r="N169" s="1"/>
      <c r="O169" s="1"/>
    </row>
    <row r="170" spans="1:15" ht="12.75" customHeight="1">
      <c r="A170" s="53">
        <v>161</v>
      </c>
      <c r="B170" s="405" t="s">
        <v>272</v>
      </c>
      <c r="C170" s="268">
        <v>14618.55</v>
      </c>
      <c r="D170" s="269">
        <v>14592.5</v>
      </c>
      <c r="E170" s="269">
        <v>14440.05</v>
      </c>
      <c r="F170" s="269">
        <v>14261.55</v>
      </c>
      <c r="G170" s="269">
        <v>14109.099999999999</v>
      </c>
      <c r="H170" s="269">
        <v>14771</v>
      </c>
      <c r="I170" s="269">
        <v>14923.45</v>
      </c>
      <c r="J170" s="269">
        <v>15101.95</v>
      </c>
      <c r="K170" s="268">
        <v>14744.95</v>
      </c>
      <c r="L170" s="268">
        <v>14414</v>
      </c>
      <c r="M170" s="268">
        <v>7.2220000000000006E-2</v>
      </c>
      <c r="N170" s="1"/>
      <c r="O170" s="1"/>
    </row>
    <row r="171" spans="1:15" ht="12.75" customHeight="1">
      <c r="A171" s="53">
        <v>162</v>
      </c>
      <c r="B171" s="405" t="s">
        <v>178</v>
      </c>
      <c r="C171" s="268">
        <v>38.15</v>
      </c>
      <c r="D171" s="269">
        <v>38.916666666666664</v>
      </c>
      <c r="E171" s="269">
        <v>37.233333333333327</v>
      </c>
      <c r="F171" s="269">
        <v>36.316666666666663</v>
      </c>
      <c r="G171" s="269">
        <v>34.633333333333326</v>
      </c>
      <c r="H171" s="269">
        <v>39.833333333333329</v>
      </c>
      <c r="I171" s="269">
        <v>41.516666666666666</v>
      </c>
      <c r="J171" s="269">
        <v>42.43333333333333</v>
      </c>
      <c r="K171" s="268">
        <v>40.6</v>
      </c>
      <c r="L171" s="268">
        <v>38</v>
      </c>
      <c r="M171" s="268">
        <v>695.27571</v>
      </c>
      <c r="N171" s="1"/>
      <c r="O171" s="1"/>
    </row>
    <row r="172" spans="1:15" ht="12.75" customHeight="1">
      <c r="A172" s="53">
        <v>163</v>
      </c>
      <c r="B172" s="405" t="s">
        <v>184</v>
      </c>
      <c r="C172" s="268">
        <v>101.3</v>
      </c>
      <c r="D172" s="269">
        <v>101.93333333333334</v>
      </c>
      <c r="E172" s="269">
        <v>100.36666666666667</v>
      </c>
      <c r="F172" s="269">
        <v>99.433333333333337</v>
      </c>
      <c r="G172" s="269">
        <v>97.866666666666674</v>
      </c>
      <c r="H172" s="269">
        <v>102.86666666666667</v>
      </c>
      <c r="I172" s="269">
        <v>104.43333333333334</v>
      </c>
      <c r="J172" s="269">
        <v>105.36666666666667</v>
      </c>
      <c r="K172" s="268">
        <v>103.5</v>
      </c>
      <c r="L172" s="268">
        <v>101</v>
      </c>
      <c r="M172" s="268">
        <v>44.482059999999997</v>
      </c>
      <c r="N172" s="1"/>
      <c r="O172" s="1"/>
    </row>
    <row r="173" spans="1:15" ht="12.75" customHeight="1">
      <c r="A173" s="53">
        <v>164</v>
      </c>
      <c r="B173" s="405" t="s">
        <v>185</v>
      </c>
      <c r="C173" s="268">
        <v>2439.5</v>
      </c>
      <c r="D173" s="269">
        <v>2457.1833333333329</v>
      </c>
      <c r="E173" s="269">
        <v>2418.4166666666661</v>
      </c>
      <c r="F173" s="269">
        <v>2397.333333333333</v>
      </c>
      <c r="G173" s="269">
        <v>2358.5666666666662</v>
      </c>
      <c r="H173" s="269">
        <v>2478.266666666666</v>
      </c>
      <c r="I173" s="269">
        <v>2517.0333333333333</v>
      </c>
      <c r="J173" s="269">
        <v>2538.1166666666659</v>
      </c>
      <c r="K173" s="268">
        <v>2495.9499999999998</v>
      </c>
      <c r="L173" s="268">
        <v>2436.1</v>
      </c>
      <c r="M173" s="268">
        <v>43.971939999999996</v>
      </c>
      <c r="N173" s="1"/>
      <c r="O173" s="1"/>
    </row>
    <row r="174" spans="1:15" ht="12.75" customHeight="1">
      <c r="A174" s="53">
        <v>165</v>
      </c>
      <c r="B174" s="405" t="s">
        <v>273</v>
      </c>
      <c r="C174" s="268">
        <v>915.55</v>
      </c>
      <c r="D174" s="269">
        <v>925.75</v>
      </c>
      <c r="E174" s="269">
        <v>902.3</v>
      </c>
      <c r="F174" s="269">
        <v>889.05</v>
      </c>
      <c r="G174" s="269">
        <v>865.59999999999991</v>
      </c>
      <c r="H174" s="269">
        <v>939</v>
      </c>
      <c r="I174" s="269">
        <v>962.45</v>
      </c>
      <c r="J174" s="269">
        <v>975.7</v>
      </c>
      <c r="K174" s="268">
        <v>949.2</v>
      </c>
      <c r="L174" s="268">
        <v>912.5</v>
      </c>
      <c r="M174" s="268">
        <v>8.9353899999999999</v>
      </c>
      <c r="N174" s="1"/>
      <c r="O174" s="1"/>
    </row>
    <row r="175" spans="1:15" ht="12.75" customHeight="1">
      <c r="A175" s="53">
        <v>166</v>
      </c>
      <c r="B175" s="405" t="s">
        <v>187</v>
      </c>
      <c r="C175" s="268">
        <v>1273</v>
      </c>
      <c r="D175" s="269">
        <v>1276.1666666666667</v>
      </c>
      <c r="E175" s="269">
        <v>1262.3833333333334</v>
      </c>
      <c r="F175" s="269">
        <v>1251.7666666666667</v>
      </c>
      <c r="G175" s="269">
        <v>1237.9833333333333</v>
      </c>
      <c r="H175" s="269">
        <v>1286.7833333333335</v>
      </c>
      <c r="I175" s="269">
        <v>1300.5666666666668</v>
      </c>
      <c r="J175" s="269">
        <v>1311.1833333333336</v>
      </c>
      <c r="K175" s="268">
        <v>1289.95</v>
      </c>
      <c r="L175" s="268">
        <v>1265.55</v>
      </c>
      <c r="M175" s="268">
        <v>4.1533300000000004</v>
      </c>
      <c r="N175" s="1"/>
      <c r="O175" s="1"/>
    </row>
    <row r="176" spans="1:15" ht="12.75" customHeight="1">
      <c r="A176" s="53">
        <v>167</v>
      </c>
      <c r="B176" s="405" t="s">
        <v>191</v>
      </c>
      <c r="C176" s="268">
        <v>2572.35</v>
      </c>
      <c r="D176" s="269">
        <v>2588.9166666666665</v>
      </c>
      <c r="E176" s="269">
        <v>2547.4833333333331</v>
      </c>
      <c r="F176" s="269">
        <v>2522.6166666666668</v>
      </c>
      <c r="G176" s="269">
        <v>2481.1833333333334</v>
      </c>
      <c r="H176" s="269">
        <v>2613.7833333333328</v>
      </c>
      <c r="I176" s="269">
        <v>2655.2166666666662</v>
      </c>
      <c r="J176" s="269">
        <v>2680.0833333333326</v>
      </c>
      <c r="K176" s="268">
        <v>2630.35</v>
      </c>
      <c r="L176" s="268">
        <v>2564.0500000000002</v>
      </c>
      <c r="M176" s="268">
        <v>4.8817399999999997</v>
      </c>
      <c r="N176" s="1"/>
      <c r="O176" s="1"/>
    </row>
    <row r="177" spans="1:15" ht="12.75" customHeight="1">
      <c r="A177" s="53">
        <v>168</v>
      </c>
      <c r="B177" s="405" t="s">
        <v>189</v>
      </c>
      <c r="C177" s="268">
        <v>21201.45</v>
      </c>
      <c r="D177" s="269">
        <v>21450.533333333333</v>
      </c>
      <c r="E177" s="269">
        <v>20902.066666666666</v>
      </c>
      <c r="F177" s="269">
        <v>20602.683333333334</v>
      </c>
      <c r="G177" s="269">
        <v>20054.216666666667</v>
      </c>
      <c r="H177" s="269">
        <v>21749.916666666664</v>
      </c>
      <c r="I177" s="269">
        <v>22298.383333333331</v>
      </c>
      <c r="J177" s="269">
        <v>22597.766666666663</v>
      </c>
      <c r="K177" s="268">
        <v>21999</v>
      </c>
      <c r="L177" s="268">
        <v>21151.15</v>
      </c>
      <c r="M177" s="268">
        <v>0.85502999999999996</v>
      </c>
      <c r="N177" s="1"/>
      <c r="O177" s="1"/>
    </row>
    <row r="178" spans="1:15" ht="12.75" customHeight="1">
      <c r="A178" s="53">
        <v>169</v>
      </c>
      <c r="B178" s="405" t="s">
        <v>192</v>
      </c>
      <c r="C178" s="268">
        <v>1203.1500000000001</v>
      </c>
      <c r="D178" s="269">
        <v>1218.8666666666668</v>
      </c>
      <c r="E178" s="269">
        <v>1180.8333333333335</v>
      </c>
      <c r="F178" s="269">
        <v>1158.5166666666667</v>
      </c>
      <c r="G178" s="269">
        <v>1120.4833333333333</v>
      </c>
      <c r="H178" s="269">
        <v>1241.1833333333336</v>
      </c>
      <c r="I178" s="269">
        <v>1279.2166666666669</v>
      </c>
      <c r="J178" s="269">
        <v>1301.5333333333338</v>
      </c>
      <c r="K178" s="268">
        <v>1256.9000000000001</v>
      </c>
      <c r="L178" s="268">
        <v>1196.55</v>
      </c>
      <c r="M178" s="268">
        <v>11.15682</v>
      </c>
      <c r="N178" s="1"/>
      <c r="O178" s="1"/>
    </row>
    <row r="179" spans="1:15" ht="12.75" customHeight="1">
      <c r="A179" s="53">
        <v>170</v>
      </c>
      <c r="B179" s="405" t="s">
        <v>190</v>
      </c>
      <c r="C179" s="268">
        <v>2854.45</v>
      </c>
      <c r="D179" s="269">
        <v>2884.4333333333329</v>
      </c>
      <c r="E179" s="269">
        <v>2817.9666666666658</v>
      </c>
      <c r="F179" s="269">
        <v>2781.4833333333327</v>
      </c>
      <c r="G179" s="269">
        <v>2715.0166666666655</v>
      </c>
      <c r="H179" s="269">
        <v>2920.9166666666661</v>
      </c>
      <c r="I179" s="269">
        <v>2987.3833333333332</v>
      </c>
      <c r="J179" s="269">
        <v>3023.8666666666663</v>
      </c>
      <c r="K179" s="268">
        <v>2950.9</v>
      </c>
      <c r="L179" s="268">
        <v>2847.95</v>
      </c>
      <c r="M179" s="268">
        <v>1.0810200000000001</v>
      </c>
      <c r="N179" s="1"/>
      <c r="O179" s="1"/>
    </row>
    <row r="180" spans="1:15" ht="12.75" customHeight="1">
      <c r="A180" s="53">
        <v>171</v>
      </c>
      <c r="B180" s="405" t="s">
        <v>824</v>
      </c>
      <c r="C180" s="268">
        <v>475</v>
      </c>
      <c r="D180" s="269">
        <v>479.45</v>
      </c>
      <c r="E180" s="269">
        <v>465</v>
      </c>
      <c r="F180" s="269">
        <v>455</v>
      </c>
      <c r="G180" s="269">
        <v>440.55</v>
      </c>
      <c r="H180" s="269">
        <v>489.45</v>
      </c>
      <c r="I180" s="269">
        <v>503.89999999999992</v>
      </c>
      <c r="J180" s="269">
        <v>513.9</v>
      </c>
      <c r="K180" s="268">
        <v>493.9</v>
      </c>
      <c r="L180" s="268">
        <v>469.45</v>
      </c>
      <c r="M180" s="268">
        <v>28.803339999999999</v>
      </c>
      <c r="N180" s="1"/>
      <c r="O180" s="1"/>
    </row>
    <row r="181" spans="1:15" ht="12.75" customHeight="1">
      <c r="A181" s="53">
        <v>172</v>
      </c>
      <c r="B181" s="405" t="s">
        <v>188</v>
      </c>
      <c r="C181" s="268">
        <v>550.6</v>
      </c>
      <c r="D181" s="269">
        <v>556.0333333333333</v>
      </c>
      <c r="E181" s="269">
        <v>544.06666666666661</v>
      </c>
      <c r="F181" s="269">
        <v>537.5333333333333</v>
      </c>
      <c r="G181" s="269">
        <v>525.56666666666661</v>
      </c>
      <c r="H181" s="269">
        <v>562.56666666666661</v>
      </c>
      <c r="I181" s="269">
        <v>574.5333333333333</v>
      </c>
      <c r="J181" s="269">
        <v>581.06666666666661</v>
      </c>
      <c r="K181" s="268">
        <v>568</v>
      </c>
      <c r="L181" s="268">
        <v>549.5</v>
      </c>
      <c r="M181" s="268">
        <v>125.63239</v>
      </c>
      <c r="N181" s="1"/>
      <c r="O181" s="1"/>
    </row>
    <row r="182" spans="1:15" ht="12.75" customHeight="1">
      <c r="A182" s="53">
        <v>173</v>
      </c>
      <c r="B182" s="405" t="s">
        <v>186</v>
      </c>
      <c r="C182" s="268">
        <v>78.150000000000006</v>
      </c>
      <c r="D182" s="269">
        <v>79.016666666666666</v>
      </c>
      <c r="E182" s="269">
        <v>76.933333333333337</v>
      </c>
      <c r="F182" s="269">
        <v>75.716666666666669</v>
      </c>
      <c r="G182" s="269">
        <v>73.63333333333334</v>
      </c>
      <c r="H182" s="269">
        <v>80.233333333333334</v>
      </c>
      <c r="I182" s="269">
        <v>82.316666666666677</v>
      </c>
      <c r="J182" s="269">
        <v>83.533333333333331</v>
      </c>
      <c r="K182" s="268">
        <v>81.099999999999994</v>
      </c>
      <c r="L182" s="268">
        <v>77.8</v>
      </c>
      <c r="M182" s="268">
        <v>118.15823</v>
      </c>
      <c r="N182" s="1"/>
      <c r="O182" s="1"/>
    </row>
    <row r="183" spans="1:15" ht="12.75" customHeight="1">
      <c r="A183" s="53">
        <v>174</v>
      </c>
      <c r="B183" s="405" t="s">
        <v>193</v>
      </c>
      <c r="C183" s="268">
        <v>921.1</v>
      </c>
      <c r="D183" s="269">
        <v>916.80000000000007</v>
      </c>
      <c r="E183" s="269">
        <v>906.90000000000009</v>
      </c>
      <c r="F183" s="269">
        <v>892.7</v>
      </c>
      <c r="G183" s="269">
        <v>882.80000000000007</v>
      </c>
      <c r="H183" s="269">
        <v>931.00000000000011</v>
      </c>
      <c r="I183" s="269">
        <v>940.9</v>
      </c>
      <c r="J183" s="269">
        <v>955.10000000000014</v>
      </c>
      <c r="K183" s="268">
        <v>926.7</v>
      </c>
      <c r="L183" s="268">
        <v>902.6</v>
      </c>
      <c r="M183" s="268">
        <v>48.021810000000002</v>
      </c>
      <c r="N183" s="1"/>
      <c r="O183" s="1"/>
    </row>
    <row r="184" spans="1:15" ht="12.75" customHeight="1">
      <c r="A184" s="53">
        <v>175</v>
      </c>
      <c r="B184" s="405" t="s">
        <v>194</v>
      </c>
      <c r="C184" s="268">
        <v>507.55</v>
      </c>
      <c r="D184" s="269">
        <v>511.8</v>
      </c>
      <c r="E184" s="269">
        <v>499.9</v>
      </c>
      <c r="F184" s="269">
        <v>492.24999999999994</v>
      </c>
      <c r="G184" s="269">
        <v>480.34999999999991</v>
      </c>
      <c r="H184" s="269">
        <v>519.45000000000005</v>
      </c>
      <c r="I184" s="269">
        <v>531.35</v>
      </c>
      <c r="J184" s="269">
        <v>539.00000000000011</v>
      </c>
      <c r="K184" s="268">
        <v>523.70000000000005</v>
      </c>
      <c r="L184" s="268">
        <v>504.15</v>
      </c>
      <c r="M184" s="268">
        <v>6.6014499999999998</v>
      </c>
      <c r="N184" s="1"/>
      <c r="O184" s="1"/>
    </row>
    <row r="185" spans="1:15" ht="12.75" customHeight="1">
      <c r="A185" s="53">
        <v>176</v>
      </c>
      <c r="B185" s="405" t="s">
        <v>275</v>
      </c>
      <c r="C185" s="268">
        <v>556</v>
      </c>
      <c r="D185" s="269">
        <v>559.81666666666661</v>
      </c>
      <c r="E185" s="269">
        <v>549.58333333333326</v>
      </c>
      <c r="F185" s="269">
        <v>543.16666666666663</v>
      </c>
      <c r="G185" s="269">
        <v>532.93333333333328</v>
      </c>
      <c r="H185" s="269">
        <v>566.23333333333323</v>
      </c>
      <c r="I185" s="269">
        <v>576.46666666666658</v>
      </c>
      <c r="J185" s="269">
        <v>582.88333333333321</v>
      </c>
      <c r="K185" s="268">
        <v>570.04999999999995</v>
      </c>
      <c r="L185" s="268">
        <v>553.4</v>
      </c>
      <c r="M185" s="268">
        <v>4.8496600000000001</v>
      </c>
      <c r="N185" s="1"/>
      <c r="O185" s="1"/>
    </row>
    <row r="186" spans="1:15" ht="12.75" customHeight="1">
      <c r="A186" s="53">
        <v>177</v>
      </c>
      <c r="B186" s="405" t="s">
        <v>206</v>
      </c>
      <c r="C186" s="268">
        <v>1037.55</v>
      </c>
      <c r="D186" s="269">
        <v>1045.05</v>
      </c>
      <c r="E186" s="269">
        <v>1019.5</v>
      </c>
      <c r="F186" s="269">
        <v>1001.45</v>
      </c>
      <c r="G186" s="269">
        <v>975.90000000000009</v>
      </c>
      <c r="H186" s="269">
        <v>1063.0999999999999</v>
      </c>
      <c r="I186" s="269">
        <v>1088.6499999999996</v>
      </c>
      <c r="J186" s="269">
        <v>1106.6999999999998</v>
      </c>
      <c r="K186" s="268">
        <v>1070.5999999999999</v>
      </c>
      <c r="L186" s="268">
        <v>1027</v>
      </c>
      <c r="M186" s="268">
        <v>19.35689</v>
      </c>
      <c r="N186" s="1"/>
      <c r="O186" s="1"/>
    </row>
    <row r="187" spans="1:15" ht="12.75" customHeight="1">
      <c r="A187" s="53">
        <v>178</v>
      </c>
      <c r="B187" s="405" t="s">
        <v>195</v>
      </c>
      <c r="C187" s="268">
        <v>1134.4000000000001</v>
      </c>
      <c r="D187" s="269">
        <v>1140.8166666666668</v>
      </c>
      <c r="E187" s="269">
        <v>1120.1833333333336</v>
      </c>
      <c r="F187" s="269">
        <v>1105.9666666666667</v>
      </c>
      <c r="G187" s="269">
        <v>1085.3333333333335</v>
      </c>
      <c r="H187" s="269">
        <v>1155.0333333333338</v>
      </c>
      <c r="I187" s="269">
        <v>1175.666666666667</v>
      </c>
      <c r="J187" s="269">
        <v>1189.8833333333339</v>
      </c>
      <c r="K187" s="268">
        <v>1161.45</v>
      </c>
      <c r="L187" s="268">
        <v>1126.5999999999999</v>
      </c>
      <c r="M187" s="268">
        <v>23.775030000000001</v>
      </c>
      <c r="N187" s="1"/>
      <c r="O187" s="1"/>
    </row>
    <row r="188" spans="1:15" ht="12.75" customHeight="1">
      <c r="A188" s="53">
        <v>179</v>
      </c>
      <c r="B188" s="405" t="s">
        <v>502</v>
      </c>
      <c r="C188" s="268">
        <v>1168.8499999999999</v>
      </c>
      <c r="D188" s="269">
        <v>1182.9499999999998</v>
      </c>
      <c r="E188" s="269">
        <v>1143.0999999999997</v>
      </c>
      <c r="F188" s="269">
        <v>1117.3499999999999</v>
      </c>
      <c r="G188" s="269">
        <v>1077.4999999999998</v>
      </c>
      <c r="H188" s="269">
        <v>1208.6999999999996</v>
      </c>
      <c r="I188" s="269">
        <v>1248.55</v>
      </c>
      <c r="J188" s="269">
        <v>1274.2999999999995</v>
      </c>
      <c r="K188" s="268">
        <v>1222.8</v>
      </c>
      <c r="L188" s="268">
        <v>1157.2</v>
      </c>
      <c r="M188" s="268">
        <v>5.1972300000000002</v>
      </c>
      <c r="N188" s="1"/>
      <c r="O188" s="1"/>
    </row>
    <row r="189" spans="1:15" ht="12.75" customHeight="1">
      <c r="A189" s="53">
        <v>180</v>
      </c>
      <c r="B189" s="405" t="s">
        <v>200</v>
      </c>
      <c r="C189" s="268">
        <v>2982.05</v>
      </c>
      <c r="D189" s="269">
        <v>2994.5166666666664</v>
      </c>
      <c r="E189" s="269">
        <v>2966.5333333333328</v>
      </c>
      <c r="F189" s="269">
        <v>2951.0166666666664</v>
      </c>
      <c r="G189" s="269">
        <v>2923.0333333333328</v>
      </c>
      <c r="H189" s="269">
        <v>3010.0333333333328</v>
      </c>
      <c r="I189" s="269">
        <v>3038.0166666666664</v>
      </c>
      <c r="J189" s="269">
        <v>3053.5333333333328</v>
      </c>
      <c r="K189" s="268">
        <v>3022.5</v>
      </c>
      <c r="L189" s="268">
        <v>2979</v>
      </c>
      <c r="M189" s="268">
        <v>26.52374</v>
      </c>
      <c r="N189" s="1"/>
      <c r="O189" s="1"/>
    </row>
    <row r="190" spans="1:15" ht="12.75" customHeight="1">
      <c r="A190" s="53">
        <v>181</v>
      </c>
      <c r="B190" s="405" t="s">
        <v>196</v>
      </c>
      <c r="C190" s="268">
        <v>781.55</v>
      </c>
      <c r="D190" s="269">
        <v>789.11666666666667</v>
      </c>
      <c r="E190" s="269">
        <v>771.93333333333339</v>
      </c>
      <c r="F190" s="269">
        <v>762.31666666666672</v>
      </c>
      <c r="G190" s="269">
        <v>745.13333333333344</v>
      </c>
      <c r="H190" s="269">
        <v>798.73333333333335</v>
      </c>
      <c r="I190" s="269">
        <v>815.91666666666652</v>
      </c>
      <c r="J190" s="269">
        <v>825.5333333333333</v>
      </c>
      <c r="K190" s="268">
        <v>806.3</v>
      </c>
      <c r="L190" s="268">
        <v>779.5</v>
      </c>
      <c r="M190" s="268">
        <v>12.29421</v>
      </c>
      <c r="N190" s="1"/>
      <c r="O190" s="1"/>
    </row>
    <row r="191" spans="1:15" ht="12.75" customHeight="1">
      <c r="A191" s="53">
        <v>182</v>
      </c>
      <c r="B191" s="405" t="s">
        <v>276</v>
      </c>
      <c r="C191" s="268">
        <v>8857.1</v>
      </c>
      <c r="D191" s="269">
        <v>8917.3666666666668</v>
      </c>
      <c r="E191" s="269">
        <v>8775.7333333333336</v>
      </c>
      <c r="F191" s="269">
        <v>8694.3666666666668</v>
      </c>
      <c r="G191" s="269">
        <v>8552.7333333333336</v>
      </c>
      <c r="H191" s="269">
        <v>8998.7333333333336</v>
      </c>
      <c r="I191" s="269">
        <v>9140.3666666666686</v>
      </c>
      <c r="J191" s="269">
        <v>9221.7333333333336</v>
      </c>
      <c r="K191" s="268">
        <v>9059</v>
      </c>
      <c r="L191" s="268">
        <v>8836</v>
      </c>
      <c r="M191" s="268">
        <v>1.7590600000000001</v>
      </c>
      <c r="N191" s="1"/>
      <c r="O191" s="1"/>
    </row>
    <row r="192" spans="1:15" ht="12.75" customHeight="1">
      <c r="A192" s="53">
        <v>183</v>
      </c>
      <c r="B192" s="405" t="s">
        <v>197</v>
      </c>
      <c r="C192" s="268">
        <v>423.1</v>
      </c>
      <c r="D192" s="269">
        <v>425.18333333333334</v>
      </c>
      <c r="E192" s="269">
        <v>418.4666666666667</v>
      </c>
      <c r="F192" s="269">
        <v>413.83333333333337</v>
      </c>
      <c r="G192" s="269">
        <v>407.11666666666673</v>
      </c>
      <c r="H192" s="269">
        <v>429.81666666666666</v>
      </c>
      <c r="I192" s="269">
        <v>436.53333333333325</v>
      </c>
      <c r="J192" s="269">
        <v>441.16666666666663</v>
      </c>
      <c r="K192" s="268">
        <v>431.9</v>
      </c>
      <c r="L192" s="268">
        <v>420.55</v>
      </c>
      <c r="M192" s="268">
        <v>134.41609</v>
      </c>
      <c r="N192" s="1"/>
      <c r="O192" s="1"/>
    </row>
    <row r="193" spans="1:15" ht="12.75" customHeight="1">
      <c r="A193" s="53">
        <v>184</v>
      </c>
      <c r="B193" s="405" t="s">
        <v>198</v>
      </c>
      <c r="C193" s="268">
        <v>224.5</v>
      </c>
      <c r="D193" s="269">
        <v>226.80000000000004</v>
      </c>
      <c r="E193" s="269">
        <v>221.25000000000009</v>
      </c>
      <c r="F193" s="269">
        <v>218.00000000000006</v>
      </c>
      <c r="G193" s="269">
        <v>212.4500000000001</v>
      </c>
      <c r="H193" s="269">
        <v>230.05000000000007</v>
      </c>
      <c r="I193" s="269">
        <v>235.60000000000002</v>
      </c>
      <c r="J193" s="269">
        <v>238.85000000000005</v>
      </c>
      <c r="K193" s="268">
        <v>232.35</v>
      </c>
      <c r="L193" s="268">
        <v>223.55</v>
      </c>
      <c r="M193" s="268">
        <v>161.43866</v>
      </c>
      <c r="N193" s="1"/>
      <c r="O193" s="1"/>
    </row>
    <row r="194" spans="1:15" ht="12.75" customHeight="1">
      <c r="A194" s="53">
        <v>185</v>
      </c>
      <c r="B194" s="405" t="s">
        <v>199</v>
      </c>
      <c r="C194" s="268">
        <v>104.3</v>
      </c>
      <c r="D194" s="269">
        <v>105.31666666666666</v>
      </c>
      <c r="E194" s="269">
        <v>102.73333333333332</v>
      </c>
      <c r="F194" s="269">
        <v>101.16666666666666</v>
      </c>
      <c r="G194" s="269">
        <v>98.583333333333314</v>
      </c>
      <c r="H194" s="269">
        <v>106.88333333333333</v>
      </c>
      <c r="I194" s="269">
        <v>109.46666666666667</v>
      </c>
      <c r="J194" s="269">
        <v>111.03333333333333</v>
      </c>
      <c r="K194" s="268">
        <v>107.9</v>
      </c>
      <c r="L194" s="268">
        <v>103.75</v>
      </c>
      <c r="M194" s="268">
        <v>1097.6551999999999</v>
      </c>
      <c r="N194" s="1"/>
      <c r="O194" s="1"/>
    </row>
    <row r="195" spans="1:15" ht="12.75" customHeight="1">
      <c r="A195" s="53">
        <v>186</v>
      </c>
      <c r="B195" s="405" t="s">
        <v>201</v>
      </c>
      <c r="C195" s="268">
        <v>1035.0999999999999</v>
      </c>
      <c r="D195" s="269">
        <v>1035.6666666666667</v>
      </c>
      <c r="E195" s="269">
        <v>1021.4333333333334</v>
      </c>
      <c r="F195" s="269">
        <v>1007.7666666666667</v>
      </c>
      <c r="G195" s="269">
        <v>993.5333333333333</v>
      </c>
      <c r="H195" s="269">
        <v>1049.3333333333335</v>
      </c>
      <c r="I195" s="269">
        <v>1063.5666666666666</v>
      </c>
      <c r="J195" s="269">
        <v>1077.2333333333336</v>
      </c>
      <c r="K195" s="268">
        <v>1049.9000000000001</v>
      </c>
      <c r="L195" s="268">
        <v>1022</v>
      </c>
      <c r="M195" s="268">
        <v>32.307110000000002</v>
      </c>
      <c r="N195" s="1"/>
      <c r="O195" s="1"/>
    </row>
    <row r="196" spans="1:15" ht="12.75" customHeight="1">
      <c r="A196" s="53">
        <v>187</v>
      </c>
      <c r="B196" s="405" t="s">
        <v>182</v>
      </c>
      <c r="C196" s="268">
        <v>731.4</v>
      </c>
      <c r="D196" s="269">
        <v>738.88333333333333</v>
      </c>
      <c r="E196" s="269">
        <v>721.86666666666667</v>
      </c>
      <c r="F196" s="269">
        <v>712.33333333333337</v>
      </c>
      <c r="G196" s="269">
        <v>695.31666666666672</v>
      </c>
      <c r="H196" s="269">
        <v>748.41666666666663</v>
      </c>
      <c r="I196" s="269">
        <v>765.43333333333328</v>
      </c>
      <c r="J196" s="269">
        <v>774.96666666666658</v>
      </c>
      <c r="K196" s="268">
        <v>755.9</v>
      </c>
      <c r="L196" s="268">
        <v>729.35</v>
      </c>
      <c r="M196" s="268">
        <v>4.1323400000000001</v>
      </c>
      <c r="N196" s="1"/>
      <c r="O196" s="1"/>
    </row>
    <row r="197" spans="1:15" ht="12.75" customHeight="1">
      <c r="A197" s="53">
        <v>188</v>
      </c>
      <c r="B197" s="405" t="s">
        <v>202</v>
      </c>
      <c r="C197" s="268">
        <v>2672.45</v>
      </c>
      <c r="D197" s="269">
        <v>2698.3833333333332</v>
      </c>
      <c r="E197" s="269">
        <v>2641.0666666666666</v>
      </c>
      <c r="F197" s="269">
        <v>2609.6833333333334</v>
      </c>
      <c r="G197" s="269">
        <v>2552.3666666666668</v>
      </c>
      <c r="H197" s="269">
        <v>2729.7666666666664</v>
      </c>
      <c r="I197" s="269">
        <v>2787.083333333333</v>
      </c>
      <c r="J197" s="269">
        <v>2818.4666666666662</v>
      </c>
      <c r="K197" s="268">
        <v>2755.7</v>
      </c>
      <c r="L197" s="268">
        <v>2667</v>
      </c>
      <c r="M197" s="268">
        <v>12.268890000000001</v>
      </c>
      <c r="N197" s="1"/>
      <c r="O197" s="1"/>
    </row>
    <row r="198" spans="1:15" ht="12.75" customHeight="1">
      <c r="A198" s="53">
        <v>189</v>
      </c>
      <c r="B198" s="405" t="s">
        <v>203</v>
      </c>
      <c r="C198" s="268">
        <v>1516.2</v>
      </c>
      <c r="D198" s="269">
        <v>1522.0166666666667</v>
      </c>
      <c r="E198" s="269">
        <v>1504.3333333333333</v>
      </c>
      <c r="F198" s="269">
        <v>1492.4666666666667</v>
      </c>
      <c r="G198" s="269">
        <v>1474.7833333333333</v>
      </c>
      <c r="H198" s="269">
        <v>1533.8833333333332</v>
      </c>
      <c r="I198" s="269">
        <v>1551.5666666666666</v>
      </c>
      <c r="J198" s="269">
        <v>1563.4333333333332</v>
      </c>
      <c r="K198" s="268">
        <v>1539.7</v>
      </c>
      <c r="L198" s="268">
        <v>1510.15</v>
      </c>
      <c r="M198" s="268">
        <v>1.46018</v>
      </c>
      <c r="N198" s="1"/>
      <c r="O198" s="1"/>
    </row>
    <row r="199" spans="1:15" ht="12.75" customHeight="1">
      <c r="A199" s="53">
        <v>190</v>
      </c>
      <c r="B199" s="405" t="s">
        <v>204</v>
      </c>
      <c r="C199" s="268">
        <v>521.75</v>
      </c>
      <c r="D199" s="269">
        <v>526.2833333333333</v>
      </c>
      <c r="E199" s="269">
        <v>515.81666666666661</v>
      </c>
      <c r="F199" s="269">
        <v>509.88333333333333</v>
      </c>
      <c r="G199" s="269">
        <v>499.41666666666663</v>
      </c>
      <c r="H199" s="269">
        <v>532.21666666666658</v>
      </c>
      <c r="I199" s="269">
        <v>542.68333333333328</v>
      </c>
      <c r="J199" s="269">
        <v>548.61666666666656</v>
      </c>
      <c r="K199" s="268">
        <v>536.75</v>
      </c>
      <c r="L199" s="268">
        <v>520.35</v>
      </c>
      <c r="M199" s="268">
        <v>3.5780699999999999</v>
      </c>
      <c r="N199" s="1"/>
      <c r="O199" s="1"/>
    </row>
    <row r="200" spans="1:15" ht="12.75" customHeight="1">
      <c r="A200" s="53">
        <v>191</v>
      </c>
      <c r="B200" s="405" t="s">
        <v>205</v>
      </c>
      <c r="C200" s="268">
        <v>1433.65</v>
      </c>
      <c r="D200" s="269">
        <v>1447.7333333333333</v>
      </c>
      <c r="E200" s="269">
        <v>1403.6166666666668</v>
      </c>
      <c r="F200" s="269">
        <v>1373.5833333333335</v>
      </c>
      <c r="G200" s="269">
        <v>1329.4666666666669</v>
      </c>
      <c r="H200" s="269">
        <v>1477.7666666666667</v>
      </c>
      <c r="I200" s="269">
        <v>1521.883333333333</v>
      </c>
      <c r="J200" s="269">
        <v>1551.9166666666665</v>
      </c>
      <c r="K200" s="268">
        <v>1491.85</v>
      </c>
      <c r="L200" s="268">
        <v>1417.7</v>
      </c>
      <c r="M200" s="268">
        <v>7.4303499999999998</v>
      </c>
      <c r="N200" s="1"/>
      <c r="O200" s="1"/>
    </row>
    <row r="201" spans="1:15" ht="12.75" customHeight="1">
      <c r="A201" s="53">
        <v>192</v>
      </c>
      <c r="B201" s="405" t="s">
        <v>509</v>
      </c>
      <c r="C201" s="268">
        <v>37.65</v>
      </c>
      <c r="D201" s="269">
        <v>37.883333333333333</v>
      </c>
      <c r="E201" s="269">
        <v>37.166666666666664</v>
      </c>
      <c r="F201" s="269">
        <v>36.68333333333333</v>
      </c>
      <c r="G201" s="269">
        <v>35.966666666666661</v>
      </c>
      <c r="H201" s="269">
        <v>38.366666666666667</v>
      </c>
      <c r="I201" s="269">
        <v>39.083333333333336</v>
      </c>
      <c r="J201" s="269">
        <v>39.56666666666667</v>
      </c>
      <c r="K201" s="268">
        <v>38.6</v>
      </c>
      <c r="L201" s="268">
        <v>37.4</v>
      </c>
      <c r="M201" s="268">
        <v>58.664029999999997</v>
      </c>
      <c r="N201" s="1"/>
      <c r="O201" s="1"/>
    </row>
    <row r="202" spans="1:15" ht="12.75" customHeight="1">
      <c r="A202" s="53">
        <v>193</v>
      </c>
      <c r="B202" s="405" t="s">
        <v>209</v>
      </c>
      <c r="C202" s="268">
        <v>702.85</v>
      </c>
      <c r="D202" s="269">
        <v>710.05000000000007</v>
      </c>
      <c r="E202" s="269">
        <v>692.80000000000018</v>
      </c>
      <c r="F202" s="269">
        <v>682.75000000000011</v>
      </c>
      <c r="G202" s="269">
        <v>665.50000000000023</v>
      </c>
      <c r="H202" s="269">
        <v>720.10000000000014</v>
      </c>
      <c r="I202" s="269">
        <v>737.34999999999991</v>
      </c>
      <c r="J202" s="269">
        <v>747.40000000000009</v>
      </c>
      <c r="K202" s="268">
        <v>727.3</v>
      </c>
      <c r="L202" s="268">
        <v>700</v>
      </c>
      <c r="M202" s="268">
        <v>22.30894</v>
      </c>
      <c r="N202" s="1"/>
      <c r="O202" s="1"/>
    </row>
    <row r="203" spans="1:15" ht="12.75" customHeight="1">
      <c r="A203" s="53">
        <v>194</v>
      </c>
      <c r="B203" s="405" t="s">
        <v>208</v>
      </c>
      <c r="C203" s="268">
        <v>6139.95</v>
      </c>
      <c r="D203" s="269">
        <v>6183.6833333333334</v>
      </c>
      <c r="E203" s="269">
        <v>6083.416666666667</v>
      </c>
      <c r="F203" s="269">
        <v>6026.8833333333332</v>
      </c>
      <c r="G203" s="269">
        <v>5926.6166666666668</v>
      </c>
      <c r="H203" s="269">
        <v>6240.2166666666672</v>
      </c>
      <c r="I203" s="269">
        <v>6340.4833333333336</v>
      </c>
      <c r="J203" s="269">
        <v>6397.0166666666673</v>
      </c>
      <c r="K203" s="268">
        <v>6283.95</v>
      </c>
      <c r="L203" s="268">
        <v>6127.15</v>
      </c>
      <c r="M203" s="268">
        <v>5.70526</v>
      </c>
      <c r="N203" s="1"/>
      <c r="O203" s="1"/>
    </row>
    <row r="204" spans="1:15" ht="12.75" customHeight="1">
      <c r="A204" s="53">
        <v>195</v>
      </c>
      <c r="B204" s="405" t="s">
        <v>277</v>
      </c>
      <c r="C204" s="268">
        <v>44.15</v>
      </c>
      <c r="D204" s="269">
        <v>44.616666666666667</v>
      </c>
      <c r="E204" s="269">
        <v>43.333333333333336</v>
      </c>
      <c r="F204" s="269">
        <v>42.516666666666666</v>
      </c>
      <c r="G204" s="269">
        <v>41.233333333333334</v>
      </c>
      <c r="H204" s="269">
        <v>45.433333333333337</v>
      </c>
      <c r="I204" s="269">
        <v>46.716666666666669</v>
      </c>
      <c r="J204" s="269">
        <v>47.533333333333339</v>
      </c>
      <c r="K204" s="268">
        <v>45.9</v>
      </c>
      <c r="L204" s="268">
        <v>43.8</v>
      </c>
      <c r="M204" s="268">
        <v>74.92586</v>
      </c>
      <c r="N204" s="1"/>
      <c r="O204" s="1"/>
    </row>
    <row r="205" spans="1:15" ht="12.75" customHeight="1">
      <c r="A205" s="53">
        <v>196</v>
      </c>
      <c r="B205" s="405" t="s">
        <v>207</v>
      </c>
      <c r="C205" s="268">
        <v>1644.7</v>
      </c>
      <c r="D205" s="269">
        <v>1634.8</v>
      </c>
      <c r="E205" s="269">
        <v>1622</v>
      </c>
      <c r="F205" s="269">
        <v>1599.3</v>
      </c>
      <c r="G205" s="269">
        <v>1586.5</v>
      </c>
      <c r="H205" s="269">
        <v>1657.5</v>
      </c>
      <c r="I205" s="269">
        <v>1670.2999999999997</v>
      </c>
      <c r="J205" s="269">
        <v>1693</v>
      </c>
      <c r="K205" s="268">
        <v>1647.6</v>
      </c>
      <c r="L205" s="268">
        <v>1612.1</v>
      </c>
      <c r="M205" s="268">
        <v>2.0681099999999999</v>
      </c>
      <c r="N205" s="1"/>
      <c r="O205" s="1"/>
    </row>
    <row r="206" spans="1:15" ht="12.75" customHeight="1">
      <c r="A206" s="53">
        <v>197</v>
      </c>
      <c r="B206" s="405" t="s">
        <v>154</v>
      </c>
      <c r="C206" s="268">
        <v>871.3</v>
      </c>
      <c r="D206" s="269">
        <v>873.43333333333339</v>
      </c>
      <c r="E206" s="269">
        <v>860.86666666666679</v>
      </c>
      <c r="F206" s="269">
        <v>850.43333333333339</v>
      </c>
      <c r="G206" s="269">
        <v>837.86666666666679</v>
      </c>
      <c r="H206" s="269">
        <v>883.86666666666679</v>
      </c>
      <c r="I206" s="269">
        <v>896.43333333333339</v>
      </c>
      <c r="J206" s="269">
        <v>906.86666666666679</v>
      </c>
      <c r="K206" s="268">
        <v>886</v>
      </c>
      <c r="L206" s="268">
        <v>863</v>
      </c>
      <c r="M206" s="268">
        <v>20.721050000000002</v>
      </c>
      <c r="N206" s="1"/>
      <c r="O206" s="1"/>
    </row>
    <row r="207" spans="1:15" ht="12.75" customHeight="1">
      <c r="A207" s="53">
        <v>198</v>
      </c>
      <c r="B207" s="405" t="s">
        <v>279</v>
      </c>
      <c r="C207" s="268">
        <v>1158.95</v>
      </c>
      <c r="D207" s="269">
        <v>1160.4833333333333</v>
      </c>
      <c r="E207" s="269">
        <v>1145.9666666666667</v>
      </c>
      <c r="F207" s="269">
        <v>1132.9833333333333</v>
      </c>
      <c r="G207" s="269">
        <v>1118.4666666666667</v>
      </c>
      <c r="H207" s="269">
        <v>1173.4666666666667</v>
      </c>
      <c r="I207" s="269">
        <v>1187.9833333333336</v>
      </c>
      <c r="J207" s="269">
        <v>1200.9666666666667</v>
      </c>
      <c r="K207" s="268">
        <v>1175</v>
      </c>
      <c r="L207" s="268">
        <v>1147.5</v>
      </c>
      <c r="M207" s="268">
        <v>14.20025</v>
      </c>
      <c r="N207" s="1"/>
      <c r="O207" s="1"/>
    </row>
    <row r="208" spans="1:15" ht="12.75" customHeight="1">
      <c r="A208" s="53">
        <v>199</v>
      </c>
      <c r="B208" s="405" t="s">
        <v>210</v>
      </c>
      <c r="C208" s="268">
        <v>279.55</v>
      </c>
      <c r="D208" s="269">
        <v>281.58333333333331</v>
      </c>
      <c r="E208" s="269">
        <v>276.21666666666664</v>
      </c>
      <c r="F208" s="269">
        <v>272.88333333333333</v>
      </c>
      <c r="G208" s="269">
        <v>267.51666666666665</v>
      </c>
      <c r="H208" s="269">
        <v>284.91666666666663</v>
      </c>
      <c r="I208" s="269">
        <v>290.2833333333333</v>
      </c>
      <c r="J208" s="269">
        <v>293.61666666666662</v>
      </c>
      <c r="K208" s="268">
        <v>286.95</v>
      </c>
      <c r="L208" s="268">
        <v>278.25</v>
      </c>
      <c r="M208" s="268">
        <v>116.11515</v>
      </c>
      <c r="N208" s="1"/>
      <c r="O208" s="1"/>
    </row>
    <row r="209" spans="1:15" ht="12.75" customHeight="1">
      <c r="A209" s="53">
        <v>200</v>
      </c>
      <c r="B209" s="405" t="s">
        <v>127</v>
      </c>
      <c r="C209" s="268">
        <v>8.9499999999999993</v>
      </c>
      <c r="D209" s="269">
        <v>9.0166666666666657</v>
      </c>
      <c r="E209" s="269">
        <v>8.8333333333333321</v>
      </c>
      <c r="F209" s="269">
        <v>8.7166666666666668</v>
      </c>
      <c r="G209" s="269">
        <v>8.5333333333333332</v>
      </c>
      <c r="H209" s="269">
        <v>9.1333333333333311</v>
      </c>
      <c r="I209" s="269">
        <v>9.3166666666666647</v>
      </c>
      <c r="J209" s="269">
        <v>9.43333333333333</v>
      </c>
      <c r="K209" s="268">
        <v>9.1999999999999993</v>
      </c>
      <c r="L209" s="268">
        <v>8.9</v>
      </c>
      <c r="M209" s="268">
        <v>813.48131999999998</v>
      </c>
      <c r="N209" s="1"/>
      <c r="O209" s="1"/>
    </row>
    <row r="210" spans="1:15" ht="12.75" customHeight="1">
      <c r="A210" s="53">
        <v>201</v>
      </c>
      <c r="B210" s="405" t="s">
        <v>211</v>
      </c>
      <c r="C210" s="268">
        <v>900.8</v>
      </c>
      <c r="D210" s="269">
        <v>899.48333333333323</v>
      </c>
      <c r="E210" s="269">
        <v>889.31666666666649</v>
      </c>
      <c r="F210" s="269">
        <v>877.83333333333326</v>
      </c>
      <c r="G210" s="269">
        <v>867.66666666666652</v>
      </c>
      <c r="H210" s="269">
        <v>910.96666666666647</v>
      </c>
      <c r="I210" s="269">
        <v>921.13333333333321</v>
      </c>
      <c r="J210" s="269">
        <v>932.61666666666645</v>
      </c>
      <c r="K210" s="268">
        <v>909.65</v>
      </c>
      <c r="L210" s="268">
        <v>888</v>
      </c>
      <c r="M210" s="268">
        <v>16.26446</v>
      </c>
      <c r="N210" s="1"/>
      <c r="O210" s="1"/>
    </row>
    <row r="211" spans="1:15" ht="12.75" customHeight="1">
      <c r="A211" s="53">
        <v>202</v>
      </c>
      <c r="B211" s="405" t="s">
        <v>280</v>
      </c>
      <c r="C211" s="268">
        <v>1655.7</v>
      </c>
      <c r="D211" s="269">
        <v>1668.1666666666667</v>
      </c>
      <c r="E211" s="269">
        <v>1638.5333333333335</v>
      </c>
      <c r="F211" s="269">
        <v>1621.3666666666668</v>
      </c>
      <c r="G211" s="269">
        <v>1591.7333333333336</v>
      </c>
      <c r="H211" s="269">
        <v>1685.3333333333335</v>
      </c>
      <c r="I211" s="269">
        <v>1714.9666666666667</v>
      </c>
      <c r="J211" s="269">
        <v>1732.1333333333334</v>
      </c>
      <c r="K211" s="268">
        <v>1697.8</v>
      </c>
      <c r="L211" s="268">
        <v>1651</v>
      </c>
      <c r="M211" s="268">
        <v>1.0562499999999999</v>
      </c>
      <c r="N211" s="1"/>
      <c r="O211" s="1"/>
    </row>
    <row r="212" spans="1:15" ht="12.75" customHeight="1">
      <c r="A212" s="53">
        <v>203</v>
      </c>
      <c r="B212" s="405" t="s">
        <v>212</v>
      </c>
      <c r="C212" s="268">
        <v>394.35</v>
      </c>
      <c r="D212" s="269">
        <v>395.8</v>
      </c>
      <c r="E212" s="269">
        <v>392.20000000000005</v>
      </c>
      <c r="F212" s="269">
        <v>390.05</v>
      </c>
      <c r="G212" s="269">
        <v>386.45000000000005</v>
      </c>
      <c r="H212" s="269">
        <v>397.95000000000005</v>
      </c>
      <c r="I212" s="269">
        <v>401.55000000000007</v>
      </c>
      <c r="J212" s="269">
        <v>403.70000000000005</v>
      </c>
      <c r="K212" s="268">
        <v>399.4</v>
      </c>
      <c r="L212" s="268">
        <v>393.65</v>
      </c>
      <c r="M212" s="268">
        <v>69.833550000000002</v>
      </c>
      <c r="N212" s="1"/>
      <c r="O212" s="1"/>
    </row>
    <row r="213" spans="1:15" ht="12.75" customHeight="1">
      <c r="A213" s="53">
        <v>204</v>
      </c>
      <c r="B213" s="405" t="s">
        <v>281</v>
      </c>
      <c r="C213" s="268">
        <v>16.2</v>
      </c>
      <c r="D213" s="269">
        <v>16.316666666666666</v>
      </c>
      <c r="E213" s="269">
        <v>15.883333333333333</v>
      </c>
      <c r="F213" s="269">
        <v>15.566666666666666</v>
      </c>
      <c r="G213" s="269">
        <v>15.133333333333333</v>
      </c>
      <c r="H213" s="269">
        <v>16.633333333333333</v>
      </c>
      <c r="I213" s="269">
        <v>17.066666666666663</v>
      </c>
      <c r="J213" s="269">
        <v>17.383333333333333</v>
      </c>
      <c r="K213" s="268">
        <v>16.75</v>
      </c>
      <c r="L213" s="268">
        <v>16</v>
      </c>
      <c r="M213" s="268">
        <v>1040.5707500000001</v>
      </c>
      <c r="N213" s="1"/>
      <c r="O213" s="1"/>
    </row>
    <row r="214" spans="1:15" ht="12.75" customHeight="1">
      <c r="A214" s="53">
        <v>205</v>
      </c>
      <c r="B214" s="405" t="s">
        <v>213</v>
      </c>
      <c r="C214" s="268">
        <v>260.95</v>
      </c>
      <c r="D214" s="269">
        <v>264.98333333333329</v>
      </c>
      <c r="E214" s="269">
        <v>254.56666666666661</v>
      </c>
      <c r="F214" s="269">
        <v>248.18333333333334</v>
      </c>
      <c r="G214" s="269">
        <v>237.76666666666665</v>
      </c>
      <c r="H214" s="269">
        <v>271.36666666666656</v>
      </c>
      <c r="I214" s="269">
        <v>281.78333333333319</v>
      </c>
      <c r="J214" s="269">
        <v>288.16666666666652</v>
      </c>
      <c r="K214" s="268">
        <v>275.39999999999998</v>
      </c>
      <c r="L214" s="268">
        <v>258.60000000000002</v>
      </c>
      <c r="M214" s="268">
        <v>187.90529000000001</v>
      </c>
      <c r="N214" s="1"/>
      <c r="O214" s="1"/>
    </row>
    <row r="215" spans="1:15" ht="12.75" customHeight="1">
      <c r="A215" s="53">
        <v>206</v>
      </c>
      <c r="B215" s="405" t="s">
        <v>834</v>
      </c>
      <c r="C215" s="268">
        <v>60.8</v>
      </c>
      <c r="D215" s="269">
        <v>61.516666666666673</v>
      </c>
      <c r="E215" s="269">
        <v>59.683333333333344</v>
      </c>
      <c r="F215" s="269">
        <v>58.56666666666667</v>
      </c>
      <c r="G215" s="269">
        <v>56.733333333333341</v>
      </c>
      <c r="H215" s="269">
        <v>62.633333333333347</v>
      </c>
      <c r="I215" s="269">
        <v>64.466666666666669</v>
      </c>
      <c r="J215" s="269">
        <v>65.583333333333343</v>
      </c>
      <c r="K215" s="268">
        <v>63.35</v>
      </c>
      <c r="L215" s="268">
        <v>60.4</v>
      </c>
      <c r="M215" s="268">
        <v>567.30282</v>
      </c>
      <c r="N215" s="1"/>
      <c r="O215" s="1"/>
    </row>
    <row r="216" spans="1:15" ht="12.75" customHeight="1">
      <c r="A216" s="53">
        <v>207</v>
      </c>
      <c r="B216" s="405" t="s">
        <v>825</v>
      </c>
      <c r="C216" s="268">
        <v>356.75</v>
      </c>
      <c r="D216" s="269">
        <v>359.61666666666662</v>
      </c>
      <c r="E216" s="269">
        <v>352.28333333333325</v>
      </c>
      <c r="F216" s="269">
        <v>347.81666666666661</v>
      </c>
      <c r="G216" s="269">
        <v>340.48333333333323</v>
      </c>
      <c r="H216" s="269">
        <v>364.08333333333326</v>
      </c>
      <c r="I216" s="269">
        <v>371.41666666666663</v>
      </c>
      <c r="J216" s="269">
        <v>375.88333333333327</v>
      </c>
      <c r="K216" s="268">
        <v>366.95</v>
      </c>
      <c r="L216" s="268">
        <v>355.15</v>
      </c>
      <c r="M216" s="268">
        <v>7.3468400000000003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1"/>
      <c r="B1" s="48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4" t="s">
        <v>16</v>
      </c>
      <c r="B9" s="476" t="s">
        <v>18</v>
      </c>
      <c r="C9" s="480" t="s">
        <v>20</v>
      </c>
      <c r="D9" s="480" t="s">
        <v>21</v>
      </c>
      <c r="E9" s="471" t="s">
        <v>22</v>
      </c>
      <c r="F9" s="472"/>
      <c r="G9" s="473"/>
      <c r="H9" s="471" t="s">
        <v>23</v>
      </c>
      <c r="I9" s="472"/>
      <c r="J9" s="473"/>
      <c r="K9" s="23"/>
      <c r="L9" s="24"/>
      <c r="M9" s="50"/>
      <c r="N9" s="1"/>
      <c r="O9" s="1"/>
    </row>
    <row r="10" spans="1:15" ht="42.75" customHeight="1">
      <c r="A10" s="478"/>
      <c r="B10" s="479"/>
      <c r="C10" s="479"/>
      <c r="D10" s="4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23713</v>
      </c>
      <c r="D11" s="269">
        <v>23570.649999999998</v>
      </c>
      <c r="E11" s="269">
        <v>23242.349999999995</v>
      </c>
      <c r="F11" s="269">
        <v>22771.699999999997</v>
      </c>
      <c r="G11" s="269">
        <v>22443.399999999994</v>
      </c>
      <c r="H11" s="269">
        <v>24041.299999999996</v>
      </c>
      <c r="I11" s="269">
        <v>24369.599999999999</v>
      </c>
      <c r="J11" s="269">
        <v>24840.249999999996</v>
      </c>
      <c r="K11" s="268">
        <v>23898.95</v>
      </c>
      <c r="L11" s="268">
        <v>23100</v>
      </c>
      <c r="M11" s="268">
        <v>8.1350000000000006E-2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3124.65</v>
      </c>
      <c r="D12" s="269">
        <v>3135.8333333333335</v>
      </c>
      <c r="E12" s="269">
        <v>3099.2666666666669</v>
      </c>
      <c r="F12" s="269">
        <v>3073.8833333333332</v>
      </c>
      <c r="G12" s="269">
        <v>3037.3166666666666</v>
      </c>
      <c r="H12" s="269">
        <v>3161.2166666666672</v>
      </c>
      <c r="I12" s="269">
        <v>3197.7833333333338</v>
      </c>
      <c r="J12" s="269">
        <v>3223.1666666666674</v>
      </c>
      <c r="K12" s="268">
        <v>3172.4</v>
      </c>
      <c r="L12" s="268">
        <v>3110.45</v>
      </c>
      <c r="M12" s="268">
        <v>1.6204700000000001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2488.9</v>
      </c>
      <c r="D13" s="269">
        <v>2515.5333333333333</v>
      </c>
      <c r="E13" s="269">
        <v>2445.5666666666666</v>
      </c>
      <c r="F13" s="269">
        <v>2402.2333333333331</v>
      </c>
      <c r="G13" s="269">
        <v>2332.2666666666664</v>
      </c>
      <c r="H13" s="269">
        <v>2558.8666666666668</v>
      </c>
      <c r="I13" s="269">
        <v>2628.833333333333</v>
      </c>
      <c r="J13" s="269">
        <v>2672.166666666667</v>
      </c>
      <c r="K13" s="268">
        <v>2585.5</v>
      </c>
      <c r="L13" s="268">
        <v>2472.1999999999998</v>
      </c>
      <c r="M13" s="268">
        <v>13.96618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2615.75</v>
      </c>
      <c r="D14" s="269">
        <v>2613.1166666666663</v>
      </c>
      <c r="E14" s="269">
        <v>2595.3333333333326</v>
      </c>
      <c r="F14" s="269">
        <v>2574.9166666666661</v>
      </c>
      <c r="G14" s="269">
        <v>2557.1333333333323</v>
      </c>
      <c r="H14" s="269">
        <v>2633.5333333333328</v>
      </c>
      <c r="I14" s="269">
        <v>2651.3166666666666</v>
      </c>
      <c r="J14" s="269">
        <v>2671.7333333333331</v>
      </c>
      <c r="K14" s="268">
        <v>2630.9</v>
      </c>
      <c r="L14" s="268">
        <v>2592.6999999999998</v>
      </c>
      <c r="M14" s="268">
        <v>0.48936000000000002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1083.8</v>
      </c>
      <c r="D15" s="269">
        <v>1083.1499999999999</v>
      </c>
      <c r="E15" s="269">
        <v>1065.1999999999998</v>
      </c>
      <c r="F15" s="269">
        <v>1046.5999999999999</v>
      </c>
      <c r="G15" s="269">
        <v>1028.6499999999999</v>
      </c>
      <c r="H15" s="269">
        <v>1101.7499999999998</v>
      </c>
      <c r="I15" s="269">
        <v>1119.7</v>
      </c>
      <c r="J15" s="269">
        <v>1138.2999999999997</v>
      </c>
      <c r="K15" s="268">
        <v>1101.0999999999999</v>
      </c>
      <c r="L15" s="268">
        <v>1064.55</v>
      </c>
      <c r="M15" s="268">
        <v>4.5598599999999996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637.85</v>
      </c>
      <c r="D16" s="269">
        <v>647.68333333333339</v>
      </c>
      <c r="E16" s="269">
        <v>625.76666666666677</v>
      </c>
      <c r="F16" s="269">
        <v>613.68333333333339</v>
      </c>
      <c r="G16" s="269">
        <v>591.76666666666677</v>
      </c>
      <c r="H16" s="269">
        <v>659.76666666666677</v>
      </c>
      <c r="I16" s="269">
        <v>681.68333333333328</v>
      </c>
      <c r="J16" s="269">
        <v>693.76666666666677</v>
      </c>
      <c r="K16" s="268">
        <v>669.6</v>
      </c>
      <c r="L16" s="268">
        <v>635.6</v>
      </c>
      <c r="M16" s="268">
        <v>12.11636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467.25</v>
      </c>
      <c r="D17" s="269">
        <v>470.63333333333338</v>
      </c>
      <c r="E17" s="269">
        <v>461.26666666666677</v>
      </c>
      <c r="F17" s="269">
        <v>455.28333333333336</v>
      </c>
      <c r="G17" s="269">
        <v>445.91666666666674</v>
      </c>
      <c r="H17" s="269">
        <v>476.61666666666679</v>
      </c>
      <c r="I17" s="269">
        <v>485.98333333333346</v>
      </c>
      <c r="J17" s="269">
        <v>491.96666666666681</v>
      </c>
      <c r="K17" s="268">
        <v>480</v>
      </c>
      <c r="L17" s="268">
        <v>464.65</v>
      </c>
      <c r="M17" s="268">
        <v>2.1833300000000002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2175.65</v>
      </c>
      <c r="D18" s="269">
        <v>2184.3000000000002</v>
      </c>
      <c r="E18" s="269">
        <v>2161.4000000000005</v>
      </c>
      <c r="F18" s="269">
        <v>2147.1500000000005</v>
      </c>
      <c r="G18" s="269">
        <v>2124.2500000000009</v>
      </c>
      <c r="H18" s="269">
        <v>2198.5500000000002</v>
      </c>
      <c r="I18" s="269">
        <v>2221.4499999999998</v>
      </c>
      <c r="J18" s="269">
        <v>2235.6999999999998</v>
      </c>
      <c r="K18" s="268">
        <v>2207.1999999999998</v>
      </c>
      <c r="L18" s="268">
        <v>2170.0500000000002</v>
      </c>
      <c r="M18" s="268">
        <v>0.26754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17853.75</v>
      </c>
      <c r="D19" s="269">
        <v>17937.45</v>
      </c>
      <c r="E19" s="269">
        <v>17716.300000000003</v>
      </c>
      <c r="F19" s="269">
        <v>17578.850000000002</v>
      </c>
      <c r="G19" s="269">
        <v>17357.700000000004</v>
      </c>
      <c r="H19" s="269">
        <v>18074.900000000001</v>
      </c>
      <c r="I19" s="269">
        <v>18296.050000000003</v>
      </c>
      <c r="J19" s="269">
        <v>18433.5</v>
      </c>
      <c r="K19" s="268">
        <v>18158.599999999999</v>
      </c>
      <c r="L19" s="268">
        <v>17800</v>
      </c>
      <c r="M19" s="268">
        <v>0.24723999999999999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3674.3</v>
      </c>
      <c r="D20" s="269">
        <v>3689.0666666666671</v>
      </c>
      <c r="E20" s="269">
        <v>3640.233333333334</v>
      </c>
      <c r="F20" s="269">
        <v>3606.166666666667</v>
      </c>
      <c r="G20" s="269">
        <v>3557.3333333333339</v>
      </c>
      <c r="H20" s="269">
        <v>3723.1333333333341</v>
      </c>
      <c r="I20" s="269">
        <v>3771.9666666666672</v>
      </c>
      <c r="J20" s="269">
        <v>3806.0333333333342</v>
      </c>
      <c r="K20" s="268">
        <v>3737.9</v>
      </c>
      <c r="L20" s="268">
        <v>3655</v>
      </c>
      <c r="M20" s="268">
        <v>30.01474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2323.85</v>
      </c>
      <c r="D21" s="269">
        <v>2335.6166666666668</v>
      </c>
      <c r="E21" s="269">
        <v>2293.2333333333336</v>
      </c>
      <c r="F21" s="269">
        <v>2262.6166666666668</v>
      </c>
      <c r="G21" s="269">
        <v>2220.2333333333336</v>
      </c>
      <c r="H21" s="269">
        <v>2366.2333333333336</v>
      </c>
      <c r="I21" s="269">
        <v>2408.6166666666668</v>
      </c>
      <c r="J21" s="269">
        <v>2439.2333333333336</v>
      </c>
      <c r="K21" s="268">
        <v>2378</v>
      </c>
      <c r="L21" s="268">
        <v>2305</v>
      </c>
      <c r="M21" s="268">
        <v>15.62228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913.8</v>
      </c>
      <c r="D22" s="269">
        <v>924.93333333333339</v>
      </c>
      <c r="E22" s="269">
        <v>899.01666666666677</v>
      </c>
      <c r="F22" s="269">
        <v>884.23333333333335</v>
      </c>
      <c r="G22" s="269">
        <v>858.31666666666672</v>
      </c>
      <c r="H22" s="269">
        <v>939.71666666666681</v>
      </c>
      <c r="I22" s="269">
        <v>965.63333333333333</v>
      </c>
      <c r="J22" s="269">
        <v>980.41666666666686</v>
      </c>
      <c r="K22" s="268">
        <v>950.85</v>
      </c>
      <c r="L22" s="268">
        <v>910.15</v>
      </c>
      <c r="M22" s="268">
        <v>66.466189999999997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3545.25</v>
      </c>
      <c r="D23" s="269">
        <v>3578.25</v>
      </c>
      <c r="E23" s="269">
        <v>3493.2</v>
      </c>
      <c r="F23" s="269">
        <v>3441.1499999999996</v>
      </c>
      <c r="G23" s="269">
        <v>3356.0999999999995</v>
      </c>
      <c r="H23" s="269">
        <v>3630.3</v>
      </c>
      <c r="I23" s="269">
        <v>3715.3500000000004</v>
      </c>
      <c r="J23" s="269">
        <v>3767.4000000000005</v>
      </c>
      <c r="K23" s="268">
        <v>3663.3</v>
      </c>
      <c r="L23" s="268">
        <v>3526.2</v>
      </c>
      <c r="M23" s="268">
        <v>1.4355199999999999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3872.55</v>
      </c>
      <c r="D24" s="269">
        <v>3915.4833333333336</v>
      </c>
      <c r="E24" s="269">
        <v>3797.0666666666671</v>
      </c>
      <c r="F24" s="269">
        <v>3721.5833333333335</v>
      </c>
      <c r="G24" s="269">
        <v>3603.166666666667</v>
      </c>
      <c r="H24" s="269">
        <v>3990.9666666666672</v>
      </c>
      <c r="I24" s="269">
        <v>4109.3833333333332</v>
      </c>
      <c r="J24" s="269">
        <v>4184.8666666666668</v>
      </c>
      <c r="K24" s="268">
        <v>4033.9</v>
      </c>
      <c r="L24" s="268">
        <v>3840</v>
      </c>
      <c r="M24" s="268">
        <v>3.6720999999999999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111.85</v>
      </c>
      <c r="D25" s="269">
        <v>112.8</v>
      </c>
      <c r="E25" s="269">
        <v>109.55</v>
      </c>
      <c r="F25" s="269">
        <v>107.25</v>
      </c>
      <c r="G25" s="269">
        <v>104</v>
      </c>
      <c r="H25" s="269">
        <v>115.1</v>
      </c>
      <c r="I25" s="269">
        <v>118.35</v>
      </c>
      <c r="J25" s="269">
        <v>120.64999999999999</v>
      </c>
      <c r="K25" s="268">
        <v>116.05</v>
      </c>
      <c r="L25" s="268">
        <v>110.5</v>
      </c>
      <c r="M25" s="268">
        <v>48.927349999999997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335.15</v>
      </c>
      <c r="D26" s="269">
        <v>338.83333333333331</v>
      </c>
      <c r="E26" s="269">
        <v>329.91666666666663</v>
      </c>
      <c r="F26" s="269">
        <v>324.68333333333334</v>
      </c>
      <c r="G26" s="269">
        <v>315.76666666666665</v>
      </c>
      <c r="H26" s="269">
        <v>344.06666666666661</v>
      </c>
      <c r="I26" s="269">
        <v>352.98333333333323</v>
      </c>
      <c r="J26" s="269">
        <v>358.21666666666658</v>
      </c>
      <c r="K26" s="268">
        <v>347.75</v>
      </c>
      <c r="L26" s="268">
        <v>333.6</v>
      </c>
      <c r="M26" s="268">
        <v>17.428180000000001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468.2</v>
      </c>
      <c r="D27" s="269">
        <v>474.73333333333335</v>
      </c>
      <c r="E27" s="269">
        <v>460.4666666666667</v>
      </c>
      <c r="F27" s="269">
        <v>452.73333333333335</v>
      </c>
      <c r="G27" s="269">
        <v>438.4666666666667</v>
      </c>
      <c r="H27" s="269">
        <v>482.4666666666667</v>
      </c>
      <c r="I27" s="269">
        <v>496.73333333333335</v>
      </c>
      <c r="J27" s="269">
        <v>504.4666666666667</v>
      </c>
      <c r="K27" s="268">
        <v>489</v>
      </c>
      <c r="L27" s="268">
        <v>467</v>
      </c>
      <c r="M27" s="268">
        <v>3.0589200000000001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290.89999999999998</v>
      </c>
      <c r="D28" s="269">
        <v>295.7</v>
      </c>
      <c r="E28" s="269">
        <v>283.39999999999998</v>
      </c>
      <c r="F28" s="269">
        <v>275.89999999999998</v>
      </c>
      <c r="G28" s="269">
        <v>263.59999999999997</v>
      </c>
      <c r="H28" s="269">
        <v>303.2</v>
      </c>
      <c r="I28" s="269">
        <v>315.50000000000006</v>
      </c>
      <c r="J28" s="269">
        <v>323</v>
      </c>
      <c r="K28" s="268">
        <v>308</v>
      </c>
      <c r="L28" s="268">
        <v>288.2</v>
      </c>
      <c r="M28" s="268">
        <v>4.2601000000000004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276.35000000000002</v>
      </c>
      <c r="D29" s="269">
        <v>277.93333333333334</v>
      </c>
      <c r="E29" s="269">
        <v>271.4666666666667</v>
      </c>
      <c r="F29" s="269">
        <v>266.58333333333337</v>
      </c>
      <c r="G29" s="269">
        <v>260.11666666666673</v>
      </c>
      <c r="H29" s="269">
        <v>282.81666666666666</v>
      </c>
      <c r="I29" s="269">
        <v>289.28333333333325</v>
      </c>
      <c r="J29" s="269">
        <v>294.16666666666663</v>
      </c>
      <c r="K29" s="268">
        <v>284.39999999999998</v>
      </c>
      <c r="L29" s="268">
        <v>273.05</v>
      </c>
      <c r="M29" s="268">
        <v>4.2755400000000003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1271.5999999999999</v>
      </c>
      <c r="D30" s="269">
        <v>1274.1666666666667</v>
      </c>
      <c r="E30" s="269">
        <v>1243.3333333333335</v>
      </c>
      <c r="F30" s="269">
        <v>1215.0666666666668</v>
      </c>
      <c r="G30" s="269">
        <v>1184.2333333333336</v>
      </c>
      <c r="H30" s="269">
        <v>1302.4333333333334</v>
      </c>
      <c r="I30" s="269">
        <v>1333.2666666666669</v>
      </c>
      <c r="J30" s="269">
        <v>1361.5333333333333</v>
      </c>
      <c r="K30" s="268">
        <v>1305</v>
      </c>
      <c r="L30" s="268">
        <v>1245.9000000000001</v>
      </c>
      <c r="M30" s="268">
        <v>3.0683400000000001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1269.3499999999999</v>
      </c>
      <c r="D31" s="269">
        <v>1267.3999999999999</v>
      </c>
      <c r="E31" s="269">
        <v>1256.1999999999998</v>
      </c>
      <c r="F31" s="269">
        <v>1243.05</v>
      </c>
      <c r="G31" s="269">
        <v>1231.8499999999999</v>
      </c>
      <c r="H31" s="269">
        <v>1280.5499999999997</v>
      </c>
      <c r="I31" s="269">
        <v>1291.75</v>
      </c>
      <c r="J31" s="269">
        <v>1304.8999999999996</v>
      </c>
      <c r="K31" s="268">
        <v>1278.5999999999999</v>
      </c>
      <c r="L31" s="268">
        <v>1254.25</v>
      </c>
      <c r="M31" s="268">
        <v>0.46139999999999998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609.35</v>
      </c>
      <c r="D32" s="269">
        <v>609.76666666666665</v>
      </c>
      <c r="E32" s="269">
        <v>599.5333333333333</v>
      </c>
      <c r="F32" s="269">
        <v>589.7166666666667</v>
      </c>
      <c r="G32" s="269">
        <v>579.48333333333335</v>
      </c>
      <c r="H32" s="269">
        <v>619.58333333333326</v>
      </c>
      <c r="I32" s="269">
        <v>629.81666666666661</v>
      </c>
      <c r="J32" s="269">
        <v>639.63333333333321</v>
      </c>
      <c r="K32" s="268">
        <v>620</v>
      </c>
      <c r="L32" s="268">
        <v>599.95000000000005</v>
      </c>
      <c r="M32" s="268">
        <v>2.08447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3257.85</v>
      </c>
      <c r="D33" s="269">
        <v>3268.9499999999994</v>
      </c>
      <c r="E33" s="269">
        <v>3228.9499999999989</v>
      </c>
      <c r="F33" s="269">
        <v>3200.0499999999997</v>
      </c>
      <c r="G33" s="269">
        <v>3160.0499999999993</v>
      </c>
      <c r="H33" s="269">
        <v>3297.8499999999985</v>
      </c>
      <c r="I33" s="269">
        <v>3337.8499999999995</v>
      </c>
      <c r="J33" s="269">
        <v>3366.7499999999982</v>
      </c>
      <c r="K33" s="268">
        <v>3308.95</v>
      </c>
      <c r="L33" s="268">
        <v>3240.05</v>
      </c>
      <c r="M33" s="268">
        <v>0.21102000000000001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2975.9</v>
      </c>
      <c r="D34" s="269">
        <v>2991.9666666666667</v>
      </c>
      <c r="E34" s="269">
        <v>2943.9333333333334</v>
      </c>
      <c r="F34" s="269">
        <v>2911.9666666666667</v>
      </c>
      <c r="G34" s="269">
        <v>2863.9333333333334</v>
      </c>
      <c r="H34" s="269">
        <v>3023.9333333333334</v>
      </c>
      <c r="I34" s="269">
        <v>3071.9666666666672</v>
      </c>
      <c r="J34" s="269">
        <v>3103.9333333333334</v>
      </c>
      <c r="K34" s="268">
        <v>3040</v>
      </c>
      <c r="L34" s="268">
        <v>2960</v>
      </c>
      <c r="M34" s="268">
        <v>0.26489000000000001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391.65</v>
      </c>
      <c r="D35" s="269">
        <v>387.86666666666662</v>
      </c>
      <c r="E35" s="269">
        <v>379.33333333333326</v>
      </c>
      <c r="F35" s="269">
        <v>367.01666666666665</v>
      </c>
      <c r="G35" s="269">
        <v>358.48333333333329</v>
      </c>
      <c r="H35" s="269">
        <v>400.18333333333322</v>
      </c>
      <c r="I35" s="269">
        <v>408.71666666666664</v>
      </c>
      <c r="J35" s="269">
        <v>421.03333333333319</v>
      </c>
      <c r="K35" s="268">
        <v>396.4</v>
      </c>
      <c r="L35" s="268">
        <v>375.55</v>
      </c>
      <c r="M35" s="268">
        <v>7.1345799999999997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19.2</v>
      </c>
      <c r="D36" s="269">
        <v>19.266666666666666</v>
      </c>
      <c r="E36" s="269">
        <v>18.93333333333333</v>
      </c>
      <c r="F36" s="269">
        <v>18.666666666666664</v>
      </c>
      <c r="G36" s="269">
        <v>18.333333333333329</v>
      </c>
      <c r="H36" s="269">
        <v>19.533333333333331</v>
      </c>
      <c r="I36" s="269">
        <v>19.866666666666667</v>
      </c>
      <c r="J36" s="269">
        <v>20.133333333333333</v>
      </c>
      <c r="K36" s="268">
        <v>19.600000000000001</v>
      </c>
      <c r="L36" s="268">
        <v>19</v>
      </c>
      <c r="M36" s="268">
        <v>20.144459999999999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503.3</v>
      </c>
      <c r="D37" s="269">
        <v>507.2833333333333</v>
      </c>
      <c r="E37" s="269">
        <v>498.01666666666665</v>
      </c>
      <c r="F37" s="269">
        <v>492.73333333333335</v>
      </c>
      <c r="G37" s="269">
        <v>483.4666666666667</v>
      </c>
      <c r="H37" s="269">
        <v>512.56666666666661</v>
      </c>
      <c r="I37" s="269">
        <v>521.83333333333326</v>
      </c>
      <c r="J37" s="269">
        <v>527.11666666666656</v>
      </c>
      <c r="K37" s="268">
        <v>516.54999999999995</v>
      </c>
      <c r="L37" s="268">
        <v>502</v>
      </c>
      <c r="M37" s="268">
        <v>3.47689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2246.0500000000002</v>
      </c>
      <c r="D38" s="269">
        <v>2257.0499999999997</v>
      </c>
      <c r="E38" s="269">
        <v>2219.0999999999995</v>
      </c>
      <c r="F38" s="269">
        <v>2192.1499999999996</v>
      </c>
      <c r="G38" s="269">
        <v>2154.1999999999994</v>
      </c>
      <c r="H38" s="269">
        <v>2283.9999999999995</v>
      </c>
      <c r="I38" s="269">
        <v>2321.9499999999994</v>
      </c>
      <c r="J38" s="269">
        <v>2348.8999999999996</v>
      </c>
      <c r="K38" s="268">
        <v>2295</v>
      </c>
      <c r="L38" s="268">
        <v>2230.1</v>
      </c>
      <c r="M38" s="268">
        <v>0.24137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539.35</v>
      </c>
      <c r="D39" s="269">
        <v>543.11666666666667</v>
      </c>
      <c r="E39" s="269">
        <v>531.23333333333335</v>
      </c>
      <c r="F39" s="269">
        <v>523.11666666666667</v>
      </c>
      <c r="G39" s="269">
        <v>511.23333333333335</v>
      </c>
      <c r="H39" s="269">
        <v>551.23333333333335</v>
      </c>
      <c r="I39" s="269">
        <v>563.11666666666679</v>
      </c>
      <c r="J39" s="269">
        <v>571.23333333333335</v>
      </c>
      <c r="K39" s="268">
        <v>555</v>
      </c>
      <c r="L39" s="268">
        <v>535</v>
      </c>
      <c r="M39" s="268">
        <v>170.14661000000001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1491.9</v>
      </c>
      <c r="D40" s="269">
        <v>1502.2666666666667</v>
      </c>
      <c r="E40" s="269">
        <v>1477.6333333333332</v>
      </c>
      <c r="F40" s="269">
        <v>1463.3666666666666</v>
      </c>
      <c r="G40" s="269">
        <v>1438.7333333333331</v>
      </c>
      <c r="H40" s="269">
        <v>1516.5333333333333</v>
      </c>
      <c r="I40" s="269">
        <v>1541.166666666667</v>
      </c>
      <c r="J40" s="269">
        <v>1555.4333333333334</v>
      </c>
      <c r="K40" s="268">
        <v>1526.9</v>
      </c>
      <c r="L40" s="268">
        <v>1488</v>
      </c>
      <c r="M40" s="268">
        <v>1.5528200000000001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771.65</v>
      </c>
      <c r="D41" s="269">
        <v>786.33333333333337</v>
      </c>
      <c r="E41" s="269">
        <v>751.41666666666674</v>
      </c>
      <c r="F41" s="269">
        <v>731.18333333333339</v>
      </c>
      <c r="G41" s="269">
        <v>696.26666666666677</v>
      </c>
      <c r="H41" s="269">
        <v>806.56666666666672</v>
      </c>
      <c r="I41" s="269">
        <v>841.48333333333346</v>
      </c>
      <c r="J41" s="269">
        <v>861.7166666666667</v>
      </c>
      <c r="K41" s="268">
        <v>821.25</v>
      </c>
      <c r="L41" s="268">
        <v>766.1</v>
      </c>
      <c r="M41" s="268">
        <v>8.1769700000000007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4418.45</v>
      </c>
      <c r="D42" s="269">
        <v>4506.7666666666673</v>
      </c>
      <c r="E42" s="269">
        <v>4294.5333333333347</v>
      </c>
      <c r="F42" s="269">
        <v>4170.6166666666677</v>
      </c>
      <c r="G42" s="269">
        <v>3958.383333333335</v>
      </c>
      <c r="H42" s="269">
        <v>4630.6833333333343</v>
      </c>
      <c r="I42" s="269">
        <v>4842.9166666666661</v>
      </c>
      <c r="J42" s="269">
        <v>4966.8333333333339</v>
      </c>
      <c r="K42" s="268">
        <v>4719</v>
      </c>
      <c r="L42" s="268">
        <v>4382.8500000000004</v>
      </c>
      <c r="M42" s="268">
        <v>12.054970000000001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285.25</v>
      </c>
      <c r="D43" s="269">
        <v>285.58333333333331</v>
      </c>
      <c r="E43" s="269">
        <v>281.26666666666665</v>
      </c>
      <c r="F43" s="269">
        <v>277.28333333333336</v>
      </c>
      <c r="G43" s="269">
        <v>272.9666666666667</v>
      </c>
      <c r="H43" s="269">
        <v>289.56666666666661</v>
      </c>
      <c r="I43" s="269">
        <v>293.88333333333333</v>
      </c>
      <c r="J43" s="269">
        <v>297.86666666666656</v>
      </c>
      <c r="K43" s="268">
        <v>289.89999999999998</v>
      </c>
      <c r="L43" s="268">
        <v>281.60000000000002</v>
      </c>
      <c r="M43" s="268">
        <v>32.644449999999999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313.25</v>
      </c>
      <c r="D44" s="269">
        <v>314.26666666666665</v>
      </c>
      <c r="E44" s="269">
        <v>308.98333333333329</v>
      </c>
      <c r="F44" s="269">
        <v>304.71666666666664</v>
      </c>
      <c r="G44" s="269">
        <v>299.43333333333328</v>
      </c>
      <c r="H44" s="269">
        <v>318.5333333333333</v>
      </c>
      <c r="I44" s="269">
        <v>323.81666666666661</v>
      </c>
      <c r="J44" s="269">
        <v>328.08333333333331</v>
      </c>
      <c r="K44" s="268">
        <v>319.55</v>
      </c>
      <c r="L44" s="268">
        <v>310</v>
      </c>
      <c r="M44" s="268">
        <v>2.9017900000000001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610.1</v>
      </c>
      <c r="D45" s="269">
        <v>618.66666666666674</v>
      </c>
      <c r="E45" s="269">
        <v>597.88333333333344</v>
      </c>
      <c r="F45" s="269">
        <v>585.66666666666674</v>
      </c>
      <c r="G45" s="269">
        <v>564.88333333333344</v>
      </c>
      <c r="H45" s="269">
        <v>630.88333333333344</v>
      </c>
      <c r="I45" s="269">
        <v>651.66666666666674</v>
      </c>
      <c r="J45" s="269">
        <v>663.88333333333344</v>
      </c>
      <c r="K45" s="268">
        <v>639.45000000000005</v>
      </c>
      <c r="L45" s="268">
        <v>606.45000000000005</v>
      </c>
      <c r="M45" s="268">
        <v>2.4190900000000002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159.30000000000001</v>
      </c>
      <c r="D46" s="269">
        <v>160.93333333333334</v>
      </c>
      <c r="E46" s="269">
        <v>156.61666666666667</v>
      </c>
      <c r="F46" s="269">
        <v>153.93333333333334</v>
      </c>
      <c r="G46" s="269">
        <v>149.61666666666667</v>
      </c>
      <c r="H46" s="269">
        <v>163.61666666666667</v>
      </c>
      <c r="I46" s="269">
        <v>167.93333333333334</v>
      </c>
      <c r="J46" s="269">
        <v>170.61666666666667</v>
      </c>
      <c r="K46" s="268">
        <v>165.25</v>
      </c>
      <c r="L46" s="268">
        <v>158.25</v>
      </c>
      <c r="M46" s="268">
        <v>103.64018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3395.25</v>
      </c>
      <c r="D47" s="269">
        <v>3405.2999999999997</v>
      </c>
      <c r="E47" s="269">
        <v>3372.6499999999996</v>
      </c>
      <c r="F47" s="269">
        <v>3350.0499999999997</v>
      </c>
      <c r="G47" s="269">
        <v>3317.3999999999996</v>
      </c>
      <c r="H47" s="269">
        <v>3427.8999999999996</v>
      </c>
      <c r="I47" s="269">
        <v>3460.55</v>
      </c>
      <c r="J47" s="269">
        <v>3483.1499999999996</v>
      </c>
      <c r="K47" s="268">
        <v>3437.95</v>
      </c>
      <c r="L47" s="268">
        <v>3382.7</v>
      </c>
      <c r="M47" s="268">
        <v>5.1337000000000002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239.3</v>
      </c>
      <c r="D48" s="269">
        <v>243.1</v>
      </c>
      <c r="E48" s="269">
        <v>233.2</v>
      </c>
      <c r="F48" s="269">
        <v>227.1</v>
      </c>
      <c r="G48" s="269">
        <v>217.2</v>
      </c>
      <c r="H48" s="269">
        <v>249.2</v>
      </c>
      <c r="I48" s="269">
        <v>259.10000000000002</v>
      </c>
      <c r="J48" s="269">
        <v>265.2</v>
      </c>
      <c r="K48" s="268">
        <v>253</v>
      </c>
      <c r="L48" s="268">
        <v>237</v>
      </c>
      <c r="M48" s="268">
        <v>6.4206300000000001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3186.5</v>
      </c>
      <c r="D49" s="269">
        <v>3212.8333333333335</v>
      </c>
      <c r="E49" s="269">
        <v>3154.666666666667</v>
      </c>
      <c r="F49" s="269">
        <v>3122.8333333333335</v>
      </c>
      <c r="G49" s="269">
        <v>3064.666666666667</v>
      </c>
      <c r="H49" s="269">
        <v>3244.666666666667</v>
      </c>
      <c r="I49" s="269">
        <v>3302.8333333333339</v>
      </c>
      <c r="J49" s="269">
        <v>3334.666666666667</v>
      </c>
      <c r="K49" s="268">
        <v>3271</v>
      </c>
      <c r="L49" s="268">
        <v>3181</v>
      </c>
      <c r="M49" s="268">
        <v>9.3289999999999998E-2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2315.9499999999998</v>
      </c>
      <c r="D50" s="269">
        <v>2316.7333333333331</v>
      </c>
      <c r="E50" s="269">
        <v>2279.4666666666662</v>
      </c>
      <c r="F50" s="269">
        <v>2242.9833333333331</v>
      </c>
      <c r="G50" s="269">
        <v>2205.7166666666662</v>
      </c>
      <c r="H50" s="269">
        <v>2353.2166666666662</v>
      </c>
      <c r="I50" s="269">
        <v>2390.4833333333336</v>
      </c>
      <c r="J50" s="269">
        <v>2426.9666666666662</v>
      </c>
      <c r="K50" s="268">
        <v>2354</v>
      </c>
      <c r="L50" s="268">
        <v>2280.25</v>
      </c>
      <c r="M50" s="268">
        <v>3.7028500000000002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9254.15</v>
      </c>
      <c r="D51" s="269">
        <v>9296.5666666666675</v>
      </c>
      <c r="E51" s="269">
        <v>9188.633333333335</v>
      </c>
      <c r="F51" s="269">
        <v>9123.1166666666668</v>
      </c>
      <c r="G51" s="269">
        <v>9015.1833333333343</v>
      </c>
      <c r="H51" s="269">
        <v>9362.0833333333358</v>
      </c>
      <c r="I51" s="269">
        <v>9470.0166666666664</v>
      </c>
      <c r="J51" s="269">
        <v>9535.5333333333365</v>
      </c>
      <c r="K51" s="268">
        <v>9404.5</v>
      </c>
      <c r="L51" s="268">
        <v>9231.0499999999993</v>
      </c>
      <c r="M51" s="268">
        <v>0.17748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517.04999999999995</v>
      </c>
      <c r="D52" s="269">
        <v>520.51666666666665</v>
      </c>
      <c r="E52" s="269">
        <v>511.5333333333333</v>
      </c>
      <c r="F52" s="269">
        <v>506.01666666666665</v>
      </c>
      <c r="G52" s="269">
        <v>497.0333333333333</v>
      </c>
      <c r="H52" s="269">
        <v>526.0333333333333</v>
      </c>
      <c r="I52" s="269">
        <v>535.01666666666665</v>
      </c>
      <c r="J52" s="269">
        <v>540.5333333333333</v>
      </c>
      <c r="K52" s="268">
        <v>529.5</v>
      </c>
      <c r="L52" s="268">
        <v>515</v>
      </c>
      <c r="M52" s="268">
        <v>14.46716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466.7</v>
      </c>
      <c r="D53" s="269">
        <v>469.55</v>
      </c>
      <c r="E53" s="269">
        <v>462.15000000000003</v>
      </c>
      <c r="F53" s="269">
        <v>457.6</v>
      </c>
      <c r="G53" s="269">
        <v>450.20000000000005</v>
      </c>
      <c r="H53" s="269">
        <v>474.1</v>
      </c>
      <c r="I53" s="269">
        <v>481.5</v>
      </c>
      <c r="J53" s="269">
        <v>486.05</v>
      </c>
      <c r="K53" s="268">
        <v>476.95</v>
      </c>
      <c r="L53" s="268">
        <v>465</v>
      </c>
      <c r="M53" s="268">
        <v>0.75815999999999995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4367</v>
      </c>
      <c r="D54" s="269">
        <v>4395.9666666666662</v>
      </c>
      <c r="E54" s="269">
        <v>4322.0333333333328</v>
      </c>
      <c r="F54" s="269">
        <v>4277.0666666666666</v>
      </c>
      <c r="G54" s="269">
        <v>4203.1333333333332</v>
      </c>
      <c r="H54" s="269">
        <v>4440.9333333333325</v>
      </c>
      <c r="I54" s="269">
        <v>4514.866666666665</v>
      </c>
      <c r="J54" s="269">
        <v>4559.8333333333321</v>
      </c>
      <c r="K54" s="268">
        <v>4469.8999999999996</v>
      </c>
      <c r="L54" s="268">
        <v>4351</v>
      </c>
      <c r="M54" s="268">
        <v>2.4164699999999999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768.6</v>
      </c>
      <c r="D55" s="269">
        <v>773.94999999999993</v>
      </c>
      <c r="E55" s="269">
        <v>758.89999999999986</v>
      </c>
      <c r="F55" s="269">
        <v>749.19999999999993</v>
      </c>
      <c r="G55" s="269">
        <v>734.14999999999986</v>
      </c>
      <c r="H55" s="269">
        <v>783.64999999999986</v>
      </c>
      <c r="I55" s="269">
        <v>798.69999999999982</v>
      </c>
      <c r="J55" s="269">
        <v>808.39999999999986</v>
      </c>
      <c r="K55" s="268">
        <v>789</v>
      </c>
      <c r="L55" s="268">
        <v>764.25</v>
      </c>
      <c r="M55" s="268">
        <v>102.78805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2854.8</v>
      </c>
      <c r="D56" s="269">
        <v>2878.25</v>
      </c>
      <c r="E56" s="269">
        <v>2816.55</v>
      </c>
      <c r="F56" s="269">
        <v>2778.3</v>
      </c>
      <c r="G56" s="269">
        <v>2716.6000000000004</v>
      </c>
      <c r="H56" s="269">
        <v>2916.5</v>
      </c>
      <c r="I56" s="269">
        <v>2978.2</v>
      </c>
      <c r="J56" s="269">
        <v>3016.45</v>
      </c>
      <c r="K56" s="268">
        <v>2939.95</v>
      </c>
      <c r="L56" s="268">
        <v>2840</v>
      </c>
      <c r="M56" s="268">
        <v>0.15772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632</v>
      </c>
      <c r="D57" s="269">
        <v>636.61666666666667</v>
      </c>
      <c r="E57" s="269">
        <v>625.38333333333333</v>
      </c>
      <c r="F57" s="269">
        <v>618.76666666666665</v>
      </c>
      <c r="G57" s="269">
        <v>607.5333333333333</v>
      </c>
      <c r="H57" s="269">
        <v>643.23333333333335</v>
      </c>
      <c r="I57" s="269">
        <v>654.4666666666667</v>
      </c>
      <c r="J57" s="269">
        <v>661.08333333333337</v>
      </c>
      <c r="K57" s="268">
        <v>647.85</v>
      </c>
      <c r="L57" s="268">
        <v>630</v>
      </c>
      <c r="M57" s="268">
        <v>4.9100999999999999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3698.9</v>
      </c>
      <c r="D58" s="269">
        <v>3717.2999999999997</v>
      </c>
      <c r="E58" s="269">
        <v>3664.5999999999995</v>
      </c>
      <c r="F58" s="269">
        <v>3630.2999999999997</v>
      </c>
      <c r="G58" s="269">
        <v>3577.5999999999995</v>
      </c>
      <c r="H58" s="269">
        <v>3751.5999999999995</v>
      </c>
      <c r="I58" s="269">
        <v>3804.2999999999993</v>
      </c>
      <c r="J58" s="269">
        <v>3838.5999999999995</v>
      </c>
      <c r="K58" s="268">
        <v>3770</v>
      </c>
      <c r="L58" s="268">
        <v>3683</v>
      </c>
      <c r="M58" s="268">
        <v>1.5812200000000001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1076.95</v>
      </c>
      <c r="D59" s="269">
        <v>1084.7666666666667</v>
      </c>
      <c r="E59" s="269">
        <v>1062.1833333333334</v>
      </c>
      <c r="F59" s="269">
        <v>1047.4166666666667</v>
      </c>
      <c r="G59" s="269">
        <v>1024.8333333333335</v>
      </c>
      <c r="H59" s="269">
        <v>1099.5333333333333</v>
      </c>
      <c r="I59" s="269">
        <v>1122.1166666666668</v>
      </c>
      <c r="J59" s="269">
        <v>1136.8833333333332</v>
      </c>
      <c r="K59" s="268">
        <v>1107.3499999999999</v>
      </c>
      <c r="L59" s="268">
        <v>1070</v>
      </c>
      <c r="M59" s="268">
        <v>0.91000999999999999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7507.15</v>
      </c>
      <c r="D60" s="269">
        <v>7571.2166666666672</v>
      </c>
      <c r="E60" s="269">
        <v>7410.9333333333343</v>
      </c>
      <c r="F60" s="269">
        <v>7314.7166666666672</v>
      </c>
      <c r="G60" s="269">
        <v>7154.4333333333343</v>
      </c>
      <c r="H60" s="269">
        <v>7667.4333333333343</v>
      </c>
      <c r="I60" s="269">
        <v>7827.7166666666672</v>
      </c>
      <c r="J60" s="269">
        <v>7923.9333333333343</v>
      </c>
      <c r="K60" s="268">
        <v>7731.5</v>
      </c>
      <c r="L60" s="268">
        <v>7475</v>
      </c>
      <c r="M60" s="268">
        <v>14.12331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1721.9</v>
      </c>
      <c r="D61" s="269">
        <v>1738.1666666666667</v>
      </c>
      <c r="E61" s="269">
        <v>1698.1333333333334</v>
      </c>
      <c r="F61" s="269">
        <v>1674.3666666666668</v>
      </c>
      <c r="G61" s="269">
        <v>1634.3333333333335</v>
      </c>
      <c r="H61" s="269">
        <v>1761.9333333333334</v>
      </c>
      <c r="I61" s="269">
        <v>1801.9666666666667</v>
      </c>
      <c r="J61" s="269">
        <v>1825.7333333333333</v>
      </c>
      <c r="K61" s="268">
        <v>1778.2</v>
      </c>
      <c r="L61" s="268">
        <v>1714.4</v>
      </c>
      <c r="M61" s="268">
        <v>27.599129999999999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6848.5</v>
      </c>
      <c r="D62" s="269">
        <v>6876.1833333333334</v>
      </c>
      <c r="E62" s="269">
        <v>6782.3666666666668</v>
      </c>
      <c r="F62" s="269">
        <v>6716.2333333333336</v>
      </c>
      <c r="G62" s="269">
        <v>6622.416666666667</v>
      </c>
      <c r="H62" s="269">
        <v>6942.3166666666666</v>
      </c>
      <c r="I62" s="269">
        <v>7036.1333333333341</v>
      </c>
      <c r="J62" s="269">
        <v>7102.2666666666664</v>
      </c>
      <c r="K62" s="268">
        <v>6970</v>
      </c>
      <c r="L62" s="268">
        <v>6810.05</v>
      </c>
      <c r="M62" s="268">
        <v>0.78763000000000005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3549.05</v>
      </c>
      <c r="D63" s="269">
        <v>3577.3666666666668</v>
      </c>
      <c r="E63" s="269">
        <v>3511.7333333333336</v>
      </c>
      <c r="F63" s="269">
        <v>3474.416666666667</v>
      </c>
      <c r="G63" s="269">
        <v>3408.7833333333338</v>
      </c>
      <c r="H63" s="269">
        <v>3614.6833333333334</v>
      </c>
      <c r="I63" s="269">
        <v>3680.3166666666666</v>
      </c>
      <c r="J63" s="269">
        <v>3717.6333333333332</v>
      </c>
      <c r="K63" s="268">
        <v>3643</v>
      </c>
      <c r="L63" s="268">
        <v>3540.05</v>
      </c>
      <c r="M63" s="268">
        <v>0.61899000000000004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1890.05</v>
      </c>
      <c r="D64" s="269">
        <v>1902.3500000000001</v>
      </c>
      <c r="E64" s="269">
        <v>1872.7000000000003</v>
      </c>
      <c r="F64" s="269">
        <v>1855.3500000000001</v>
      </c>
      <c r="G64" s="269">
        <v>1825.7000000000003</v>
      </c>
      <c r="H64" s="269">
        <v>1919.7000000000003</v>
      </c>
      <c r="I64" s="269">
        <v>1949.3500000000004</v>
      </c>
      <c r="J64" s="269">
        <v>1966.7000000000003</v>
      </c>
      <c r="K64" s="268">
        <v>1932</v>
      </c>
      <c r="L64" s="268">
        <v>1885</v>
      </c>
      <c r="M64" s="268">
        <v>2.3391500000000001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360.75</v>
      </c>
      <c r="D65" s="269">
        <v>364.40000000000003</v>
      </c>
      <c r="E65" s="269">
        <v>354.80000000000007</v>
      </c>
      <c r="F65" s="269">
        <v>348.85</v>
      </c>
      <c r="G65" s="269">
        <v>339.25000000000006</v>
      </c>
      <c r="H65" s="269">
        <v>370.35000000000008</v>
      </c>
      <c r="I65" s="269">
        <v>379.9500000000001</v>
      </c>
      <c r="J65" s="269">
        <v>385.90000000000009</v>
      </c>
      <c r="K65" s="268">
        <v>374</v>
      </c>
      <c r="L65" s="268">
        <v>358.45</v>
      </c>
      <c r="M65" s="268">
        <v>13.292339999999999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278.14999999999998</v>
      </c>
      <c r="D66" s="269">
        <v>280.09999999999997</v>
      </c>
      <c r="E66" s="269">
        <v>273.04999999999995</v>
      </c>
      <c r="F66" s="269">
        <v>267.95</v>
      </c>
      <c r="G66" s="269">
        <v>260.89999999999998</v>
      </c>
      <c r="H66" s="269">
        <v>285.19999999999993</v>
      </c>
      <c r="I66" s="269">
        <v>292.25</v>
      </c>
      <c r="J66" s="269">
        <v>297.34999999999991</v>
      </c>
      <c r="K66" s="268">
        <v>287.14999999999998</v>
      </c>
      <c r="L66" s="268">
        <v>275</v>
      </c>
      <c r="M66" s="268">
        <v>65.264030000000005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132.5</v>
      </c>
      <c r="D67" s="269">
        <v>134.4</v>
      </c>
      <c r="E67" s="269">
        <v>129.80000000000001</v>
      </c>
      <c r="F67" s="269">
        <v>127.1</v>
      </c>
      <c r="G67" s="269">
        <v>122.5</v>
      </c>
      <c r="H67" s="269">
        <v>137.10000000000002</v>
      </c>
      <c r="I67" s="269">
        <v>141.69999999999999</v>
      </c>
      <c r="J67" s="269">
        <v>144.40000000000003</v>
      </c>
      <c r="K67" s="268">
        <v>139</v>
      </c>
      <c r="L67" s="268">
        <v>131.69999999999999</v>
      </c>
      <c r="M67" s="268">
        <v>418.20197999999999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49.95</v>
      </c>
      <c r="D68" s="269">
        <v>50.300000000000004</v>
      </c>
      <c r="E68" s="269">
        <v>49.150000000000006</v>
      </c>
      <c r="F68" s="269">
        <v>48.35</v>
      </c>
      <c r="G68" s="269">
        <v>47.2</v>
      </c>
      <c r="H68" s="269">
        <v>51.100000000000009</v>
      </c>
      <c r="I68" s="269">
        <v>52.25</v>
      </c>
      <c r="J68" s="269">
        <v>53.050000000000011</v>
      </c>
      <c r="K68" s="268">
        <v>51.45</v>
      </c>
      <c r="L68" s="268">
        <v>49.5</v>
      </c>
      <c r="M68" s="268">
        <v>30.194749999999999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18.149999999999999</v>
      </c>
      <c r="D69" s="269">
        <v>18.283333333333331</v>
      </c>
      <c r="E69" s="269">
        <v>17.866666666666664</v>
      </c>
      <c r="F69" s="269">
        <v>17.583333333333332</v>
      </c>
      <c r="G69" s="269">
        <v>17.166666666666664</v>
      </c>
      <c r="H69" s="269">
        <v>18.566666666666663</v>
      </c>
      <c r="I69" s="269">
        <v>18.983333333333334</v>
      </c>
      <c r="J69" s="269">
        <v>19.266666666666662</v>
      </c>
      <c r="K69" s="268">
        <v>18.7</v>
      </c>
      <c r="L69" s="268">
        <v>18</v>
      </c>
      <c r="M69" s="268">
        <v>33.74344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1854.35</v>
      </c>
      <c r="D70" s="269">
        <v>1874.4833333333336</v>
      </c>
      <c r="E70" s="269">
        <v>1827.0166666666671</v>
      </c>
      <c r="F70" s="269">
        <v>1799.6833333333336</v>
      </c>
      <c r="G70" s="269">
        <v>1752.2166666666672</v>
      </c>
      <c r="H70" s="269">
        <v>1901.8166666666671</v>
      </c>
      <c r="I70" s="269">
        <v>1949.2833333333333</v>
      </c>
      <c r="J70" s="269">
        <v>1976.616666666667</v>
      </c>
      <c r="K70" s="268">
        <v>1921.95</v>
      </c>
      <c r="L70" s="268">
        <v>1847.15</v>
      </c>
      <c r="M70" s="268">
        <v>2.4659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4838.95</v>
      </c>
      <c r="D71" s="269">
        <v>4857.6500000000005</v>
      </c>
      <c r="E71" s="269">
        <v>4796.3000000000011</v>
      </c>
      <c r="F71" s="269">
        <v>4753.6500000000005</v>
      </c>
      <c r="G71" s="269">
        <v>4692.3000000000011</v>
      </c>
      <c r="H71" s="269">
        <v>4900.3000000000011</v>
      </c>
      <c r="I71" s="269">
        <v>4961.6500000000015</v>
      </c>
      <c r="J71" s="269">
        <v>5004.3000000000011</v>
      </c>
      <c r="K71" s="268">
        <v>4919</v>
      </c>
      <c r="L71" s="268">
        <v>4815</v>
      </c>
      <c r="M71" s="268">
        <v>4.709E-2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633.70000000000005</v>
      </c>
      <c r="D72" s="269">
        <v>634.9</v>
      </c>
      <c r="E72" s="269">
        <v>628.9</v>
      </c>
      <c r="F72" s="269">
        <v>624.1</v>
      </c>
      <c r="G72" s="269">
        <v>618.1</v>
      </c>
      <c r="H72" s="269">
        <v>639.69999999999993</v>
      </c>
      <c r="I72" s="269">
        <v>645.69999999999993</v>
      </c>
      <c r="J72" s="269">
        <v>650.49999999999989</v>
      </c>
      <c r="K72" s="268">
        <v>640.9</v>
      </c>
      <c r="L72" s="268">
        <v>630.1</v>
      </c>
      <c r="M72" s="268">
        <v>5.3587899999999999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911.25</v>
      </c>
      <c r="D73" s="269">
        <v>916.75</v>
      </c>
      <c r="E73" s="269">
        <v>898.5</v>
      </c>
      <c r="F73" s="269">
        <v>885.75</v>
      </c>
      <c r="G73" s="269">
        <v>867.5</v>
      </c>
      <c r="H73" s="269">
        <v>929.5</v>
      </c>
      <c r="I73" s="269">
        <v>947.75</v>
      </c>
      <c r="J73" s="269">
        <v>960.5</v>
      </c>
      <c r="K73" s="268">
        <v>935</v>
      </c>
      <c r="L73" s="268">
        <v>904</v>
      </c>
      <c r="M73" s="268">
        <v>8.0815199999999994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106.65</v>
      </c>
      <c r="D74" s="269">
        <v>107.91666666666667</v>
      </c>
      <c r="E74" s="269">
        <v>104.83333333333334</v>
      </c>
      <c r="F74" s="269">
        <v>103.01666666666667</v>
      </c>
      <c r="G74" s="269">
        <v>99.933333333333337</v>
      </c>
      <c r="H74" s="269">
        <v>109.73333333333335</v>
      </c>
      <c r="I74" s="269">
        <v>112.81666666666669</v>
      </c>
      <c r="J74" s="269">
        <v>114.63333333333335</v>
      </c>
      <c r="K74" s="268">
        <v>111</v>
      </c>
      <c r="L74" s="268">
        <v>106.1</v>
      </c>
      <c r="M74" s="268">
        <v>152.15768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747.1</v>
      </c>
      <c r="D75" s="269">
        <v>758.61666666666667</v>
      </c>
      <c r="E75" s="269">
        <v>733.33333333333337</v>
      </c>
      <c r="F75" s="269">
        <v>719.56666666666672</v>
      </c>
      <c r="G75" s="269">
        <v>694.28333333333342</v>
      </c>
      <c r="H75" s="269">
        <v>772.38333333333333</v>
      </c>
      <c r="I75" s="269">
        <v>797.66666666666663</v>
      </c>
      <c r="J75" s="269">
        <v>811.43333333333328</v>
      </c>
      <c r="K75" s="268">
        <v>783.9</v>
      </c>
      <c r="L75" s="268">
        <v>744.85</v>
      </c>
      <c r="M75" s="268">
        <v>12.05048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58</v>
      </c>
      <c r="D76" s="269">
        <v>58.6</v>
      </c>
      <c r="E76" s="269">
        <v>57.050000000000004</v>
      </c>
      <c r="F76" s="269">
        <v>56.1</v>
      </c>
      <c r="G76" s="269">
        <v>54.550000000000004</v>
      </c>
      <c r="H76" s="269">
        <v>59.550000000000004</v>
      </c>
      <c r="I76" s="269">
        <v>61.1</v>
      </c>
      <c r="J76" s="269">
        <v>62.050000000000004</v>
      </c>
      <c r="K76" s="268">
        <v>60.15</v>
      </c>
      <c r="L76" s="268">
        <v>57.65</v>
      </c>
      <c r="M76" s="268">
        <v>206.65995000000001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311.95</v>
      </c>
      <c r="D77" s="269">
        <v>313.25</v>
      </c>
      <c r="E77" s="269">
        <v>309.7</v>
      </c>
      <c r="F77" s="269">
        <v>307.45</v>
      </c>
      <c r="G77" s="269">
        <v>303.89999999999998</v>
      </c>
      <c r="H77" s="269">
        <v>315.5</v>
      </c>
      <c r="I77" s="269">
        <v>319.04999999999995</v>
      </c>
      <c r="J77" s="269">
        <v>321.3</v>
      </c>
      <c r="K77" s="268">
        <v>316.8</v>
      </c>
      <c r="L77" s="268">
        <v>311</v>
      </c>
      <c r="M77" s="268">
        <v>27.5838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771.35</v>
      </c>
      <c r="D78" s="269">
        <v>776.01666666666677</v>
      </c>
      <c r="E78" s="269">
        <v>764.03333333333353</v>
      </c>
      <c r="F78" s="269">
        <v>756.71666666666681</v>
      </c>
      <c r="G78" s="269">
        <v>744.73333333333358</v>
      </c>
      <c r="H78" s="269">
        <v>783.33333333333348</v>
      </c>
      <c r="I78" s="269">
        <v>795.31666666666683</v>
      </c>
      <c r="J78" s="269">
        <v>802.63333333333344</v>
      </c>
      <c r="K78" s="268">
        <v>788</v>
      </c>
      <c r="L78" s="268">
        <v>768.7</v>
      </c>
      <c r="M78" s="268">
        <v>92.718289999999996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283.8</v>
      </c>
      <c r="D79" s="269">
        <v>286.4666666666667</v>
      </c>
      <c r="E79" s="269">
        <v>280.28333333333342</v>
      </c>
      <c r="F79" s="269">
        <v>276.76666666666671</v>
      </c>
      <c r="G79" s="269">
        <v>270.58333333333343</v>
      </c>
      <c r="H79" s="269">
        <v>289.98333333333341</v>
      </c>
      <c r="I79" s="269">
        <v>296.16666666666669</v>
      </c>
      <c r="J79" s="269">
        <v>299.68333333333339</v>
      </c>
      <c r="K79" s="268">
        <v>292.64999999999998</v>
      </c>
      <c r="L79" s="268">
        <v>282.95</v>
      </c>
      <c r="M79" s="268">
        <v>17.471969999999999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1022.85</v>
      </c>
      <c r="D80" s="269">
        <v>1032.8500000000001</v>
      </c>
      <c r="E80" s="269">
        <v>1005.0000000000002</v>
      </c>
      <c r="F80" s="269">
        <v>987.15000000000009</v>
      </c>
      <c r="G80" s="269">
        <v>959.30000000000018</v>
      </c>
      <c r="H80" s="269">
        <v>1050.7000000000003</v>
      </c>
      <c r="I80" s="269">
        <v>1078.5500000000002</v>
      </c>
      <c r="J80" s="269">
        <v>1096.4000000000003</v>
      </c>
      <c r="K80" s="268">
        <v>1060.7</v>
      </c>
      <c r="L80" s="268">
        <v>1015</v>
      </c>
      <c r="M80" s="268">
        <v>1.23532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299.14999999999998</v>
      </c>
      <c r="D81" s="269">
        <v>301.2833333333333</v>
      </c>
      <c r="E81" s="269">
        <v>295.86666666666662</v>
      </c>
      <c r="F81" s="269">
        <v>292.58333333333331</v>
      </c>
      <c r="G81" s="269">
        <v>287.16666666666663</v>
      </c>
      <c r="H81" s="269">
        <v>304.56666666666661</v>
      </c>
      <c r="I81" s="269">
        <v>309.98333333333335</v>
      </c>
      <c r="J81" s="269">
        <v>313.26666666666659</v>
      </c>
      <c r="K81" s="268">
        <v>306.7</v>
      </c>
      <c r="L81" s="268">
        <v>298</v>
      </c>
      <c r="M81" s="268">
        <v>18.150849999999998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8744.9500000000007</v>
      </c>
      <c r="D82" s="269">
        <v>8774.0000000000018</v>
      </c>
      <c r="E82" s="269">
        <v>8652.4000000000033</v>
      </c>
      <c r="F82" s="269">
        <v>8559.8500000000022</v>
      </c>
      <c r="G82" s="269">
        <v>8438.2500000000036</v>
      </c>
      <c r="H82" s="269">
        <v>8866.5500000000029</v>
      </c>
      <c r="I82" s="269">
        <v>8988.1500000000015</v>
      </c>
      <c r="J82" s="269">
        <v>9080.7000000000025</v>
      </c>
      <c r="K82" s="268">
        <v>8895.6</v>
      </c>
      <c r="L82" s="268">
        <v>8681.4500000000007</v>
      </c>
      <c r="M82" s="268">
        <v>0.13602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1091.95</v>
      </c>
      <c r="D83" s="269">
        <v>1084.6166666666668</v>
      </c>
      <c r="E83" s="269">
        <v>1071.3333333333335</v>
      </c>
      <c r="F83" s="269">
        <v>1050.7166666666667</v>
      </c>
      <c r="G83" s="269">
        <v>1037.4333333333334</v>
      </c>
      <c r="H83" s="269">
        <v>1105.2333333333336</v>
      </c>
      <c r="I83" s="269">
        <v>1118.5166666666669</v>
      </c>
      <c r="J83" s="269">
        <v>1139.1333333333337</v>
      </c>
      <c r="K83" s="268">
        <v>1097.9000000000001</v>
      </c>
      <c r="L83" s="268">
        <v>1064</v>
      </c>
      <c r="M83" s="268">
        <v>0.52881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940.65</v>
      </c>
      <c r="D84" s="269">
        <v>951.83333333333337</v>
      </c>
      <c r="E84" s="269">
        <v>923.81666666666672</v>
      </c>
      <c r="F84" s="269">
        <v>906.98333333333335</v>
      </c>
      <c r="G84" s="269">
        <v>878.9666666666667</v>
      </c>
      <c r="H84" s="269">
        <v>968.66666666666674</v>
      </c>
      <c r="I84" s="269">
        <v>996.68333333333339</v>
      </c>
      <c r="J84" s="269">
        <v>1013.5166666666668</v>
      </c>
      <c r="K84" s="268">
        <v>979.85</v>
      </c>
      <c r="L84" s="268">
        <v>935</v>
      </c>
      <c r="M84" s="268">
        <v>0.48377999999999999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603.75</v>
      </c>
      <c r="D85" s="269">
        <v>608.5333333333333</v>
      </c>
      <c r="E85" s="269">
        <v>592.21666666666658</v>
      </c>
      <c r="F85" s="269">
        <v>580.68333333333328</v>
      </c>
      <c r="G85" s="269">
        <v>564.36666666666656</v>
      </c>
      <c r="H85" s="269">
        <v>620.06666666666661</v>
      </c>
      <c r="I85" s="269">
        <v>636.38333333333321</v>
      </c>
      <c r="J85" s="269">
        <v>647.91666666666663</v>
      </c>
      <c r="K85" s="268">
        <v>624.85</v>
      </c>
      <c r="L85" s="268">
        <v>597</v>
      </c>
      <c r="M85" s="268">
        <v>11.104520000000001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16223.35</v>
      </c>
      <c r="D86" s="269">
        <v>16402.833333333332</v>
      </c>
      <c r="E86" s="269">
        <v>15970.666666666664</v>
      </c>
      <c r="F86" s="269">
        <v>15717.983333333332</v>
      </c>
      <c r="G86" s="269">
        <v>15285.816666666664</v>
      </c>
      <c r="H86" s="269">
        <v>16655.516666666663</v>
      </c>
      <c r="I86" s="269">
        <v>17087.683333333327</v>
      </c>
      <c r="J86" s="269">
        <v>17340.366666666665</v>
      </c>
      <c r="K86" s="268">
        <v>16835</v>
      </c>
      <c r="L86" s="268">
        <v>16150.15</v>
      </c>
      <c r="M86" s="268">
        <v>0.36143999999999998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518.4</v>
      </c>
      <c r="D87" s="269">
        <v>523.83333333333337</v>
      </c>
      <c r="E87" s="269">
        <v>509.66666666666674</v>
      </c>
      <c r="F87" s="269">
        <v>500.93333333333339</v>
      </c>
      <c r="G87" s="269">
        <v>486.76666666666677</v>
      </c>
      <c r="H87" s="269">
        <v>532.56666666666672</v>
      </c>
      <c r="I87" s="269">
        <v>546.73333333333346</v>
      </c>
      <c r="J87" s="269">
        <v>555.4666666666667</v>
      </c>
      <c r="K87" s="268">
        <v>538</v>
      </c>
      <c r="L87" s="268">
        <v>515.1</v>
      </c>
      <c r="M87" s="268">
        <v>1.05304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36.5</v>
      </c>
      <c r="D88" s="269">
        <v>37.06666666666667</v>
      </c>
      <c r="E88" s="269">
        <v>35.733333333333341</v>
      </c>
      <c r="F88" s="269">
        <v>34.966666666666669</v>
      </c>
      <c r="G88" s="269">
        <v>33.63333333333334</v>
      </c>
      <c r="H88" s="269">
        <v>37.833333333333343</v>
      </c>
      <c r="I88" s="269">
        <v>39.166666666666671</v>
      </c>
      <c r="J88" s="269">
        <v>39.933333333333344</v>
      </c>
      <c r="K88" s="268">
        <v>38.4</v>
      </c>
      <c r="L88" s="268">
        <v>36.299999999999997</v>
      </c>
      <c r="M88" s="268">
        <v>88.102540000000005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3796.7</v>
      </c>
      <c r="D89" s="269">
        <v>3807.2833333333333</v>
      </c>
      <c r="E89" s="269">
        <v>3771.7666666666664</v>
      </c>
      <c r="F89" s="269">
        <v>3746.833333333333</v>
      </c>
      <c r="G89" s="269">
        <v>3711.3166666666662</v>
      </c>
      <c r="H89" s="269">
        <v>3832.2166666666667</v>
      </c>
      <c r="I89" s="269">
        <v>3867.733333333334</v>
      </c>
      <c r="J89" s="269">
        <v>3892.666666666667</v>
      </c>
      <c r="K89" s="268">
        <v>3842.8</v>
      </c>
      <c r="L89" s="268">
        <v>3782.35</v>
      </c>
      <c r="M89" s="268">
        <v>3.2658100000000001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1341</v>
      </c>
      <c r="D90" s="269">
        <v>1347.5</v>
      </c>
      <c r="E90" s="269">
        <v>1327.2</v>
      </c>
      <c r="F90" s="269">
        <v>1313.4</v>
      </c>
      <c r="G90" s="269">
        <v>1293.1000000000001</v>
      </c>
      <c r="H90" s="269">
        <v>1361.3</v>
      </c>
      <c r="I90" s="269">
        <v>1381.6000000000001</v>
      </c>
      <c r="J90" s="269">
        <v>1395.3999999999999</v>
      </c>
      <c r="K90" s="268">
        <v>1367.8</v>
      </c>
      <c r="L90" s="268">
        <v>1333.7</v>
      </c>
      <c r="M90" s="268">
        <v>0.52017999999999998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508.15</v>
      </c>
      <c r="D91" s="269">
        <v>513.76666666666665</v>
      </c>
      <c r="E91" s="269">
        <v>498.38333333333333</v>
      </c>
      <c r="F91" s="269">
        <v>488.61666666666667</v>
      </c>
      <c r="G91" s="269">
        <v>473.23333333333335</v>
      </c>
      <c r="H91" s="269">
        <v>523.5333333333333</v>
      </c>
      <c r="I91" s="269">
        <v>538.91666666666652</v>
      </c>
      <c r="J91" s="269">
        <v>548.68333333333328</v>
      </c>
      <c r="K91" s="268">
        <v>529.15</v>
      </c>
      <c r="L91" s="268">
        <v>504</v>
      </c>
      <c r="M91" s="268">
        <v>0.97719999999999996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79.3</v>
      </c>
      <c r="D92" s="269">
        <v>79.61666666666666</v>
      </c>
      <c r="E92" s="269">
        <v>78.883333333333326</v>
      </c>
      <c r="F92" s="269">
        <v>78.466666666666669</v>
      </c>
      <c r="G92" s="269">
        <v>77.733333333333334</v>
      </c>
      <c r="H92" s="269">
        <v>80.033333333333317</v>
      </c>
      <c r="I92" s="269">
        <v>80.766666666666637</v>
      </c>
      <c r="J92" s="269">
        <v>81.183333333333309</v>
      </c>
      <c r="K92" s="268">
        <v>80.349999999999994</v>
      </c>
      <c r="L92" s="268">
        <v>79.2</v>
      </c>
      <c r="M92" s="268">
        <v>18.67511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248.95</v>
      </c>
      <c r="D93" s="269">
        <v>250.88333333333333</v>
      </c>
      <c r="E93" s="269">
        <v>244.96666666666664</v>
      </c>
      <c r="F93" s="269">
        <v>240.98333333333332</v>
      </c>
      <c r="G93" s="269">
        <v>235.06666666666663</v>
      </c>
      <c r="H93" s="269">
        <v>254.86666666666665</v>
      </c>
      <c r="I93" s="269">
        <v>260.7833333333333</v>
      </c>
      <c r="J93" s="269">
        <v>264.76666666666665</v>
      </c>
      <c r="K93" s="268">
        <v>256.8</v>
      </c>
      <c r="L93" s="268">
        <v>246.9</v>
      </c>
      <c r="M93" s="268">
        <v>16.173079999999999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3286.05</v>
      </c>
      <c r="D94" s="269">
        <v>3256.4500000000003</v>
      </c>
      <c r="E94" s="269">
        <v>3212.9000000000005</v>
      </c>
      <c r="F94" s="269">
        <v>3139.7500000000005</v>
      </c>
      <c r="G94" s="269">
        <v>3096.2000000000007</v>
      </c>
      <c r="H94" s="269">
        <v>3329.6000000000004</v>
      </c>
      <c r="I94" s="269">
        <v>3373.1500000000005</v>
      </c>
      <c r="J94" s="269">
        <v>3446.3</v>
      </c>
      <c r="K94" s="268">
        <v>3300</v>
      </c>
      <c r="L94" s="268">
        <v>3183.3</v>
      </c>
      <c r="M94" s="268">
        <v>0.67012000000000005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231.55</v>
      </c>
      <c r="D95" s="269">
        <v>232.08333333333334</v>
      </c>
      <c r="E95" s="269">
        <v>226.7166666666667</v>
      </c>
      <c r="F95" s="269">
        <v>221.88333333333335</v>
      </c>
      <c r="G95" s="269">
        <v>216.51666666666671</v>
      </c>
      <c r="H95" s="269">
        <v>236.91666666666669</v>
      </c>
      <c r="I95" s="269">
        <v>242.2833333333333</v>
      </c>
      <c r="J95" s="269">
        <v>247.11666666666667</v>
      </c>
      <c r="K95" s="268">
        <v>237.45</v>
      </c>
      <c r="L95" s="268">
        <v>227.25</v>
      </c>
      <c r="M95" s="268">
        <v>1.7363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517.45000000000005</v>
      </c>
      <c r="D96" s="269">
        <v>523.4666666666667</v>
      </c>
      <c r="E96" s="269">
        <v>498.98333333333335</v>
      </c>
      <c r="F96" s="269">
        <v>480.51666666666665</v>
      </c>
      <c r="G96" s="269">
        <v>456.0333333333333</v>
      </c>
      <c r="H96" s="269">
        <v>541.93333333333339</v>
      </c>
      <c r="I96" s="269">
        <v>566.41666666666674</v>
      </c>
      <c r="J96" s="269">
        <v>584.88333333333344</v>
      </c>
      <c r="K96" s="268">
        <v>547.95000000000005</v>
      </c>
      <c r="L96" s="268">
        <v>505</v>
      </c>
      <c r="M96" s="268">
        <v>42.922089999999997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229.1</v>
      </c>
      <c r="D97" s="269">
        <v>233.63333333333333</v>
      </c>
      <c r="E97" s="269">
        <v>223.66666666666666</v>
      </c>
      <c r="F97" s="269">
        <v>218.23333333333332</v>
      </c>
      <c r="G97" s="269">
        <v>208.26666666666665</v>
      </c>
      <c r="H97" s="269">
        <v>239.06666666666666</v>
      </c>
      <c r="I97" s="269">
        <v>249.03333333333336</v>
      </c>
      <c r="J97" s="269">
        <v>254.46666666666667</v>
      </c>
      <c r="K97" s="268">
        <v>243.6</v>
      </c>
      <c r="L97" s="268">
        <v>228.2</v>
      </c>
      <c r="M97" s="268">
        <v>117.26325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717.55</v>
      </c>
      <c r="D98" s="269">
        <v>724.79999999999984</v>
      </c>
      <c r="E98" s="269">
        <v>706.79999999999973</v>
      </c>
      <c r="F98" s="269">
        <v>696.04999999999984</v>
      </c>
      <c r="G98" s="269">
        <v>678.04999999999973</v>
      </c>
      <c r="H98" s="269">
        <v>735.54999999999973</v>
      </c>
      <c r="I98" s="269">
        <v>753.55</v>
      </c>
      <c r="J98" s="269">
        <v>764.29999999999973</v>
      </c>
      <c r="K98" s="268">
        <v>742.8</v>
      </c>
      <c r="L98" s="268">
        <v>714.05</v>
      </c>
      <c r="M98" s="268">
        <v>0.40550999999999998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727.2</v>
      </c>
      <c r="D99" s="269">
        <v>727.4</v>
      </c>
      <c r="E99" s="269">
        <v>722.8</v>
      </c>
      <c r="F99" s="269">
        <v>718.4</v>
      </c>
      <c r="G99" s="269">
        <v>713.8</v>
      </c>
      <c r="H99" s="269">
        <v>731.8</v>
      </c>
      <c r="I99" s="269">
        <v>736.40000000000009</v>
      </c>
      <c r="J99" s="269">
        <v>740.8</v>
      </c>
      <c r="K99" s="268">
        <v>732</v>
      </c>
      <c r="L99" s="268">
        <v>723</v>
      </c>
      <c r="M99" s="268">
        <v>0.40633999999999998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838.5</v>
      </c>
      <c r="D100" s="269">
        <v>836.1</v>
      </c>
      <c r="E100" s="269">
        <v>823.5</v>
      </c>
      <c r="F100" s="269">
        <v>808.5</v>
      </c>
      <c r="G100" s="269">
        <v>795.9</v>
      </c>
      <c r="H100" s="269">
        <v>851.1</v>
      </c>
      <c r="I100" s="269">
        <v>863.70000000000016</v>
      </c>
      <c r="J100" s="269">
        <v>878.7</v>
      </c>
      <c r="K100" s="268">
        <v>848.7</v>
      </c>
      <c r="L100" s="268">
        <v>821.1</v>
      </c>
      <c r="M100" s="268">
        <v>1.1109100000000001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113.25</v>
      </c>
      <c r="D101" s="269">
        <v>113.53333333333335</v>
      </c>
      <c r="E101" s="269">
        <v>112.31666666666669</v>
      </c>
      <c r="F101" s="269">
        <v>111.38333333333334</v>
      </c>
      <c r="G101" s="269">
        <v>110.16666666666669</v>
      </c>
      <c r="H101" s="269">
        <v>114.4666666666667</v>
      </c>
      <c r="I101" s="269">
        <v>115.68333333333337</v>
      </c>
      <c r="J101" s="269">
        <v>116.6166666666667</v>
      </c>
      <c r="K101" s="268">
        <v>114.75</v>
      </c>
      <c r="L101" s="268">
        <v>112.6</v>
      </c>
      <c r="M101" s="268">
        <v>16.088439999999999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1545.1</v>
      </c>
      <c r="D102" s="269">
        <v>1562.9333333333334</v>
      </c>
      <c r="E102" s="269">
        <v>1512.1666666666667</v>
      </c>
      <c r="F102" s="269">
        <v>1479.2333333333333</v>
      </c>
      <c r="G102" s="269">
        <v>1428.4666666666667</v>
      </c>
      <c r="H102" s="269">
        <v>1595.8666666666668</v>
      </c>
      <c r="I102" s="269">
        <v>1646.6333333333332</v>
      </c>
      <c r="J102" s="269">
        <v>1679.5666666666668</v>
      </c>
      <c r="K102" s="268">
        <v>1613.7</v>
      </c>
      <c r="L102" s="268">
        <v>1530</v>
      </c>
      <c r="M102" s="268">
        <v>1.39422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20.6</v>
      </c>
      <c r="D103" s="269">
        <v>20.833333333333332</v>
      </c>
      <c r="E103" s="269">
        <v>20.266666666666666</v>
      </c>
      <c r="F103" s="269">
        <v>19.933333333333334</v>
      </c>
      <c r="G103" s="269">
        <v>19.366666666666667</v>
      </c>
      <c r="H103" s="269">
        <v>21.166666666666664</v>
      </c>
      <c r="I103" s="269">
        <v>21.733333333333334</v>
      </c>
      <c r="J103" s="269">
        <v>22.066666666666663</v>
      </c>
      <c r="K103" s="268">
        <v>21.4</v>
      </c>
      <c r="L103" s="268">
        <v>20.5</v>
      </c>
      <c r="M103" s="268">
        <v>53.786580000000001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1305.4000000000001</v>
      </c>
      <c r="D104" s="269">
        <v>1311.3333333333333</v>
      </c>
      <c r="E104" s="269">
        <v>1295.0666666666666</v>
      </c>
      <c r="F104" s="269">
        <v>1284.7333333333333</v>
      </c>
      <c r="G104" s="269">
        <v>1268.4666666666667</v>
      </c>
      <c r="H104" s="269">
        <v>1321.6666666666665</v>
      </c>
      <c r="I104" s="269">
        <v>1337.9333333333334</v>
      </c>
      <c r="J104" s="269">
        <v>1348.2666666666664</v>
      </c>
      <c r="K104" s="268">
        <v>1327.6</v>
      </c>
      <c r="L104" s="268">
        <v>1301</v>
      </c>
      <c r="M104" s="268">
        <v>2.9958200000000001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659.7</v>
      </c>
      <c r="D105" s="269">
        <v>656.41666666666663</v>
      </c>
      <c r="E105" s="269">
        <v>648.2833333333333</v>
      </c>
      <c r="F105" s="269">
        <v>636.86666666666667</v>
      </c>
      <c r="G105" s="269">
        <v>628.73333333333335</v>
      </c>
      <c r="H105" s="269">
        <v>667.83333333333326</v>
      </c>
      <c r="I105" s="269">
        <v>675.9666666666667</v>
      </c>
      <c r="J105" s="269">
        <v>687.38333333333321</v>
      </c>
      <c r="K105" s="268">
        <v>664.55</v>
      </c>
      <c r="L105" s="268">
        <v>645</v>
      </c>
      <c r="M105" s="268">
        <v>3.7424400000000002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864.7</v>
      </c>
      <c r="D106" s="269">
        <v>876.94999999999993</v>
      </c>
      <c r="E106" s="269">
        <v>843.74999999999989</v>
      </c>
      <c r="F106" s="269">
        <v>822.8</v>
      </c>
      <c r="G106" s="269">
        <v>789.59999999999991</v>
      </c>
      <c r="H106" s="269">
        <v>897.89999999999986</v>
      </c>
      <c r="I106" s="269">
        <v>931.09999999999991</v>
      </c>
      <c r="J106" s="269">
        <v>952.04999999999984</v>
      </c>
      <c r="K106" s="268">
        <v>910.15</v>
      </c>
      <c r="L106" s="268">
        <v>856</v>
      </c>
      <c r="M106" s="268">
        <v>3.2445599999999999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5638.45</v>
      </c>
      <c r="D107" s="269">
        <v>5688.4666666666672</v>
      </c>
      <c r="E107" s="269">
        <v>5574.9833333333345</v>
      </c>
      <c r="F107" s="269">
        <v>5511.5166666666673</v>
      </c>
      <c r="G107" s="269">
        <v>5398.0333333333347</v>
      </c>
      <c r="H107" s="269">
        <v>5751.9333333333343</v>
      </c>
      <c r="I107" s="269">
        <v>5865.4166666666679</v>
      </c>
      <c r="J107" s="269">
        <v>5928.8833333333341</v>
      </c>
      <c r="K107" s="268">
        <v>5801.95</v>
      </c>
      <c r="L107" s="268">
        <v>5625</v>
      </c>
      <c r="M107" s="268">
        <v>0.11674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340.2</v>
      </c>
      <c r="D108" s="269">
        <v>342.98333333333335</v>
      </c>
      <c r="E108" s="269">
        <v>331.2166666666667</v>
      </c>
      <c r="F108" s="269">
        <v>322.23333333333335</v>
      </c>
      <c r="G108" s="269">
        <v>310.4666666666667</v>
      </c>
      <c r="H108" s="269">
        <v>351.9666666666667</v>
      </c>
      <c r="I108" s="269">
        <v>363.73333333333335</v>
      </c>
      <c r="J108" s="269">
        <v>372.7166666666667</v>
      </c>
      <c r="K108" s="268">
        <v>354.75</v>
      </c>
      <c r="L108" s="268">
        <v>334</v>
      </c>
      <c r="M108" s="268">
        <v>1.56968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329.5</v>
      </c>
      <c r="D109" s="269">
        <v>334.68333333333334</v>
      </c>
      <c r="E109" s="269">
        <v>321.81666666666666</v>
      </c>
      <c r="F109" s="269">
        <v>314.13333333333333</v>
      </c>
      <c r="G109" s="269">
        <v>301.26666666666665</v>
      </c>
      <c r="H109" s="269">
        <v>342.36666666666667</v>
      </c>
      <c r="I109" s="269">
        <v>355.23333333333335</v>
      </c>
      <c r="J109" s="269">
        <v>362.91666666666669</v>
      </c>
      <c r="K109" s="268">
        <v>347.55</v>
      </c>
      <c r="L109" s="268">
        <v>327</v>
      </c>
      <c r="M109" s="268">
        <v>16.240670000000001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425.35</v>
      </c>
      <c r="D110" s="269">
        <v>429.58333333333331</v>
      </c>
      <c r="E110" s="269">
        <v>419.76666666666665</v>
      </c>
      <c r="F110" s="269">
        <v>414.18333333333334</v>
      </c>
      <c r="G110" s="269">
        <v>404.36666666666667</v>
      </c>
      <c r="H110" s="269">
        <v>435.16666666666663</v>
      </c>
      <c r="I110" s="269">
        <v>444.98333333333335</v>
      </c>
      <c r="J110" s="269">
        <v>450.56666666666661</v>
      </c>
      <c r="K110" s="268">
        <v>439.4</v>
      </c>
      <c r="L110" s="268">
        <v>424</v>
      </c>
      <c r="M110" s="268">
        <v>0.83223999999999998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653.29999999999995</v>
      </c>
      <c r="D111" s="269">
        <v>660.91666666666663</v>
      </c>
      <c r="E111" s="269">
        <v>643.38333333333321</v>
      </c>
      <c r="F111" s="269">
        <v>633.46666666666658</v>
      </c>
      <c r="G111" s="269">
        <v>615.93333333333317</v>
      </c>
      <c r="H111" s="269">
        <v>670.83333333333326</v>
      </c>
      <c r="I111" s="269">
        <v>688.36666666666679</v>
      </c>
      <c r="J111" s="269">
        <v>698.2833333333333</v>
      </c>
      <c r="K111" s="268">
        <v>678.45</v>
      </c>
      <c r="L111" s="268">
        <v>651</v>
      </c>
      <c r="M111" s="268">
        <v>0.46061000000000002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738.5</v>
      </c>
      <c r="D112" s="269">
        <v>751</v>
      </c>
      <c r="E112" s="269">
        <v>720.05</v>
      </c>
      <c r="F112" s="269">
        <v>701.59999999999991</v>
      </c>
      <c r="G112" s="269">
        <v>670.64999999999986</v>
      </c>
      <c r="H112" s="269">
        <v>769.45</v>
      </c>
      <c r="I112" s="269">
        <v>800.40000000000009</v>
      </c>
      <c r="J112" s="269">
        <v>818.85000000000014</v>
      </c>
      <c r="K112" s="268">
        <v>781.95</v>
      </c>
      <c r="L112" s="268">
        <v>732.55</v>
      </c>
      <c r="M112" s="268">
        <v>30.542919999999999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1068.0999999999999</v>
      </c>
      <c r="D113" s="269">
        <v>1074.7833333333333</v>
      </c>
      <c r="E113" s="269">
        <v>1056.5666666666666</v>
      </c>
      <c r="F113" s="269">
        <v>1045.0333333333333</v>
      </c>
      <c r="G113" s="269">
        <v>1026.8166666666666</v>
      </c>
      <c r="H113" s="269">
        <v>1086.3166666666666</v>
      </c>
      <c r="I113" s="269">
        <v>1104.5333333333333</v>
      </c>
      <c r="J113" s="269">
        <v>1116.0666666666666</v>
      </c>
      <c r="K113" s="268">
        <v>1093</v>
      </c>
      <c r="L113" s="268">
        <v>1063.25</v>
      </c>
      <c r="M113" s="268">
        <v>32.682980000000001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176.15</v>
      </c>
      <c r="D114" s="269">
        <v>177.18333333333331</v>
      </c>
      <c r="E114" s="269">
        <v>173.36666666666662</v>
      </c>
      <c r="F114" s="269">
        <v>170.58333333333331</v>
      </c>
      <c r="G114" s="269">
        <v>166.76666666666662</v>
      </c>
      <c r="H114" s="269">
        <v>179.96666666666661</v>
      </c>
      <c r="I114" s="269">
        <v>183.78333333333327</v>
      </c>
      <c r="J114" s="269">
        <v>186.56666666666661</v>
      </c>
      <c r="K114" s="268">
        <v>181</v>
      </c>
      <c r="L114" s="268">
        <v>174.4</v>
      </c>
      <c r="M114" s="268">
        <v>38.217410000000001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1851.7</v>
      </c>
      <c r="D115" s="269">
        <v>1862.1166666666668</v>
      </c>
      <c r="E115" s="269">
        <v>1839.5833333333335</v>
      </c>
      <c r="F115" s="269">
        <v>1827.4666666666667</v>
      </c>
      <c r="G115" s="269">
        <v>1804.9333333333334</v>
      </c>
      <c r="H115" s="269">
        <v>1874.2333333333336</v>
      </c>
      <c r="I115" s="269">
        <v>1896.7666666666669</v>
      </c>
      <c r="J115" s="269">
        <v>1908.8833333333337</v>
      </c>
      <c r="K115" s="268">
        <v>1884.65</v>
      </c>
      <c r="L115" s="268">
        <v>1850</v>
      </c>
      <c r="M115" s="268">
        <v>0.65742999999999996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222.85</v>
      </c>
      <c r="D116" s="269">
        <v>223.6</v>
      </c>
      <c r="E116" s="269">
        <v>220.25</v>
      </c>
      <c r="F116" s="269">
        <v>217.65</v>
      </c>
      <c r="G116" s="269">
        <v>214.3</v>
      </c>
      <c r="H116" s="269">
        <v>226.2</v>
      </c>
      <c r="I116" s="269">
        <v>229.54999999999995</v>
      </c>
      <c r="J116" s="269">
        <v>232.14999999999998</v>
      </c>
      <c r="K116" s="268">
        <v>226.95</v>
      </c>
      <c r="L116" s="268">
        <v>221</v>
      </c>
      <c r="M116" s="268">
        <v>54.953150000000001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427.55</v>
      </c>
      <c r="D117" s="269">
        <v>426.51666666666665</v>
      </c>
      <c r="E117" s="269">
        <v>420.0333333333333</v>
      </c>
      <c r="F117" s="269">
        <v>412.51666666666665</v>
      </c>
      <c r="G117" s="269">
        <v>406.0333333333333</v>
      </c>
      <c r="H117" s="269">
        <v>434.0333333333333</v>
      </c>
      <c r="I117" s="269">
        <v>440.51666666666665</v>
      </c>
      <c r="J117" s="269">
        <v>448.0333333333333</v>
      </c>
      <c r="K117" s="268">
        <v>433</v>
      </c>
      <c r="L117" s="268">
        <v>419</v>
      </c>
      <c r="M117" s="268">
        <v>6.8349799999999998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3336.55</v>
      </c>
      <c r="D118" s="269">
        <v>3371.4666666666667</v>
      </c>
      <c r="E118" s="269">
        <v>3287.9333333333334</v>
      </c>
      <c r="F118" s="269">
        <v>3239.3166666666666</v>
      </c>
      <c r="G118" s="269">
        <v>3155.7833333333333</v>
      </c>
      <c r="H118" s="269">
        <v>3420.0833333333335</v>
      </c>
      <c r="I118" s="269">
        <v>3503.6166666666672</v>
      </c>
      <c r="J118" s="269">
        <v>3552.2333333333336</v>
      </c>
      <c r="K118" s="268">
        <v>3455</v>
      </c>
      <c r="L118" s="268">
        <v>3322.85</v>
      </c>
      <c r="M118" s="268">
        <v>2.4753599999999998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1578.1</v>
      </c>
      <c r="D119" s="269">
        <v>1580.4666666666665</v>
      </c>
      <c r="E119" s="269">
        <v>1561.9333333333329</v>
      </c>
      <c r="F119" s="269">
        <v>1545.7666666666664</v>
      </c>
      <c r="G119" s="269">
        <v>1527.2333333333329</v>
      </c>
      <c r="H119" s="269">
        <v>1596.633333333333</v>
      </c>
      <c r="I119" s="269">
        <v>1615.1666666666663</v>
      </c>
      <c r="J119" s="269">
        <v>1631.333333333333</v>
      </c>
      <c r="K119" s="268">
        <v>1599</v>
      </c>
      <c r="L119" s="268">
        <v>1564.3</v>
      </c>
      <c r="M119" s="268">
        <v>2.12676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2549.15</v>
      </c>
      <c r="D120" s="269">
        <v>2543.7166666666667</v>
      </c>
      <c r="E120" s="269">
        <v>2499.4333333333334</v>
      </c>
      <c r="F120" s="269">
        <v>2449.7166666666667</v>
      </c>
      <c r="G120" s="269">
        <v>2405.4333333333334</v>
      </c>
      <c r="H120" s="269">
        <v>2593.4333333333334</v>
      </c>
      <c r="I120" s="269">
        <v>2637.7166666666672</v>
      </c>
      <c r="J120" s="269">
        <v>2687.4333333333334</v>
      </c>
      <c r="K120" s="268">
        <v>2588</v>
      </c>
      <c r="L120" s="268">
        <v>2494</v>
      </c>
      <c r="M120" s="268">
        <v>1.4178999999999999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726.55</v>
      </c>
      <c r="D121" s="269">
        <v>734.71666666666658</v>
      </c>
      <c r="E121" s="269">
        <v>714.38333333333321</v>
      </c>
      <c r="F121" s="269">
        <v>702.21666666666658</v>
      </c>
      <c r="G121" s="269">
        <v>681.88333333333321</v>
      </c>
      <c r="H121" s="269">
        <v>746.88333333333321</v>
      </c>
      <c r="I121" s="269">
        <v>767.21666666666647</v>
      </c>
      <c r="J121" s="269">
        <v>779.38333333333321</v>
      </c>
      <c r="K121" s="268">
        <v>755.05</v>
      </c>
      <c r="L121" s="268">
        <v>722.55</v>
      </c>
      <c r="M121" s="268">
        <v>10.392250000000001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1008.4</v>
      </c>
      <c r="D122" s="269">
        <v>1022.1833333333334</v>
      </c>
      <c r="E122" s="269">
        <v>988.36666666666679</v>
      </c>
      <c r="F122" s="269">
        <v>968.33333333333337</v>
      </c>
      <c r="G122" s="269">
        <v>934.51666666666677</v>
      </c>
      <c r="H122" s="269">
        <v>1042.2166666666667</v>
      </c>
      <c r="I122" s="269">
        <v>1076.0333333333333</v>
      </c>
      <c r="J122" s="269">
        <v>1096.0666666666668</v>
      </c>
      <c r="K122" s="268">
        <v>1056</v>
      </c>
      <c r="L122" s="268">
        <v>1002.15</v>
      </c>
      <c r="M122" s="268">
        <v>3.5449799999999998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993.5</v>
      </c>
      <c r="D123" s="269">
        <v>992.13333333333333</v>
      </c>
      <c r="E123" s="269">
        <v>978.61666666666667</v>
      </c>
      <c r="F123" s="269">
        <v>963.73333333333335</v>
      </c>
      <c r="G123" s="269">
        <v>950.2166666666667</v>
      </c>
      <c r="H123" s="269">
        <v>1007.0166666666667</v>
      </c>
      <c r="I123" s="269">
        <v>1020.5333333333333</v>
      </c>
      <c r="J123" s="269">
        <v>1035.4166666666665</v>
      </c>
      <c r="K123" s="268">
        <v>1005.65</v>
      </c>
      <c r="L123" s="268">
        <v>977.25</v>
      </c>
      <c r="M123" s="268">
        <v>1.0292399999999999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401.8</v>
      </c>
      <c r="D124" s="269">
        <v>401.58333333333331</v>
      </c>
      <c r="E124" s="269">
        <v>397.26666666666665</v>
      </c>
      <c r="F124" s="269">
        <v>392.73333333333335</v>
      </c>
      <c r="G124" s="269">
        <v>388.41666666666669</v>
      </c>
      <c r="H124" s="269">
        <v>406.11666666666662</v>
      </c>
      <c r="I124" s="269">
        <v>410.43333333333334</v>
      </c>
      <c r="J124" s="269">
        <v>414.96666666666658</v>
      </c>
      <c r="K124" s="268">
        <v>405.9</v>
      </c>
      <c r="L124" s="268">
        <v>397.05</v>
      </c>
      <c r="M124" s="268">
        <v>16.859580000000001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1219</v>
      </c>
      <c r="D125" s="269">
        <v>1231.3333333333333</v>
      </c>
      <c r="E125" s="269">
        <v>1202.6666666666665</v>
      </c>
      <c r="F125" s="269">
        <v>1186.3333333333333</v>
      </c>
      <c r="G125" s="269">
        <v>1157.6666666666665</v>
      </c>
      <c r="H125" s="269">
        <v>1247.6666666666665</v>
      </c>
      <c r="I125" s="269">
        <v>1276.333333333333</v>
      </c>
      <c r="J125" s="269">
        <v>1292.6666666666665</v>
      </c>
      <c r="K125" s="268">
        <v>1260</v>
      </c>
      <c r="L125" s="268">
        <v>1215</v>
      </c>
      <c r="M125" s="268">
        <v>5.9621399999999998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803.85</v>
      </c>
      <c r="D126" s="269">
        <v>808.01666666666677</v>
      </c>
      <c r="E126" s="269">
        <v>796.43333333333351</v>
      </c>
      <c r="F126" s="269">
        <v>789.01666666666677</v>
      </c>
      <c r="G126" s="269">
        <v>777.43333333333351</v>
      </c>
      <c r="H126" s="269">
        <v>815.43333333333351</v>
      </c>
      <c r="I126" s="269">
        <v>827.01666666666677</v>
      </c>
      <c r="J126" s="269">
        <v>834.43333333333351</v>
      </c>
      <c r="K126" s="268">
        <v>819.6</v>
      </c>
      <c r="L126" s="268">
        <v>800.6</v>
      </c>
      <c r="M126" s="268">
        <v>0.93605000000000005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1038.6500000000001</v>
      </c>
      <c r="D127" s="269">
        <v>1043.1666666666667</v>
      </c>
      <c r="E127" s="269">
        <v>1030.5333333333335</v>
      </c>
      <c r="F127" s="269">
        <v>1022.4166666666667</v>
      </c>
      <c r="G127" s="269">
        <v>1009.7833333333335</v>
      </c>
      <c r="H127" s="269">
        <v>1051.2833333333335</v>
      </c>
      <c r="I127" s="269">
        <v>1063.9166666666667</v>
      </c>
      <c r="J127" s="269">
        <v>1072.0333333333335</v>
      </c>
      <c r="K127" s="268">
        <v>1055.8</v>
      </c>
      <c r="L127" s="268">
        <v>1035.05</v>
      </c>
      <c r="M127" s="268">
        <v>0.24385000000000001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369.95</v>
      </c>
      <c r="D128" s="269">
        <v>373.43333333333334</v>
      </c>
      <c r="E128" s="269">
        <v>364.66666666666669</v>
      </c>
      <c r="F128" s="269">
        <v>359.38333333333333</v>
      </c>
      <c r="G128" s="269">
        <v>350.61666666666667</v>
      </c>
      <c r="H128" s="269">
        <v>378.7166666666667</v>
      </c>
      <c r="I128" s="269">
        <v>387.48333333333335</v>
      </c>
      <c r="J128" s="269">
        <v>392.76666666666671</v>
      </c>
      <c r="K128" s="268">
        <v>382.2</v>
      </c>
      <c r="L128" s="268">
        <v>368.15</v>
      </c>
      <c r="M128" s="268">
        <v>40.601460000000003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568.54999999999995</v>
      </c>
      <c r="D129" s="269">
        <v>570.98333333333335</v>
      </c>
      <c r="E129" s="269">
        <v>565.11666666666667</v>
      </c>
      <c r="F129" s="269">
        <v>561.68333333333328</v>
      </c>
      <c r="G129" s="269">
        <v>555.81666666666661</v>
      </c>
      <c r="H129" s="269">
        <v>574.41666666666674</v>
      </c>
      <c r="I129" s="269">
        <v>580.28333333333353</v>
      </c>
      <c r="J129" s="269">
        <v>583.71666666666681</v>
      </c>
      <c r="K129" s="268">
        <v>576.85</v>
      </c>
      <c r="L129" s="268">
        <v>567.54999999999995</v>
      </c>
      <c r="M129" s="268">
        <v>11.56625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1580.1</v>
      </c>
      <c r="D130" s="269">
        <v>1609.4666666666665</v>
      </c>
      <c r="E130" s="269">
        <v>1541.633333333333</v>
      </c>
      <c r="F130" s="269">
        <v>1503.1666666666665</v>
      </c>
      <c r="G130" s="269">
        <v>1435.333333333333</v>
      </c>
      <c r="H130" s="269">
        <v>1647.9333333333329</v>
      </c>
      <c r="I130" s="269">
        <v>1715.7666666666664</v>
      </c>
      <c r="J130" s="269">
        <v>1754.2333333333329</v>
      </c>
      <c r="K130" s="268">
        <v>1677.3</v>
      </c>
      <c r="L130" s="268">
        <v>1571</v>
      </c>
      <c r="M130" s="268">
        <v>2.6578900000000001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2163.6999999999998</v>
      </c>
      <c r="D131" s="269">
        <v>2175.2166666666667</v>
      </c>
      <c r="E131" s="269">
        <v>2133.4833333333336</v>
      </c>
      <c r="F131" s="269">
        <v>2103.2666666666669</v>
      </c>
      <c r="G131" s="269">
        <v>2061.5333333333338</v>
      </c>
      <c r="H131" s="269">
        <v>2205.4333333333334</v>
      </c>
      <c r="I131" s="269">
        <v>2247.1666666666661</v>
      </c>
      <c r="J131" s="269">
        <v>2277.3833333333332</v>
      </c>
      <c r="K131" s="268">
        <v>2216.9499999999998</v>
      </c>
      <c r="L131" s="268">
        <v>2145</v>
      </c>
      <c r="M131" s="268">
        <v>12.547330000000001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209.55</v>
      </c>
      <c r="D132" s="269">
        <v>210.98333333333335</v>
      </c>
      <c r="E132" s="269">
        <v>207.06666666666669</v>
      </c>
      <c r="F132" s="269">
        <v>204.58333333333334</v>
      </c>
      <c r="G132" s="269">
        <v>200.66666666666669</v>
      </c>
      <c r="H132" s="269">
        <v>213.4666666666667</v>
      </c>
      <c r="I132" s="269">
        <v>217.38333333333333</v>
      </c>
      <c r="J132" s="269">
        <v>219.8666666666667</v>
      </c>
      <c r="K132" s="268">
        <v>214.9</v>
      </c>
      <c r="L132" s="268">
        <v>208.5</v>
      </c>
      <c r="M132" s="268">
        <v>28.588760000000001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190.85</v>
      </c>
      <c r="D133" s="269">
        <v>193.15</v>
      </c>
      <c r="E133" s="269">
        <v>187.3</v>
      </c>
      <c r="F133" s="269">
        <v>183.75</v>
      </c>
      <c r="G133" s="269">
        <v>177.9</v>
      </c>
      <c r="H133" s="269">
        <v>196.70000000000002</v>
      </c>
      <c r="I133" s="269">
        <v>202.54999999999998</v>
      </c>
      <c r="J133" s="269">
        <v>206.10000000000002</v>
      </c>
      <c r="K133" s="268">
        <v>199</v>
      </c>
      <c r="L133" s="268">
        <v>189.6</v>
      </c>
      <c r="M133" s="268">
        <v>39.548720000000003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49.85</v>
      </c>
      <c r="D134" s="269">
        <v>50.233333333333341</v>
      </c>
      <c r="E134" s="269">
        <v>48.76666666666668</v>
      </c>
      <c r="F134" s="269">
        <v>47.683333333333337</v>
      </c>
      <c r="G134" s="269">
        <v>46.216666666666676</v>
      </c>
      <c r="H134" s="269">
        <v>51.316666666666684</v>
      </c>
      <c r="I134" s="269">
        <v>52.783333333333339</v>
      </c>
      <c r="J134" s="269">
        <v>53.866666666666688</v>
      </c>
      <c r="K134" s="268">
        <v>51.7</v>
      </c>
      <c r="L134" s="268">
        <v>49.15</v>
      </c>
      <c r="M134" s="268">
        <v>13.32436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229.85</v>
      </c>
      <c r="D135" s="269">
        <v>231.86666666666667</v>
      </c>
      <c r="E135" s="269">
        <v>226.63333333333335</v>
      </c>
      <c r="F135" s="269">
        <v>223.41666666666669</v>
      </c>
      <c r="G135" s="269">
        <v>218.18333333333337</v>
      </c>
      <c r="H135" s="269">
        <v>235.08333333333334</v>
      </c>
      <c r="I135" s="269">
        <v>240.31666666666669</v>
      </c>
      <c r="J135" s="269">
        <v>243.53333333333333</v>
      </c>
      <c r="K135" s="268">
        <v>237.1</v>
      </c>
      <c r="L135" s="268">
        <v>228.65</v>
      </c>
      <c r="M135" s="268">
        <v>1.8300099999999999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3642.6</v>
      </c>
      <c r="D136" s="269">
        <v>3637.9166666666665</v>
      </c>
      <c r="E136" s="269">
        <v>3575.833333333333</v>
      </c>
      <c r="F136" s="269">
        <v>3509.0666666666666</v>
      </c>
      <c r="G136" s="269">
        <v>3446.9833333333331</v>
      </c>
      <c r="H136" s="269">
        <v>3704.6833333333329</v>
      </c>
      <c r="I136" s="269">
        <v>3766.766666666666</v>
      </c>
      <c r="J136" s="269">
        <v>3833.5333333333328</v>
      </c>
      <c r="K136" s="268">
        <v>3700</v>
      </c>
      <c r="L136" s="268">
        <v>3571.15</v>
      </c>
      <c r="M136" s="268">
        <v>7.61456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4314.3500000000004</v>
      </c>
      <c r="D137" s="269">
        <v>4376.05</v>
      </c>
      <c r="E137" s="269">
        <v>4239.4000000000005</v>
      </c>
      <c r="F137" s="269">
        <v>4164.4500000000007</v>
      </c>
      <c r="G137" s="269">
        <v>4027.8000000000011</v>
      </c>
      <c r="H137" s="269">
        <v>4451</v>
      </c>
      <c r="I137" s="269">
        <v>4587.6499999999996</v>
      </c>
      <c r="J137" s="269">
        <v>4662.5999999999995</v>
      </c>
      <c r="K137" s="268">
        <v>4512.7</v>
      </c>
      <c r="L137" s="268">
        <v>4301.1000000000004</v>
      </c>
      <c r="M137" s="268">
        <v>2.1087899999999999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2514.9</v>
      </c>
      <c r="D138" s="269">
        <v>2492.5833333333335</v>
      </c>
      <c r="E138" s="269">
        <v>2446.166666666667</v>
      </c>
      <c r="F138" s="269">
        <v>2377.4333333333334</v>
      </c>
      <c r="G138" s="269">
        <v>2331.0166666666669</v>
      </c>
      <c r="H138" s="269">
        <v>2561.3166666666671</v>
      </c>
      <c r="I138" s="269">
        <v>2607.733333333334</v>
      </c>
      <c r="J138" s="269">
        <v>2676.4666666666672</v>
      </c>
      <c r="K138" s="268">
        <v>2539</v>
      </c>
      <c r="L138" s="268">
        <v>2423.85</v>
      </c>
      <c r="M138" s="268">
        <v>5.2893299999999996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4139.2</v>
      </c>
      <c r="D139" s="269">
        <v>4161.1500000000005</v>
      </c>
      <c r="E139" s="269">
        <v>4107.5500000000011</v>
      </c>
      <c r="F139" s="269">
        <v>4075.9000000000005</v>
      </c>
      <c r="G139" s="269">
        <v>4022.3000000000011</v>
      </c>
      <c r="H139" s="269">
        <v>4192.8000000000011</v>
      </c>
      <c r="I139" s="269">
        <v>4246.4000000000015</v>
      </c>
      <c r="J139" s="269">
        <v>4278.0500000000011</v>
      </c>
      <c r="K139" s="268">
        <v>4214.75</v>
      </c>
      <c r="L139" s="268">
        <v>4129.5</v>
      </c>
      <c r="M139" s="268">
        <v>3.3198799999999999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568.75</v>
      </c>
      <c r="D140" s="269">
        <v>572.43333333333339</v>
      </c>
      <c r="E140" s="269">
        <v>557.96666666666681</v>
      </c>
      <c r="F140" s="269">
        <v>547.18333333333339</v>
      </c>
      <c r="G140" s="269">
        <v>532.71666666666681</v>
      </c>
      <c r="H140" s="269">
        <v>583.21666666666681</v>
      </c>
      <c r="I140" s="269">
        <v>597.68333333333351</v>
      </c>
      <c r="J140" s="269">
        <v>608.46666666666681</v>
      </c>
      <c r="K140" s="268">
        <v>586.9</v>
      </c>
      <c r="L140" s="268">
        <v>561.65</v>
      </c>
      <c r="M140" s="268">
        <v>2.3081999999999998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198.85</v>
      </c>
      <c r="D141" s="269">
        <v>197.41666666666666</v>
      </c>
      <c r="E141" s="269">
        <v>194.0333333333333</v>
      </c>
      <c r="F141" s="269">
        <v>189.21666666666664</v>
      </c>
      <c r="G141" s="269">
        <v>185.83333333333329</v>
      </c>
      <c r="H141" s="269">
        <v>202.23333333333332</v>
      </c>
      <c r="I141" s="269">
        <v>205.6166666666667</v>
      </c>
      <c r="J141" s="269">
        <v>210.43333333333334</v>
      </c>
      <c r="K141" s="268">
        <v>200.8</v>
      </c>
      <c r="L141" s="268">
        <v>192.6</v>
      </c>
      <c r="M141" s="268">
        <v>13.20032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163.55000000000001</v>
      </c>
      <c r="D142" s="269">
        <v>164.41666666666666</v>
      </c>
      <c r="E142" s="269">
        <v>162.13333333333333</v>
      </c>
      <c r="F142" s="269">
        <v>160.71666666666667</v>
      </c>
      <c r="G142" s="269">
        <v>158.43333333333334</v>
      </c>
      <c r="H142" s="269">
        <v>165.83333333333331</v>
      </c>
      <c r="I142" s="269">
        <v>168.11666666666667</v>
      </c>
      <c r="J142" s="269">
        <v>169.5333333333333</v>
      </c>
      <c r="K142" s="268">
        <v>166.7</v>
      </c>
      <c r="L142" s="268">
        <v>163</v>
      </c>
      <c r="M142" s="268">
        <v>0.92603000000000002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383.95</v>
      </c>
      <c r="D143" s="269">
        <v>391.58333333333331</v>
      </c>
      <c r="E143" s="269">
        <v>374.36666666666662</v>
      </c>
      <c r="F143" s="269">
        <v>364.7833333333333</v>
      </c>
      <c r="G143" s="269">
        <v>347.56666666666661</v>
      </c>
      <c r="H143" s="269">
        <v>401.16666666666663</v>
      </c>
      <c r="I143" s="269">
        <v>418.38333333333333</v>
      </c>
      <c r="J143" s="269">
        <v>427.96666666666664</v>
      </c>
      <c r="K143" s="268">
        <v>408.8</v>
      </c>
      <c r="L143" s="268">
        <v>382</v>
      </c>
      <c r="M143" s="268">
        <v>28.01643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62.25</v>
      </c>
      <c r="D144" s="269">
        <v>62.516666666666673</v>
      </c>
      <c r="E144" s="269">
        <v>61.433333333333344</v>
      </c>
      <c r="F144" s="269">
        <v>60.616666666666674</v>
      </c>
      <c r="G144" s="269">
        <v>59.533333333333346</v>
      </c>
      <c r="H144" s="269">
        <v>63.333333333333343</v>
      </c>
      <c r="I144" s="269">
        <v>64.416666666666671</v>
      </c>
      <c r="J144" s="269">
        <v>65.233333333333348</v>
      </c>
      <c r="K144" s="268">
        <v>63.6</v>
      </c>
      <c r="L144" s="268">
        <v>61.7</v>
      </c>
      <c r="M144" s="268">
        <v>11.154389999999999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3688.45</v>
      </c>
      <c r="D145" s="269">
        <v>3704.7666666666664</v>
      </c>
      <c r="E145" s="269">
        <v>3635.083333333333</v>
      </c>
      <c r="F145" s="269">
        <v>3581.7166666666667</v>
      </c>
      <c r="G145" s="269">
        <v>3512.0333333333333</v>
      </c>
      <c r="H145" s="269">
        <v>3758.1333333333328</v>
      </c>
      <c r="I145" s="269">
        <v>3827.8166666666662</v>
      </c>
      <c r="J145" s="269">
        <v>3881.1833333333325</v>
      </c>
      <c r="K145" s="268">
        <v>3774.45</v>
      </c>
      <c r="L145" s="268">
        <v>3651.4</v>
      </c>
      <c r="M145" s="268">
        <v>4.3653899999999997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449.95</v>
      </c>
      <c r="D146" s="269">
        <v>454.4666666666667</v>
      </c>
      <c r="E146" s="269">
        <v>439.13333333333338</v>
      </c>
      <c r="F146" s="269">
        <v>428.31666666666666</v>
      </c>
      <c r="G146" s="269">
        <v>412.98333333333335</v>
      </c>
      <c r="H146" s="269">
        <v>465.28333333333342</v>
      </c>
      <c r="I146" s="269">
        <v>480.61666666666667</v>
      </c>
      <c r="J146" s="269">
        <v>491.43333333333345</v>
      </c>
      <c r="K146" s="268">
        <v>469.8</v>
      </c>
      <c r="L146" s="268">
        <v>443.65</v>
      </c>
      <c r="M146" s="268">
        <v>3.8347000000000002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495.65</v>
      </c>
      <c r="D147" s="269">
        <v>498.7833333333333</v>
      </c>
      <c r="E147" s="269">
        <v>488.01666666666659</v>
      </c>
      <c r="F147" s="269">
        <v>480.38333333333327</v>
      </c>
      <c r="G147" s="269">
        <v>469.61666666666656</v>
      </c>
      <c r="H147" s="269">
        <v>506.41666666666663</v>
      </c>
      <c r="I147" s="269">
        <v>517.18333333333328</v>
      </c>
      <c r="J147" s="269">
        <v>524.81666666666661</v>
      </c>
      <c r="K147" s="268">
        <v>509.55</v>
      </c>
      <c r="L147" s="268">
        <v>491.15</v>
      </c>
      <c r="M147" s="268">
        <v>1.50678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1453.85</v>
      </c>
      <c r="D148" s="269">
        <v>1448.2833333333335</v>
      </c>
      <c r="E148" s="269">
        <v>1431.5666666666671</v>
      </c>
      <c r="F148" s="269">
        <v>1409.2833333333335</v>
      </c>
      <c r="G148" s="269">
        <v>1392.5666666666671</v>
      </c>
      <c r="H148" s="269">
        <v>1470.5666666666671</v>
      </c>
      <c r="I148" s="269">
        <v>1487.2833333333338</v>
      </c>
      <c r="J148" s="269">
        <v>1509.5666666666671</v>
      </c>
      <c r="K148" s="268">
        <v>1465</v>
      </c>
      <c r="L148" s="268">
        <v>1426</v>
      </c>
      <c r="M148" s="268">
        <v>3.0415800000000002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65.2</v>
      </c>
      <c r="D149" s="269">
        <v>65.516666666666666</v>
      </c>
      <c r="E149" s="269">
        <v>64.683333333333337</v>
      </c>
      <c r="F149" s="269">
        <v>64.166666666666671</v>
      </c>
      <c r="G149" s="269">
        <v>63.333333333333343</v>
      </c>
      <c r="H149" s="269">
        <v>66.033333333333331</v>
      </c>
      <c r="I149" s="269">
        <v>66.866666666666674</v>
      </c>
      <c r="J149" s="269">
        <v>67.383333333333326</v>
      </c>
      <c r="K149" s="268">
        <v>66.349999999999994</v>
      </c>
      <c r="L149" s="268">
        <v>65</v>
      </c>
      <c r="M149" s="268">
        <v>6.03179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100.8</v>
      </c>
      <c r="D150" s="269">
        <v>101.55</v>
      </c>
      <c r="E150" s="269">
        <v>99.25</v>
      </c>
      <c r="F150" s="269">
        <v>97.7</v>
      </c>
      <c r="G150" s="269">
        <v>95.4</v>
      </c>
      <c r="H150" s="269">
        <v>103.1</v>
      </c>
      <c r="I150" s="269">
        <v>105.39999999999998</v>
      </c>
      <c r="J150" s="269">
        <v>106.94999999999999</v>
      </c>
      <c r="K150" s="268">
        <v>103.85</v>
      </c>
      <c r="L150" s="268">
        <v>100</v>
      </c>
      <c r="M150" s="268">
        <v>3.1166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49.3</v>
      </c>
      <c r="D151" s="269">
        <v>49.583333333333336</v>
      </c>
      <c r="E151" s="269">
        <v>48.466666666666669</v>
      </c>
      <c r="F151" s="269">
        <v>47.633333333333333</v>
      </c>
      <c r="G151" s="269">
        <v>46.516666666666666</v>
      </c>
      <c r="H151" s="269">
        <v>50.416666666666671</v>
      </c>
      <c r="I151" s="269">
        <v>51.533333333333331</v>
      </c>
      <c r="J151" s="269">
        <v>52.366666666666674</v>
      </c>
      <c r="K151" s="268">
        <v>50.7</v>
      </c>
      <c r="L151" s="268">
        <v>48.75</v>
      </c>
      <c r="M151" s="268">
        <v>6.3523300000000003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693.2</v>
      </c>
      <c r="D152" s="269">
        <v>698.15</v>
      </c>
      <c r="E152" s="269">
        <v>686</v>
      </c>
      <c r="F152" s="269">
        <v>678.80000000000007</v>
      </c>
      <c r="G152" s="269">
        <v>666.65000000000009</v>
      </c>
      <c r="H152" s="269">
        <v>705.34999999999991</v>
      </c>
      <c r="I152" s="269">
        <v>717.49999999999977</v>
      </c>
      <c r="J152" s="269">
        <v>724.69999999999982</v>
      </c>
      <c r="K152" s="268">
        <v>710.3</v>
      </c>
      <c r="L152" s="268">
        <v>690.95</v>
      </c>
      <c r="M152" s="268">
        <v>0.18929000000000001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2076.65</v>
      </c>
      <c r="D153" s="269">
        <v>2110.5499999999997</v>
      </c>
      <c r="E153" s="269">
        <v>2031.0999999999995</v>
      </c>
      <c r="F153" s="269">
        <v>1985.5499999999997</v>
      </c>
      <c r="G153" s="269">
        <v>1906.0999999999995</v>
      </c>
      <c r="H153" s="269">
        <v>2156.0999999999995</v>
      </c>
      <c r="I153" s="269">
        <v>2235.5499999999993</v>
      </c>
      <c r="J153" s="269">
        <v>2281.0999999999995</v>
      </c>
      <c r="K153" s="268">
        <v>2190</v>
      </c>
      <c r="L153" s="268">
        <v>2065</v>
      </c>
      <c r="M153" s="268">
        <v>13.78417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158.35</v>
      </c>
      <c r="D154" s="269">
        <v>159.55000000000001</v>
      </c>
      <c r="E154" s="269">
        <v>156.60000000000002</v>
      </c>
      <c r="F154" s="269">
        <v>154.85000000000002</v>
      </c>
      <c r="G154" s="269">
        <v>151.90000000000003</v>
      </c>
      <c r="H154" s="269">
        <v>161.30000000000001</v>
      </c>
      <c r="I154" s="269">
        <v>164.25</v>
      </c>
      <c r="J154" s="269">
        <v>166</v>
      </c>
      <c r="K154" s="268">
        <v>162.5</v>
      </c>
      <c r="L154" s="268">
        <v>157.80000000000001</v>
      </c>
      <c r="M154" s="268">
        <v>24.685009999999998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275.55</v>
      </c>
      <c r="D155" s="269">
        <v>275.83333333333331</v>
      </c>
      <c r="E155" s="269">
        <v>273.01666666666665</v>
      </c>
      <c r="F155" s="269">
        <v>270.48333333333335</v>
      </c>
      <c r="G155" s="269">
        <v>267.66666666666669</v>
      </c>
      <c r="H155" s="269">
        <v>278.36666666666662</v>
      </c>
      <c r="I155" s="269">
        <v>281.18333333333334</v>
      </c>
      <c r="J155" s="269">
        <v>283.71666666666658</v>
      </c>
      <c r="K155" s="268">
        <v>278.64999999999998</v>
      </c>
      <c r="L155" s="268">
        <v>273.3</v>
      </c>
      <c r="M155" s="268">
        <v>0.63937999999999995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1307.5</v>
      </c>
      <c r="D156" s="269">
        <v>1314.8166666666666</v>
      </c>
      <c r="E156" s="269">
        <v>1296.6833333333332</v>
      </c>
      <c r="F156" s="269">
        <v>1285.8666666666666</v>
      </c>
      <c r="G156" s="269">
        <v>1267.7333333333331</v>
      </c>
      <c r="H156" s="269">
        <v>1325.6333333333332</v>
      </c>
      <c r="I156" s="269">
        <v>1343.7666666666664</v>
      </c>
      <c r="J156" s="269">
        <v>1354.5833333333333</v>
      </c>
      <c r="K156" s="268">
        <v>1332.95</v>
      </c>
      <c r="L156" s="268">
        <v>1304</v>
      </c>
      <c r="M156" s="268">
        <v>1.00891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116.75</v>
      </c>
      <c r="D157" s="269">
        <v>118.65000000000002</v>
      </c>
      <c r="E157" s="269">
        <v>114.00000000000004</v>
      </c>
      <c r="F157" s="269">
        <v>111.25000000000003</v>
      </c>
      <c r="G157" s="269">
        <v>106.60000000000005</v>
      </c>
      <c r="H157" s="269">
        <v>121.40000000000003</v>
      </c>
      <c r="I157" s="269">
        <v>126.05000000000001</v>
      </c>
      <c r="J157" s="269">
        <v>128.80000000000001</v>
      </c>
      <c r="K157" s="268">
        <v>123.3</v>
      </c>
      <c r="L157" s="268">
        <v>115.9</v>
      </c>
      <c r="M157" s="268">
        <v>143.01411999999999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114.4</v>
      </c>
      <c r="D158" s="269">
        <v>115.48333333333333</v>
      </c>
      <c r="E158" s="269">
        <v>112.16666666666667</v>
      </c>
      <c r="F158" s="269">
        <v>109.93333333333334</v>
      </c>
      <c r="G158" s="269">
        <v>106.61666666666667</v>
      </c>
      <c r="H158" s="269">
        <v>117.71666666666667</v>
      </c>
      <c r="I158" s="269">
        <v>121.03333333333333</v>
      </c>
      <c r="J158" s="269">
        <v>123.26666666666667</v>
      </c>
      <c r="K158" s="268">
        <v>118.8</v>
      </c>
      <c r="L158" s="268">
        <v>113.25</v>
      </c>
      <c r="M158" s="268">
        <v>0.86939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7087.75</v>
      </c>
      <c r="D159" s="269">
        <v>7108.2833333333328</v>
      </c>
      <c r="E159" s="269">
        <v>6997.5666666666657</v>
      </c>
      <c r="F159" s="269">
        <v>6907.3833333333332</v>
      </c>
      <c r="G159" s="269">
        <v>6796.6666666666661</v>
      </c>
      <c r="H159" s="269">
        <v>7198.4666666666653</v>
      </c>
      <c r="I159" s="269">
        <v>7309.1833333333325</v>
      </c>
      <c r="J159" s="269">
        <v>7399.366666666665</v>
      </c>
      <c r="K159" s="268">
        <v>7219</v>
      </c>
      <c r="L159" s="268">
        <v>7018.1</v>
      </c>
      <c r="M159" s="268">
        <v>0.70052999999999999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464.85</v>
      </c>
      <c r="D160" s="269">
        <v>461.34999999999997</v>
      </c>
      <c r="E160" s="269">
        <v>447.79999999999995</v>
      </c>
      <c r="F160" s="269">
        <v>430.75</v>
      </c>
      <c r="G160" s="269">
        <v>417.2</v>
      </c>
      <c r="H160" s="269">
        <v>478.39999999999992</v>
      </c>
      <c r="I160" s="269">
        <v>491.95</v>
      </c>
      <c r="J160" s="269">
        <v>508.99999999999989</v>
      </c>
      <c r="K160" s="268">
        <v>474.9</v>
      </c>
      <c r="L160" s="268">
        <v>444.3</v>
      </c>
      <c r="M160" s="268">
        <v>1.4835400000000001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143.80000000000001</v>
      </c>
      <c r="D161" s="269">
        <v>143.86666666666667</v>
      </c>
      <c r="E161" s="269">
        <v>141.93333333333334</v>
      </c>
      <c r="F161" s="269">
        <v>140.06666666666666</v>
      </c>
      <c r="G161" s="269">
        <v>138.13333333333333</v>
      </c>
      <c r="H161" s="269">
        <v>145.73333333333335</v>
      </c>
      <c r="I161" s="269">
        <v>147.66666666666669</v>
      </c>
      <c r="J161" s="269">
        <v>149.53333333333336</v>
      </c>
      <c r="K161" s="268">
        <v>145.80000000000001</v>
      </c>
      <c r="L161" s="268">
        <v>142</v>
      </c>
      <c r="M161" s="268">
        <v>3.1054300000000001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104.95</v>
      </c>
      <c r="D162" s="269">
        <v>106.06666666666668</v>
      </c>
      <c r="E162" s="269">
        <v>103.48333333333335</v>
      </c>
      <c r="F162" s="269">
        <v>102.01666666666667</v>
      </c>
      <c r="G162" s="269">
        <v>99.433333333333337</v>
      </c>
      <c r="H162" s="269">
        <v>107.53333333333336</v>
      </c>
      <c r="I162" s="269">
        <v>110.1166666666667</v>
      </c>
      <c r="J162" s="269">
        <v>111.58333333333337</v>
      </c>
      <c r="K162" s="268">
        <v>108.65</v>
      </c>
      <c r="L162" s="268">
        <v>104.6</v>
      </c>
      <c r="M162" s="268">
        <v>28.226240000000001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262.25</v>
      </c>
      <c r="D163" s="269">
        <v>260.45</v>
      </c>
      <c r="E163" s="269">
        <v>253.09999999999997</v>
      </c>
      <c r="F163" s="269">
        <v>243.95</v>
      </c>
      <c r="G163" s="269">
        <v>236.59999999999997</v>
      </c>
      <c r="H163" s="269">
        <v>269.59999999999997</v>
      </c>
      <c r="I163" s="269">
        <v>276.95</v>
      </c>
      <c r="J163" s="269">
        <v>286.09999999999997</v>
      </c>
      <c r="K163" s="268">
        <v>267.8</v>
      </c>
      <c r="L163" s="268">
        <v>251.3</v>
      </c>
      <c r="M163" s="268">
        <v>141.05644000000001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1248.25</v>
      </c>
      <c r="D164" s="269">
        <v>1257.7166666666667</v>
      </c>
      <c r="E164" s="269">
        <v>1229.9333333333334</v>
      </c>
      <c r="F164" s="269">
        <v>1211.6166666666668</v>
      </c>
      <c r="G164" s="269">
        <v>1183.8333333333335</v>
      </c>
      <c r="H164" s="269">
        <v>1276.0333333333333</v>
      </c>
      <c r="I164" s="269">
        <v>1303.8166666666666</v>
      </c>
      <c r="J164" s="269">
        <v>1322.1333333333332</v>
      </c>
      <c r="K164" s="268">
        <v>1285.5</v>
      </c>
      <c r="L164" s="268">
        <v>1239.4000000000001</v>
      </c>
      <c r="M164" s="268">
        <v>0.77407999999999999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86</v>
      </c>
      <c r="D165" s="269">
        <v>86.733333333333334</v>
      </c>
      <c r="E165" s="269">
        <v>84.966666666666669</v>
      </c>
      <c r="F165" s="269">
        <v>83.933333333333337</v>
      </c>
      <c r="G165" s="269">
        <v>82.166666666666671</v>
      </c>
      <c r="H165" s="269">
        <v>87.766666666666666</v>
      </c>
      <c r="I165" s="269">
        <v>89.533333333333346</v>
      </c>
      <c r="J165" s="269">
        <v>90.566666666666663</v>
      </c>
      <c r="K165" s="268">
        <v>88.5</v>
      </c>
      <c r="L165" s="268">
        <v>85.7</v>
      </c>
      <c r="M165" s="268">
        <v>86.325860000000006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1884.85</v>
      </c>
      <c r="D166" s="269">
        <v>1896.3499999999997</v>
      </c>
      <c r="E166" s="269">
        <v>1858.5999999999995</v>
      </c>
      <c r="F166" s="269">
        <v>1832.3499999999997</v>
      </c>
      <c r="G166" s="269">
        <v>1794.5999999999995</v>
      </c>
      <c r="H166" s="269">
        <v>1922.5999999999995</v>
      </c>
      <c r="I166" s="269">
        <v>1960.35</v>
      </c>
      <c r="J166" s="269">
        <v>1986.5999999999995</v>
      </c>
      <c r="K166" s="268">
        <v>1934.1</v>
      </c>
      <c r="L166" s="268">
        <v>1870.1</v>
      </c>
      <c r="M166" s="268">
        <v>1.1437600000000001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37.200000000000003</v>
      </c>
      <c r="D167" s="269">
        <v>37.35</v>
      </c>
      <c r="E167" s="269">
        <v>36.650000000000006</v>
      </c>
      <c r="F167" s="269">
        <v>36.1</v>
      </c>
      <c r="G167" s="269">
        <v>35.400000000000006</v>
      </c>
      <c r="H167" s="269">
        <v>37.900000000000006</v>
      </c>
      <c r="I167" s="269">
        <v>38.600000000000009</v>
      </c>
      <c r="J167" s="269">
        <v>39.150000000000006</v>
      </c>
      <c r="K167" s="268">
        <v>38.049999999999997</v>
      </c>
      <c r="L167" s="268">
        <v>36.799999999999997</v>
      </c>
      <c r="M167" s="268">
        <v>142.95733000000001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3156.35</v>
      </c>
      <c r="D168" s="269">
        <v>3151.6166666666668</v>
      </c>
      <c r="E168" s="269">
        <v>3116.7333333333336</v>
      </c>
      <c r="F168" s="269">
        <v>3077.1166666666668</v>
      </c>
      <c r="G168" s="269">
        <v>3042.2333333333336</v>
      </c>
      <c r="H168" s="269">
        <v>3191.2333333333336</v>
      </c>
      <c r="I168" s="269">
        <v>3226.1166666666668</v>
      </c>
      <c r="J168" s="269">
        <v>3265.7333333333336</v>
      </c>
      <c r="K168" s="268">
        <v>3186.5</v>
      </c>
      <c r="L168" s="268">
        <v>3112</v>
      </c>
      <c r="M168" s="268">
        <v>0.19836000000000001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3424</v>
      </c>
      <c r="D169" s="269">
        <v>3424.8833333333332</v>
      </c>
      <c r="E169" s="269">
        <v>3351.7666666666664</v>
      </c>
      <c r="F169" s="269">
        <v>3279.5333333333333</v>
      </c>
      <c r="G169" s="269">
        <v>3206.4166666666665</v>
      </c>
      <c r="H169" s="269">
        <v>3497.1166666666663</v>
      </c>
      <c r="I169" s="269">
        <v>3570.2333333333331</v>
      </c>
      <c r="J169" s="269">
        <v>3642.4666666666662</v>
      </c>
      <c r="K169" s="268">
        <v>3498</v>
      </c>
      <c r="L169" s="268">
        <v>3352.65</v>
      </c>
      <c r="M169" s="268">
        <v>2.801E-2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123.6</v>
      </c>
      <c r="D170" s="269">
        <v>125.18333333333332</v>
      </c>
      <c r="E170" s="269">
        <v>121.51666666666665</v>
      </c>
      <c r="F170" s="269">
        <v>119.43333333333332</v>
      </c>
      <c r="G170" s="269">
        <v>115.76666666666665</v>
      </c>
      <c r="H170" s="269">
        <v>127.26666666666665</v>
      </c>
      <c r="I170" s="269">
        <v>130.93333333333331</v>
      </c>
      <c r="J170" s="269">
        <v>133.01666666666665</v>
      </c>
      <c r="K170" s="268">
        <v>128.85</v>
      </c>
      <c r="L170" s="268">
        <v>123.1</v>
      </c>
      <c r="M170" s="268">
        <v>1.4278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2143.4499999999998</v>
      </c>
      <c r="D171" s="269">
        <v>2152.65</v>
      </c>
      <c r="E171" s="269">
        <v>2112.6000000000004</v>
      </c>
      <c r="F171" s="269">
        <v>2081.7500000000005</v>
      </c>
      <c r="G171" s="269">
        <v>2041.7000000000007</v>
      </c>
      <c r="H171" s="269">
        <v>2183.5</v>
      </c>
      <c r="I171" s="269">
        <v>2223.5500000000002</v>
      </c>
      <c r="J171" s="269">
        <v>2254.3999999999996</v>
      </c>
      <c r="K171" s="268">
        <v>2192.6999999999998</v>
      </c>
      <c r="L171" s="268">
        <v>2121.8000000000002</v>
      </c>
      <c r="M171" s="268">
        <v>3.4534799999999999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1404.25</v>
      </c>
      <c r="D172" s="269">
        <v>1408.7333333333336</v>
      </c>
      <c r="E172" s="269">
        <v>1392.6666666666672</v>
      </c>
      <c r="F172" s="269">
        <v>1381.0833333333337</v>
      </c>
      <c r="G172" s="269">
        <v>1365.0166666666673</v>
      </c>
      <c r="H172" s="269">
        <v>1420.3166666666671</v>
      </c>
      <c r="I172" s="269">
        <v>1436.3833333333337</v>
      </c>
      <c r="J172" s="269">
        <v>1447.9666666666669</v>
      </c>
      <c r="K172" s="268">
        <v>1424.8</v>
      </c>
      <c r="L172" s="268">
        <v>1397.15</v>
      </c>
      <c r="M172" s="268">
        <v>0.61933000000000005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408.75</v>
      </c>
      <c r="D173" s="269">
        <v>409.73333333333335</v>
      </c>
      <c r="E173" s="269">
        <v>404.4666666666667</v>
      </c>
      <c r="F173" s="269">
        <v>400.18333333333334</v>
      </c>
      <c r="G173" s="269">
        <v>394.91666666666669</v>
      </c>
      <c r="H173" s="269">
        <v>414.01666666666671</v>
      </c>
      <c r="I173" s="269">
        <v>419.28333333333336</v>
      </c>
      <c r="J173" s="269">
        <v>423.56666666666672</v>
      </c>
      <c r="K173" s="268">
        <v>415</v>
      </c>
      <c r="L173" s="268">
        <v>405.45</v>
      </c>
      <c r="M173" s="268">
        <v>0.68891000000000002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384.7</v>
      </c>
      <c r="D174" s="269">
        <v>385.36666666666662</v>
      </c>
      <c r="E174" s="269">
        <v>381.48333333333323</v>
      </c>
      <c r="F174" s="269">
        <v>378.26666666666659</v>
      </c>
      <c r="G174" s="269">
        <v>374.38333333333321</v>
      </c>
      <c r="H174" s="269">
        <v>388.58333333333326</v>
      </c>
      <c r="I174" s="269">
        <v>392.46666666666658</v>
      </c>
      <c r="J174" s="269">
        <v>395.68333333333328</v>
      </c>
      <c r="K174" s="268">
        <v>389.25</v>
      </c>
      <c r="L174" s="268">
        <v>382.15</v>
      </c>
      <c r="M174" s="268">
        <v>6.4437300000000004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1295</v>
      </c>
      <c r="D175" s="269">
        <v>1288</v>
      </c>
      <c r="E175" s="269">
        <v>1252</v>
      </c>
      <c r="F175" s="269">
        <v>1209</v>
      </c>
      <c r="G175" s="269">
        <v>1173</v>
      </c>
      <c r="H175" s="269">
        <v>1331</v>
      </c>
      <c r="I175" s="269">
        <v>1367</v>
      </c>
      <c r="J175" s="269">
        <v>1410</v>
      </c>
      <c r="K175" s="268">
        <v>1324</v>
      </c>
      <c r="L175" s="268">
        <v>1245</v>
      </c>
      <c r="M175" s="268">
        <v>0.77075000000000005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1179.75</v>
      </c>
      <c r="D176" s="269">
        <v>1166.4333333333334</v>
      </c>
      <c r="E176" s="269">
        <v>1143.8666666666668</v>
      </c>
      <c r="F176" s="269">
        <v>1107.9833333333333</v>
      </c>
      <c r="G176" s="269">
        <v>1085.4166666666667</v>
      </c>
      <c r="H176" s="269">
        <v>1202.3166666666668</v>
      </c>
      <c r="I176" s="269">
        <v>1224.8833333333334</v>
      </c>
      <c r="J176" s="269">
        <v>1260.7666666666669</v>
      </c>
      <c r="K176" s="268">
        <v>1189</v>
      </c>
      <c r="L176" s="268">
        <v>1130.55</v>
      </c>
      <c r="M176" s="268">
        <v>1.58735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519.5</v>
      </c>
      <c r="D177" s="269">
        <v>518.5333333333333</v>
      </c>
      <c r="E177" s="269">
        <v>516.06666666666661</v>
      </c>
      <c r="F177" s="269">
        <v>512.63333333333333</v>
      </c>
      <c r="G177" s="269">
        <v>510.16666666666663</v>
      </c>
      <c r="H177" s="269">
        <v>521.96666666666658</v>
      </c>
      <c r="I177" s="269">
        <v>524.43333333333328</v>
      </c>
      <c r="J177" s="269">
        <v>527.86666666666656</v>
      </c>
      <c r="K177" s="268">
        <v>521</v>
      </c>
      <c r="L177" s="268">
        <v>515.1</v>
      </c>
      <c r="M177" s="268">
        <v>0.51827000000000001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890.45</v>
      </c>
      <c r="D178" s="269">
        <v>895.44999999999993</v>
      </c>
      <c r="E178" s="269">
        <v>881.09999999999991</v>
      </c>
      <c r="F178" s="269">
        <v>871.75</v>
      </c>
      <c r="G178" s="269">
        <v>857.4</v>
      </c>
      <c r="H178" s="269">
        <v>904.79999999999984</v>
      </c>
      <c r="I178" s="269">
        <v>919.15</v>
      </c>
      <c r="J178" s="269">
        <v>928.49999999999977</v>
      </c>
      <c r="K178" s="268">
        <v>909.8</v>
      </c>
      <c r="L178" s="268">
        <v>886.1</v>
      </c>
      <c r="M178" s="268">
        <v>6.5729899999999999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457.85</v>
      </c>
      <c r="D179" s="269">
        <v>459.7</v>
      </c>
      <c r="E179" s="269">
        <v>454.9</v>
      </c>
      <c r="F179" s="269">
        <v>451.95</v>
      </c>
      <c r="G179" s="269">
        <v>447.15</v>
      </c>
      <c r="H179" s="269">
        <v>462.65</v>
      </c>
      <c r="I179" s="269">
        <v>467.45000000000005</v>
      </c>
      <c r="J179" s="269">
        <v>470.4</v>
      </c>
      <c r="K179" s="268">
        <v>464.5</v>
      </c>
      <c r="L179" s="268">
        <v>456.75</v>
      </c>
      <c r="M179" s="268">
        <v>1.5023299999999999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1227.95</v>
      </c>
      <c r="D180" s="269">
        <v>1235.8499999999999</v>
      </c>
      <c r="E180" s="269">
        <v>1215.6999999999998</v>
      </c>
      <c r="F180" s="269">
        <v>1203.4499999999998</v>
      </c>
      <c r="G180" s="269">
        <v>1183.2999999999997</v>
      </c>
      <c r="H180" s="269">
        <v>1248.0999999999999</v>
      </c>
      <c r="I180" s="269">
        <v>1268.25</v>
      </c>
      <c r="J180" s="269">
        <v>1280.5</v>
      </c>
      <c r="K180" s="268">
        <v>1256</v>
      </c>
      <c r="L180" s="268">
        <v>1223.5999999999999</v>
      </c>
      <c r="M180" s="268">
        <v>5.2610099999999997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323.45</v>
      </c>
      <c r="D181" s="269">
        <v>325.46666666666664</v>
      </c>
      <c r="E181" s="269">
        <v>318.98333333333329</v>
      </c>
      <c r="F181" s="269">
        <v>314.51666666666665</v>
      </c>
      <c r="G181" s="269">
        <v>308.0333333333333</v>
      </c>
      <c r="H181" s="269">
        <v>329.93333333333328</v>
      </c>
      <c r="I181" s="269">
        <v>336.41666666666663</v>
      </c>
      <c r="J181" s="269">
        <v>340.88333333333327</v>
      </c>
      <c r="K181" s="268">
        <v>331.95</v>
      </c>
      <c r="L181" s="268">
        <v>321</v>
      </c>
      <c r="M181" s="268">
        <v>36.462110000000003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368.05</v>
      </c>
      <c r="D182" s="269">
        <v>371.91666666666669</v>
      </c>
      <c r="E182" s="269">
        <v>362.63333333333338</v>
      </c>
      <c r="F182" s="269">
        <v>357.2166666666667</v>
      </c>
      <c r="G182" s="269">
        <v>347.93333333333339</v>
      </c>
      <c r="H182" s="269">
        <v>377.33333333333337</v>
      </c>
      <c r="I182" s="269">
        <v>386.61666666666667</v>
      </c>
      <c r="J182" s="269">
        <v>392.03333333333336</v>
      </c>
      <c r="K182" s="268">
        <v>381.2</v>
      </c>
      <c r="L182" s="268">
        <v>366.5</v>
      </c>
      <c r="M182" s="268">
        <v>4.7594399999999997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1697.4</v>
      </c>
      <c r="D183" s="269">
        <v>1707.3</v>
      </c>
      <c r="E183" s="269">
        <v>1680.1</v>
      </c>
      <c r="F183" s="269">
        <v>1662.8</v>
      </c>
      <c r="G183" s="269">
        <v>1635.6</v>
      </c>
      <c r="H183" s="269">
        <v>1724.6</v>
      </c>
      <c r="I183" s="269">
        <v>1751.8000000000002</v>
      </c>
      <c r="J183" s="269">
        <v>1769.1</v>
      </c>
      <c r="K183" s="268">
        <v>1734.5</v>
      </c>
      <c r="L183" s="268">
        <v>1690</v>
      </c>
      <c r="M183" s="268">
        <v>6.3641800000000002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523.79999999999995</v>
      </c>
      <c r="D184" s="269">
        <v>525.99999999999989</v>
      </c>
      <c r="E184" s="269">
        <v>510.8499999999998</v>
      </c>
      <c r="F184" s="269">
        <v>497.89999999999986</v>
      </c>
      <c r="G184" s="269">
        <v>482.74999999999977</v>
      </c>
      <c r="H184" s="269">
        <v>538.94999999999982</v>
      </c>
      <c r="I184" s="269">
        <v>554.09999999999991</v>
      </c>
      <c r="J184" s="269">
        <v>567.04999999999984</v>
      </c>
      <c r="K184" s="268">
        <v>541.15</v>
      </c>
      <c r="L184" s="268">
        <v>513.04999999999995</v>
      </c>
      <c r="M184" s="268">
        <v>1.4539899999999999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2138.75</v>
      </c>
      <c r="D185" s="269">
        <v>2161.1666666666665</v>
      </c>
      <c r="E185" s="269">
        <v>2109.083333333333</v>
      </c>
      <c r="F185" s="269">
        <v>2079.4166666666665</v>
      </c>
      <c r="G185" s="269">
        <v>2027.333333333333</v>
      </c>
      <c r="H185" s="269">
        <v>2190.833333333333</v>
      </c>
      <c r="I185" s="269">
        <v>2242.9166666666661</v>
      </c>
      <c r="J185" s="269">
        <v>2272.583333333333</v>
      </c>
      <c r="K185" s="268">
        <v>2213.25</v>
      </c>
      <c r="L185" s="268">
        <v>2131.5</v>
      </c>
      <c r="M185" s="268">
        <v>0.22017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876.2</v>
      </c>
      <c r="D186" s="269">
        <v>883.69999999999993</v>
      </c>
      <c r="E186" s="269">
        <v>862.39999999999986</v>
      </c>
      <c r="F186" s="269">
        <v>848.59999999999991</v>
      </c>
      <c r="G186" s="269">
        <v>827.29999999999984</v>
      </c>
      <c r="H186" s="269">
        <v>897.49999999999989</v>
      </c>
      <c r="I186" s="269">
        <v>918.79999999999984</v>
      </c>
      <c r="J186" s="269">
        <v>932.59999999999991</v>
      </c>
      <c r="K186" s="268">
        <v>905</v>
      </c>
      <c r="L186" s="268">
        <v>869.9</v>
      </c>
      <c r="M186" s="268">
        <v>1.58775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310.3</v>
      </c>
      <c r="D187" s="269">
        <v>310.7</v>
      </c>
      <c r="E187" s="269">
        <v>302.7</v>
      </c>
      <c r="F187" s="269">
        <v>295.10000000000002</v>
      </c>
      <c r="G187" s="269">
        <v>287.10000000000002</v>
      </c>
      <c r="H187" s="269">
        <v>318.29999999999995</v>
      </c>
      <c r="I187" s="269">
        <v>326.29999999999995</v>
      </c>
      <c r="J187" s="269">
        <v>333.89999999999992</v>
      </c>
      <c r="K187" s="268">
        <v>318.7</v>
      </c>
      <c r="L187" s="268">
        <v>303.10000000000002</v>
      </c>
      <c r="M187" s="268">
        <v>16.152249999999999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3696.5</v>
      </c>
      <c r="D188" s="269">
        <v>3709.4833333333336</v>
      </c>
      <c r="E188" s="269">
        <v>3652.0166666666673</v>
      </c>
      <c r="F188" s="269">
        <v>3607.5333333333338</v>
      </c>
      <c r="G188" s="269">
        <v>3550.0666666666675</v>
      </c>
      <c r="H188" s="269">
        <v>3753.9666666666672</v>
      </c>
      <c r="I188" s="269">
        <v>3811.4333333333334</v>
      </c>
      <c r="J188" s="269">
        <v>3855.916666666667</v>
      </c>
      <c r="K188" s="268">
        <v>3766.95</v>
      </c>
      <c r="L188" s="268">
        <v>3665</v>
      </c>
      <c r="M188" s="268">
        <v>1.0131399999999999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500.35</v>
      </c>
      <c r="D189" s="269">
        <v>506.76666666666671</v>
      </c>
      <c r="E189" s="269">
        <v>488.58333333333337</v>
      </c>
      <c r="F189" s="269">
        <v>476.81666666666666</v>
      </c>
      <c r="G189" s="269">
        <v>458.63333333333333</v>
      </c>
      <c r="H189" s="269">
        <v>518.53333333333342</v>
      </c>
      <c r="I189" s="269">
        <v>536.7166666666667</v>
      </c>
      <c r="J189" s="269">
        <v>548.48333333333346</v>
      </c>
      <c r="K189" s="268">
        <v>524.95000000000005</v>
      </c>
      <c r="L189" s="268">
        <v>495</v>
      </c>
      <c r="M189" s="268">
        <v>14.33867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667.35</v>
      </c>
      <c r="D190" s="269">
        <v>677.0333333333333</v>
      </c>
      <c r="E190" s="269">
        <v>654.56666666666661</v>
      </c>
      <c r="F190" s="269">
        <v>641.7833333333333</v>
      </c>
      <c r="G190" s="269">
        <v>619.31666666666661</v>
      </c>
      <c r="H190" s="269">
        <v>689.81666666666661</v>
      </c>
      <c r="I190" s="269">
        <v>712.2833333333333</v>
      </c>
      <c r="J190" s="269">
        <v>725.06666666666661</v>
      </c>
      <c r="K190" s="268">
        <v>699.5</v>
      </c>
      <c r="L190" s="268">
        <v>664.25</v>
      </c>
      <c r="M190" s="268">
        <v>13.21053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88.95</v>
      </c>
      <c r="D191" s="269">
        <v>88.716666666666683</v>
      </c>
      <c r="E191" s="269">
        <v>87.53333333333336</v>
      </c>
      <c r="F191" s="269">
        <v>86.116666666666674</v>
      </c>
      <c r="G191" s="269">
        <v>84.933333333333351</v>
      </c>
      <c r="H191" s="269">
        <v>90.133333333333368</v>
      </c>
      <c r="I191" s="269">
        <v>91.316666666666677</v>
      </c>
      <c r="J191" s="269">
        <v>92.733333333333377</v>
      </c>
      <c r="K191" s="268">
        <v>89.9</v>
      </c>
      <c r="L191" s="268">
        <v>87.3</v>
      </c>
      <c r="M191" s="268">
        <v>10.80785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130.15</v>
      </c>
      <c r="D192" s="269">
        <v>131.26666666666668</v>
      </c>
      <c r="E192" s="269">
        <v>128.73333333333335</v>
      </c>
      <c r="F192" s="269">
        <v>127.31666666666666</v>
      </c>
      <c r="G192" s="269">
        <v>124.78333333333333</v>
      </c>
      <c r="H192" s="269">
        <v>132.68333333333337</v>
      </c>
      <c r="I192" s="269">
        <v>135.21666666666673</v>
      </c>
      <c r="J192" s="269">
        <v>136.63333333333338</v>
      </c>
      <c r="K192" s="268">
        <v>133.80000000000001</v>
      </c>
      <c r="L192" s="268">
        <v>129.85</v>
      </c>
      <c r="M192" s="268">
        <v>12.03974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234.1</v>
      </c>
      <c r="D193" s="269">
        <v>236.54999999999998</v>
      </c>
      <c r="E193" s="269">
        <v>230.54999999999995</v>
      </c>
      <c r="F193" s="269">
        <v>226.99999999999997</v>
      </c>
      <c r="G193" s="269">
        <v>220.99999999999994</v>
      </c>
      <c r="H193" s="269">
        <v>240.09999999999997</v>
      </c>
      <c r="I193" s="269">
        <v>246.10000000000002</v>
      </c>
      <c r="J193" s="269">
        <v>249.64999999999998</v>
      </c>
      <c r="K193" s="268">
        <v>242.55</v>
      </c>
      <c r="L193" s="268">
        <v>233</v>
      </c>
      <c r="M193" s="268">
        <v>5.3770499999999997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1103.5999999999999</v>
      </c>
      <c r="D194" s="269">
        <v>1114.2333333333333</v>
      </c>
      <c r="E194" s="269">
        <v>1089.4666666666667</v>
      </c>
      <c r="F194" s="269">
        <v>1075.3333333333333</v>
      </c>
      <c r="G194" s="269">
        <v>1050.5666666666666</v>
      </c>
      <c r="H194" s="269">
        <v>1128.3666666666668</v>
      </c>
      <c r="I194" s="269">
        <v>1153.1333333333337</v>
      </c>
      <c r="J194" s="269">
        <v>1167.2666666666669</v>
      </c>
      <c r="K194" s="268">
        <v>1139</v>
      </c>
      <c r="L194" s="268">
        <v>1100.0999999999999</v>
      </c>
      <c r="M194" s="268">
        <v>0.87360000000000004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895.85</v>
      </c>
      <c r="D195" s="269">
        <v>900.15</v>
      </c>
      <c r="E195" s="269">
        <v>887.69999999999993</v>
      </c>
      <c r="F195" s="269">
        <v>879.55</v>
      </c>
      <c r="G195" s="269">
        <v>867.09999999999991</v>
      </c>
      <c r="H195" s="269">
        <v>908.3</v>
      </c>
      <c r="I195" s="269">
        <v>920.75</v>
      </c>
      <c r="J195" s="269">
        <v>928.9</v>
      </c>
      <c r="K195" s="268">
        <v>912.6</v>
      </c>
      <c r="L195" s="268">
        <v>892</v>
      </c>
      <c r="M195" s="268">
        <v>25.696079999999998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1886.8</v>
      </c>
      <c r="D196" s="269">
        <v>1897.2</v>
      </c>
      <c r="E196" s="269">
        <v>1869.6000000000001</v>
      </c>
      <c r="F196" s="269">
        <v>1852.4</v>
      </c>
      <c r="G196" s="269">
        <v>1824.8000000000002</v>
      </c>
      <c r="H196" s="269">
        <v>1914.4</v>
      </c>
      <c r="I196" s="269">
        <v>1942</v>
      </c>
      <c r="J196" s="269">
        <v>1959.2</v>
      </c>
      <c r="K196" s="268">
        <v>1924.8</v>
      </c>
      <c r="L196" s="268">
        <v>1880</v>
      </c>
      <c r="M196" s="268">
        <v>1.85568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1446.15</v>
      </c>
      <c r="D197" s="269">
        <v>1452.7166666666665</v>
      </c>
      <c r="E197" s="269">
        <v>1430.4333333333329</v>
      </c>
      <c r="F197" s="269">
        <v>1414.7166666666665</v>
      </c>
      <c r="G197" s="269">
        <v>1392.4333333333329</v>
      </c>
      <c r="H197" s="269">
        <v>1468.4333333333329</v>
      </c>
      <c r="I197" s="269">
        <v>1490.7166666666662</v>
      </c>
      <c r="J197" s="269">
        <v>1506.4333333333329</v>
      </c>
      <c r="K197" s="268">
        <v>1475</v>
      </c>
      <c r="L197" s="268">
        <v>1437</v>
      </c>
      <c r="M197" s="268">
        <v>79.031260000000003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539.45000000000005</v>
      </c>
      <c r="D198" s="269">
        <v>540.51666666666677</v>
      </c>
      <c r="E198" s="269">
        <v>536.03333333333353</v>
      </c>
      <c r="F198" s="269">
        <v>532.61666666666679</v>
      </c>
      <c r="G198" s="269">
        <v>528.13333333333355</v>
      </c>
      <c r="H198" s="269">
        <v>543.93333333333351</v>
      </c>
      <c r="I198" s="269">
        <v>548.41666666666686</v>
      </c>
      <c r="J198" s="269">
        <v>551.83333333333348</v>
      </c>
      <c r="K198" s="268">
        <v>545</v>
      </c>
      <c r="L198" s="268">
        <v>537.1</v>
      </c>
      <c r="M198" s="268">
        <v>21.1815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73</v>
      </c>
      <c r="D199" s="269">
        <v>73.7</v>
      </c>
      <c r="E199" s="269">
        <v>71.75</v>
      </c>
      <c r="F199" s="269">
        <v>70.5</v>
      </c>
      <c r="G199" s="269">
        <v>68.55</v>
      </c>
      <c r="H199" s="269">
        <v>74.95</v>
      </c>
      <c r="I199" s="269">
        <v>76.90000000000002</v>
      </c>
      <c r="J199" s="269">
        <v>78.150000000000006</v>
      </c>
      <c r="K199" s="268">
        <v>75.650000000000006</v>
      </c>
      <c r="L199" s="268">
        <v>72.45</v>
      </c>
      <c r="M199" s="268">
        <v>64.321479999999994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3658.25</v>
      </c>
      <c r="D200" s="269">
        <v>3714.5833333333335</v>
      </c>
      <c r="E200" s="269">
        <v>3579.166666666667</v>
      </c>
      <c r="F200" s="269">
        <v>3500.0833333333335</v>
      </c>
      <c r="G200" s="269">
        <v>3364.666666666667</v>
      </c>
      <c r="H200" s="269">
        <v>3793.666666666667</v>
      </c>
      <c r="I200" s="269">
        <v>3929.0833333333339</v>
      </c>
      <c r="J200" s="269">
        <v>4008.166666666667</v>
      </c>
      <c r="K200" s="268">
        <v>3850</v>
      </c>
      <c r="L200" s="268">
        <v>3635.5</v>
      </c>
      <c r="M200" s="268">
        <v>0.10730000000000001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1012.15</v>
      </c>
      <c r="D201" s="269">
        <v>1017.6166666666667</v>
      </c>
      <c r="E201" s="269">
        <v>1001.5333333333333</v>
      </c>
      <c r="F201" s="269">
        <v>990.91666666666663</v>
      </c>
      <c r="G201" s="269">
        <v>974.83333333333326</v>
      </c>
      <c r="H201" s="269">
        <v>1028.2333333333333</v>
      </c>
      <c r="I201" s="269">
        <v>1044.3166666666666</v>
      </c>
      <c r="J201" s="269">
        <v>1054.9333333333334</v>
      </c>
      <c r="K201" s="268">
        <v>1033.7</v>
      </c>
      <c r="L201" s="268">
        <v>1007</v>
      </c>
      <c r="M201" s="268">
        <v>3.0402800000000001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16.95</v>
      </c>
      <c r="D202" s="269">
        <v>16.999999999999996</v>
      </c>
      <c r="E202" s="269">
        <v>16.849999999999994</v>
      </c>
      <c r="F202" s="269">
        <v>16.749999999999996</v>
      </c>
      <c r="G202" s="269">
        <v>16.599999999999994</v>
      </c>
      <c r="H202" s="269">
        <v>17.099999999999994</v>
      </c>
      <c r="I202" s="269">
        <v>17.249999999999993</v>
      </c>
      <c r="J202" s="269">
        <v>17.349999999999994</v>
      </c>
      <c r="K202" s="268">
        <v>17.149999999999999</v>
      </c>
      <c r="L202" s="268">
        <v>16.899999999999999</v>
      </c>
      <c r="M202" s="268">
        <v>13.823410000000001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1053.7</v>
      </c>
      <c r="D203" s="269">
        <v>1061.3833333333334</v>
      </c>
      <c r="E203" s="269">
        <v>1042.8666666666668</v>
      </c>
      <c r="F203" s="269">
        <v>1032.0333333333333</v>
      </c>
      <c r="G203" s="269">
        <v>1013.5166666666667</v>
      </c>
      <c r="H203" s="269">
        <v>1072.2166666666669</v>
      </c>
      <c r="I203" s="269">
        <v>1090.7333333333338</v>
      </c>
      <c r="J203" s="269">
        <v>1101.5666666666671</v>
      </c>
      <c r="K203" s="268">
        <v>1079.9000000000001</v>
      </c>
      <c r="L203" s="268">
        <v>1050.55</v>
      </c>
      <c r="M203" s="268">
        <v>0.15334999999999999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1306.45</v>
      </c>
      <c r="D204" s="269">
        <v>1308.1499999999999</v>
      </c>
      <c r="E204" s="269">
        <v>1291.2999999999997</v>
      </c>
      <c r="F204" s="269">
        <v>1276.1499999999999</v>
      </c>
      <c r="G204" s="269">
        <v>1259.2999999999997</v>
      </c>
      <c r="H204" s="269">
        <v>1323.2999999999997</v>
      </c>
      <c r="I204" s="269">
        <v>1340.1499999999996</v>
      </c>
      <c r="J204" s="269">
        <v>1355.2999999999997</v>
      </c>
      <c r="K204" s="268">
        <v>1325</v>
      </c>
      <c r="L204" s="268">
        <v>1293</v>
      </c>
      <c r="M204" s="268">
        <v>3.6768700000000001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97.15</v>
      </c>
      <c r="D205" s="269">
        <v>98.2</v>
      </c>
      <c r="E205" s="269">
        <v>95.95</v>
      </c>
      <c r="F205" s="269">
        <v>94.75</v>
      </c>
      <c r="G205" s="269">
        <v>92.5</v>
      </c>
      <c r="H205" s="269">
        <v>99.4</v>
      </c>
      <c r="I205" s="269">
        <v>101.65</v>
      </c>
      <c r="J205" s="269">
        <v>102.85000000000001</v>
      </c>
      <c r="K205" s="268">
        <v>100.45</v>
      </c>
      <c r="L205" s="268">
        <v>97</v>
      </c>
      <c r="M205" s="268">
        <v>10.83933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2762.05</v>
      </c>
      <c r="D206" s="269">
        <v>2772.2333333333336</v>
      </c>
      <c r="E206" s="269">
        <v>2732.2166666666672</v>
      </c>
      <c r="F206" s="269">
        <v>2702.3833333333337</v>
      </c>
      <c r="G206" s="269">
        <v>2662.3666666666672</v>
      </c>
      <c r="H206" s="269">
        <v>2802.0666666666671</v>
      </c>
      <c r="I206" s="269">
        <v>2842.0833333333335</v>
      </c>
      <c r="J206" s="269">
        <v>2871.916666666667</v>
      </c>
      <c r="K206" s="268">
        <v>2812.25</v>
      </c>
      <c r="L206" s="268">
        <v>2742.4</v>
      </c>
      <c r="M206" s="268">
        <v>4.0892999999999997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336.2</v>
      </c>
      <c r="D207" s="269">
        <v>337.5333333333333</v>
      </c>
      <c r="E207" s="269">
        <v>329.66666666666663</v>
      </c>
      <c r="F207" s="269">
        <v>323.13333333333333</v>
      </c>
      <c r="G207" s="269">
        <v>315.26666666666665</v>
      </c>
      <c r="H207" s="269">
        <v>344.06666666666661</v>
      </c>
      <c r="I207" s="269">
        <v>351.93333333333328</v>
      </c>
      <c r="J207" s="269">
        <v>358.46666666666658</v>
      </c>
      <c r="K207" s="268">
        <v>345.4</v>
      </c>
      <c r="L207" s="268">
        <v>331</v>
      </c>
      <c r="M207" s="268">
        <v>3.03111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396.35</v>
      </c>
      <c r="D208" s="269">
        <v>401.16666666666669</v>
      </c>
      <c r="E208" s="269">
        <v>389.63333333333338</v>
      </c>
      <c r="F208" s="269">
        <v>382.91666666666669</v>
      </c>
      <c r="G208" s="269">
        <v>371.38333333333338</v>
      </c>
      <c r="H208" s="269">
        <v>407.88333333333338</v>
      </c>
      <c r="I208" s="269">
        <v>419.41666666666669</v>
      </c>
      <c r="J208" s="269">
        <v>426.13333333333338</v>
      </c>
      <c r="K208" s="268">
        <v>412.7</v>
      </c>
      <c r="L208" s="268">
        <v>394.45</v>
      </c>
      <c r="M208" s="268">
        <v>92.288560000000004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1326.7</v>
      </c>
      <c r="D209" s="269">
        <v>1336.9666666666667</v>
      </c>
      <c r="E209" s="269">
        <v>1309.7333333333333</v>
      </c>
      <c r="F209" s="269">
        <v>1292.7666666666667</v>
      </c>
      <c r="G209" s="269">
        <v>1265.5333333333333</v>
      </c>
      <c r="H209" s="269">
        <v>1353.9333333333334</v>
      </c>
      <c r="I209" s="269">
        <v>1381.166666666667</v>
      </c>
      <c r="J209" s="269">
        <v>1398.1333333333334</v>
      </c>
      <c r="K209" s="268">
        <v>1364.2</v>
      </c>
      <c r="L209" s="268">
        <v>1320</v>
      </c>
      <c r="M209" s="268">
        <v>0.55184999999999995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2438.8000000000002</v>
      </c>
      <c r="D210" s="269">
        <v>2449.6833333333334</v>
      </c>
      <c r="E210" s="269">
        <v>2396.166666666667</v>
      </c>
      <c r="F210" s="269">
        <v>2353.5333333333338</v>
      </c>
      <c r="G210" s="269">
        <v>2300.0166666666673</v>
      </c>
      <c r="H210" s="269">
        <v>2492.3166666666666</v>
      </c>
      <c r="I210" s="269">
        <v>2545.833333333333</v>
      </c>
      <c r="J210" s="269">
        <v>2588.4666666666662</v>
      </c>
      <c r="K210" s="268">
        <v>2503.1999999999998</v>
      </c>
      <c r="L210" s="268">
        <v>2407.0500000000002</v>
      </c>
      <c r="M210" s="268">
        <v>7.5590999999999999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113.65</v>
      </c>
      <c r="D211" s="269">
        <v>114.61666666666667</v>
      </c>
      <c r="E211" s="269">
        <v>111.73333333333335</v>
      </c>
      <c r="F211" s="269">
        <v>109.81666666666668</v>
      </c>
      <c r="G211" s="269">
        <v>106.93333333333335</v>
      </c>
      <c r="H211" s="269">
        <v>116.53333333333335</v>
      </c>
      <c r="I211" s="269">
        <v>119.41666666666667</v>
      </c>
      <c r="J211" s="269">
        <v>121.33333333333334</v>
      </c>
      <c r="K211" s="268">
        <v>117.5</v>
      </c>
      <c r="L211" s="268">
        <v>112.7</v>
      </c>
      <c r="M211" s="268">
        <v>26.841560000000001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226.85</v>
      </c>
      <c r="D212" s="269">
        <v>228.41666666666666</v>
      </c>
      <c r="E212" s="269">
        <v>224.5333333333333</v>
      </c>
      <c r="F212" s="269">
        <v>222.21666666666664</v>
      </c>
      <c r="G212" s="269">
        <v>218.33333333333329</v>
      </c>
      <c r="H212" s="269">
        <v>230.73333333333332</v>
      </c>
      <c r="I212" s="269">
        <v>234.6166666666667</v>
      </c>
      <c r="J212" s="269">
        <v>236.93333333333334</v>
      </c>
      <c r="K212" s="268">
        <v>232.3</v>
      </c>
      <c r="L212" s="268">
        <v>226.1</v>
      </c>
      <c r="M212" s="268">
        <v>26.984870000000001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2682.05</v>
      </c>
      <c r="D213" s="269">
        <v>2693.2666666666669</v>
      </c>
      <c r="E213" s="269">
        <v>2662.7833333333338</v>
      </c>
      <c r="F213" s="269">
        <v>2643.5166666666669</v>
      </c>
      <c r="G213" s="269">
        <v>2613.0333333333338</v>
      </c>
      <c r="H213" s="269">
        <v>2712.5333333333338</v>
      </c>
      <c r="I213" s="269">
        <v>2743.0166666666664</v>
      </c>
      <c r="J213" s="269">
        <v>2762.2833333333338</v>
      </c>
      <c r="K213" s="268">
        <v>2723.75</v>
      </c>
      <c r="L213" s="268">
        <v>2674</v>
      </c>
      <c r="M213" s="268">
        <v>17.89791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278.39999999999998</v>
      </c>
      <c r="D214" s="269">
        <v>280.36666666666662</v>
      </c>
      <c r="E214" s="269">
        <v>276.03333333333325</v>
      </c>
      <c r="F214" s="269">
        <v>273.66666666666663</v>
      </c>
      <c r="G214" s="269">
        <v>269.33333333333326</v>
      </c>
      <c r="H214" s="269">
        <v>282.73333333333323</v>
      </c>
      <c r="I214" s="269">
        <v>287.06666666666661</v>
      </c>
      <c r="J214" s="269">
        <v>289.43333333333322</v>
      </c>
      <c r="K214" s="268">
        <v>284.7</v>
      </c>
      <c r="L214" s="268">
        <v>278</v>
      </c>
      <c r="M214" s="268">
        <v>3.08887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3517.15</v>
      </c>
      <c r="D215" s="269">
        <v>3552.6</v>
      </c>
      <c r="E215" s="269">
        <v>3464.5499999999997</v>
      </c>
      <c r="F215" s="269">
        <v>3411.95</v>
      </c>
      <c r="G215" s="269">
        <v>3323.8999999999996</v>
      </c>
      <c r="H215" s="269">
        <v>3605.2</v>
      </c>
      <c r="I215" s="269">
        <v>3693.25</v>
      </c>
      <c r="J215" s="269">
        <v>3745.85</v>
      </c>
      <c r="K215" s="268">
        <v>3640.65</v>
      </c>
      <c r="L215" s="268">
        <v>3500</v>
      </c>
      <c r="M215" s="268">
        <v>0.20684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870.65</v>
      </c>
      <c r="D216" s="269">
        <v>882.86666666666667</v>
      </c>
      <c r="E216" s="269">
        <v>855.7833333333333</v>
      </c>
      <c r="F216" s="269">
        <v>840.91666666666663</v>
      </c>
      <c r="G216" s="269">
        <v>813.83333333333326</v>
      </c>
      <c r="H216" s="269">
        <v>897.73333333333335</v>
      </c>
      <c r="I216" s="269">
        <v>924.81666666666661</v>
      </c>
      <c r="J216" s="269">
        <v>939.68333333333339</v>
      </c>
      <c r="K216" s="268">
        <v>909.95</v>
      </c>
      <c r="L216" s="268">
        <v>868</v>
      </c>
      <c r="M216" s="268">
        <v>0.87350000000000005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40167.699999999997</v>
      </c>
      <c r="D217" s="269">
        <v>40394.200000000004</v>
      </c>
      <c r="E217" s="269">
        <v>39782.600000000006</v>
      </c>
      <c r="F217" s="269">
        <v>39397.5</v>
      </c>
      <c r="G217" s="269">
        <v>38785.9</v>
      </c>
      <c r="H217" s="269">
        <v>40779.30000000001</v>
      </c>
      <c r="I217" s="269">
        <v>41390.9</v>
      </c>
      <c r="J217" s="269">
        <v>41776.000000000015</v>
      </c>
      <c r="K217" s="268">
        <v>41005.800000000003</v>
      </c>
      <c r="L217" s="268">
        <v>40009.1</v>
      </c>
      <c r="M217" s="268">
        <v>4.1459999999999997E-2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35.75</v>
      </c>
      <c r="D218" s="269">
        <v>35.81666666666667</v>
      </c>
      <c r="E218" s="269">
        <v>35.433333333333337</v>
      </c>
      <c r="F218" s="269">
        <v>35.116666666666667</v>
      </c>
      <c r="G218" s="269">
        <v>34.733333333333334</v>
      </c>
      <c r="H218" s="269">
        <v>36.13333333333334</v>
      </c>
      <c r="I218" s="269">
        <v>36.51666666666668</v>
      </c>
      <c r="J218" s="269">
        <v>36.833333333333343</v>
      </c>
      <c r="K218" s="268">
        <v>36.200000000000003</v>
      </c>
      <c r="L218" s="268">
        <v>35.5</v>
      </c>
      <c r="M218" s="268">
        <v>8.9207900000000002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2353.25</v>
      </c>
      <c r="D219" s="269">
        <v>2365.0166666666664</v>
      </c>
      <c r="E219" s="269">
        <v>2329.1333333333328</v>
      </c>
      <c r="F219" s="269">
        <v>2305.0166666666664</v>
      </c>
      <c r="G219" s="269">
        <v>2269.1333333333328</v>
      </c>
      <c r="H219" s="269">
        <v>2389.1333333333328</v>
      </c>
      <c r="I219" s="269">
        <v>2425.016666666666</v>
      </c>
      <c r="J219" s="269">
        <v>2449.1333333333328</v>
      </c>
      <c r="K219" s="268">
        <v>2400.9</v>
      </c>
      <c r="L219" s="268">
        <v>2340.9</v>
      </c>
      <c r="M219" s="268">
        <v>40.753799999999998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882.25</v>
      </c>
      <c r="D220" s="269">
        <v>888.63333333333333</v>
      </c>
      <c r="E220" s="269">
        <v>872.36666666666667</v>
      </c>
      <c r="F220" s="269">
        <v>862.48333333333335</v>
      </c>
      <c r="G220" s="269">
        <v>846.2166666666667</v>
      </c>
      <c r="H220" s="269">
        <v>898.51666666666665</v>
      </c>
      <c r="I220" s="269">
        <v>914.7833333333333</v>
      </c>
      <c r="J220" s="269">
        <v>924.66666666666663</v>
      </c>
      <c r="K220" s="268">
        <v>904.9</v>
      </c>
      <c r="L220" s="268">
        <v>878.75</v>
      </c>
      <c r="M220" s="268">
        <v>159.27517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1179.4000000000001</v>
      </c>
      <c r="D221" s="269">
        <v>1192.9833333333333</v>
      </c>
      <c r="E221" s="269">
        <v>1161.9666666666667</v>
      </c>
      <c r="F221" s="269">
        <v>1144.5333333333333</v>
      </c>
      <c r="G221" s="269">
        <v>1113.5166666666667</v>
      </c>
      <c r="H221" s="269">
        <v>1210.4166666666667</v>
      </c>
      <c r="I221" s="269">
        <v>1241.4333333333336</v>
      </c>
      <c r="J221" s="269">
        <v>1258.8666666666668</v>
      </c>
      <c r="K221" s="268">
        <v>1224</v>
      </c>
      <c r="L221" s="268">
        <v>1175.55</v>
      </c>
      <c r="M221" s="268">
        <v>9.9556699999999996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545.54999999999995</v>
      </c>
      <c r="D222" s="269">
        <v>547.35</v>
      </c>
      <c r="E222" s="269">
        <v>538.75</v>
      </c>
      <c r="F222" s="269">
        <v>531.94999999999993</v>
      </c>
      <c r="G222" s="269">
        <v>523.34999999999991</v>
      </c>
      <c r="H222" s="269">
        <v>554.15000000000009</v>
      </c>
      <c r="I222" s="269">
        <v>562.75000000000023</v>
      </c>
      <c r="J222" s="269">
        <v>569.55000000000018</v>
      </c>
      <c r="K222" s="268">
        <v>555.95000000000005</v>
      </c>
      <c r="L222" s="268">
        <v>540.54999999999995</v>
      </c>
      <c r="M222" s="268">
        <v>4.2688699999999997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530.85</v>
      </c>
      <c r="D223" s="269">
        <v>532.9666666666667</v>
      </c>
      <c r="E223" s="269">
        <v>524.48333333333335</v>
      </c>
      <c r="F223" s="269">
        <v>518.11666666666667</v>
      </c>
      <c r="G223" s="269">
        <v>509.63333333333333</v>
      </c>
      <c r="H223" s="269">
        <v>539.33333333333337</v>
      </c>
      <c r="I223" s="269">
        <v>547.81666666666672</v>
      </c>
      <c r="J223" s="269">
        <v>554.18333333333339</v>
      </c>
      <c r="K223" s="268">
        <v>541.45000000000005</v>
      </c>
      <c r="L223" s="268">
        <v>526.6</v>
      </c>
      <c r="M223" s="268">
        <v>1.2950200000000001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42.6</v>
      </c>
      <c r="D224" s="269">
        <v>43.1</v>
      </c>
      <c r="E224" s="269">
        <v>42</v>
      </c>
      <c r="F224" s="269">
        <v>41.4</v>
      </c>
      <c r="G224" s="269">
        <v>40.299999999999997</v>
      </c>
      <c r="H224" s="269">
        <v>43.7</v>
      </c>
      <c r="I224" s="269">
        <v>44.800000000000011</v>
      </c>
      <c r="J224" s="269">
        <v>45.400000000000006</v>
      </c>
      <c r="K224" s="268">
        <v>44.2</v>
      </c>
      <c r="L224" s="268">
        <v>42.5</v>
      </c>
      <c r="M224" s="268">
        <v>78.879559999999998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48.7</v>
      </c>
      <c r="D225" s="269">
        <v>49.216666666666669</v>
      </c>
      <c r="E225" s="269">
        <v>47.63333333333334</v>
      </c>
      <c r="F225" s="269">
        <v>46.56666666666667</v>
      </c>
      <c r="G225" s="269">
        <v>44.983333333333341</v>
      </c>
      <c r="H225" s="269">
        <v>50.283333333333339</v>
      </c>
      <c r="I225" s="269">
        <v>51.866666666666667</v>
      </c>
      <c r="J225" s="269">
        <v>52.933333333333337</v>
      </c>
      <c r="K225" s="268">
        <v>50.8</v>
      </c>
      <c r="L225" s="268">
        <v>48.15</v>
      </c>
      <c r="M225" s="268">
        <v>393.44668999999999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65.900000000000006</v>
      </c>
      <c r="D226" s="269">
        <v>66.366666666666674</v>
      </c>
      <c r="E226" s="269">
        <v>64.833333333333343</v>
      </c>
      <c r="F226" s="269">
        <v>63.766666666666666</v>
      </c>
      <c r="G226" s="269">
        <v>62.233333333333334</v>
      </c>
      <c r="H226" s="269">
        <v>67.433333333333351</v>
      </c>
      <c r="I226" s="269">
        <v>68.966666666666683</v>
      </c>
      <c r="J226" s="269">
        <v>70.03333333333336</v>
      </c>
      <c r="K226" s="268">
        <v>67.900000000000006</v>
      </c>
      <c r="L226" s="268">
        <v>65.3</v>
      </c>
      <c r="M226" s="268">
        <v>61.367609999999999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954.85</v>
      </c>
      <c r="D227" s="269">
        <v>965.91666666666663</v>
      </c>
      <c r="E227" s="269">
        <v>938.93333333333328</v>
      </c>
      <c r="F227" s="269">
        <v>923.01666666666665</v>
      </c>
      <c r="G227" s="269">
        <v>896.0333333333333</v>
      </c>
      <c r="H227" s="269">
        <v>981.83333333333326</v>
      </c>
      <c r="I227" s="269">
        <v>1008.8166666666666</v>
      </c>
      <c r="J227" s="269">
        <v>1024.7333333333331</v>
      </c>
      <c r="K227" s="268">
        <v>992.9</v>
      </c>
      <c r="L227" s="268">
        <v>950</v>
      </c>
      <c r="M227" s="268">
        <v>8.8940000000000005E-2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374.8</v>
      </c>
      <c r="D228" s="269">
        <v>377.93333333333334</v>
      </c>
      <c r="E228" s="269">
        <v>368.86666666666667</v>
      </c>
      <c r="F228" s="269">
        <v>362.93333333333334</v>
      </c>
      <c r="G228" s="269">
        <v>353.86666666666667</v>
      </c>
      <c r="H228" s="269">
        <v>383.86666666666667</v>
      </c>
      <c r="I228" s="269">
        <v>392.93333333333339</v>
      </c>
      <c r="J228" s="269">
        <v>398.86666666666667</v>
      </c>
      <c r="K228" s="268">
        <v>387</v>
      </c>
      <c r="L228" s="268">
        <v>372</v>
      </c>
      <c r="M228" s="268">
        <v>12.035450000000001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1755.05</v>
      </c>
      <c r="D229" s="269">
        <v>1779.1499999999999</v>
      </c>
      <c r="E229" s="269">
        <v>1713.8999999999996</v>
      </c>
      <c r="F229" s="269">
        <v>1672.7499999999998</v>
      </c>
      <c r="G229" s="269">
        <v>1607.4999999999995</v>
      </c>
      <c r="H229" s="269">
        <v>1820.2999999999997</v>
      </c>
      <c r="I229" s="269">
        <v>1885.5500000000002</v>
      </c>
      <c r="J229" s="269">
        <v>1926.6999999999998</v>
      </c>
      <c r="K229" s="268">
        <v>1844.4</v>
      </c>
      <c r="L229" s="268">
        <v>1738</v>
      </c>
      <c r="M229" s="268">
        <v>0.44030000000000002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217.3</v>
      </c>
      <c r="D230" s="269">
        <v>219.26666666666665</v>
      </c>
      <c r="E230" s="269">
        <v>214.5333333333333</v>
      </c>
      <c r="F230" s="269">
        <v>211.76666666666665</v>
      </c>
      <c r="G230" s="269">
        <v>207.0333333333333</v>
      </c>
      <c r="H230" s="269">
        <v>222.0333333333333</v>
      </c>
      <c r="I230" s="269">
        <v>226.76666666666665</v>
      </c>
      <c r="J230" s="269">
        <v>229.5333333333333</v>
      </c>
      <c r="K230" s="268">
        <v>224</v>
      </c>
      <c r="L230" s="268">
        <v>216.5</v>
      </c>
      <c r="M230" s="268">
        <v>4.6448600000000004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39.799999999999997</v>
      </c>
      <c r="D231" s="269">
        <v>39.983333333333334</v>
      </c>
      <c r="E231" s="269">
        <v>39.516666666666666</v>
      </c>
      <c r="F231" s="269">
        <v>39.233333333333334</v>
      </c>
      <c r="G231" s="269">
        <v>38.766666666666666</v>
      </c>
      <c r="H231" s="269">
        <v>40.266666666666666</v>
      </c>
      <c r="I231" s="269">
        <v>40.733333333333334</v>
      </c>
      <c r="J231" s="269">
        <v>41.016666666666666</v>
      </c>
      <c r="K231" s="268">
        <v>40.450000000000003</v>
      </c>
      <c r="L231" s="268">
        <v>39.700000000000003</v>
      </c>
      <c r="M231" s="268">
        <v>8.4012700000000002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346.4</v>
      </c>
      <c r="D232" s="269">
        <v>346.41666666666669</v>
      </c>
      <c r="E232" s="269">
        <v>343.28333333333336</v>
      </c>
      <c r="F232" s="269">
        <v>340.16666666666669</v>
      </c>
      <c r="G232" s="269">
        <v>337.03333333333336</v>
      </c>
      <c r="H232" s="269">
        <v>349.53333333333336</v>
      </c>
      <c r="I232" s="269">
        <v>352.66666666666669</v>
      </c>
      <c r="J232" s="269">
        <v>355.78333333333336</v>
      </c>
      <c r="K232" s="268">
        <v>349.55</v>
      </c>
      <c r="L232" s="268">
        <v>343.3</v>
      </c>
      <c r="M232" s="268">
        <v>228.38807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105.45</v>
      </c>
      <c r="D233" s="269">
        <v>106.95</v>
      </c>
      <c r="E233" s="269">
        <v>103.05000000000001</v>
      </c>
      <c r="F233" s="269">
        <v>100.65</v>
      </c>
      <c r="G233" s="269">
        <v>96.750000000000014</v>
      </c>
      <c r="H233" s="269">
        <v>109.35000000000001</v>
      </c>
      <c r="I233" s="269">
        <v>113.25000000000001</v>
      </c>
      <c r="J233" s="269">
        <v>115.65</v>
      </c>
      <c r="K233" s="268">
        <v>110.85</v>
      </c>
      <c r="L233" s="268">
        <v>104.55</v>
      </c>
      <c r="M233" s="268">
        <v>2.53775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253.4</v>
      </c>
      <c r="D234" s="269">
        <v>257.33333333333331</v>
      </c>
      <c r="E234" s="269">
        <v>248.16666666666663</v>
      </c>
      <c r="F234" s="269">
        <v>242.93333333333331</v>
      </c>
      <c r="G234" s="269">
        <v>233.76666666666662</v>
      </c>
      <c r="H234" s="269">
        <v>262.56666666666661</v>
      </c>
      <c r="I234" s="269">
        <v>271.73333333333323</v>
      </c>
      <c r="J234" s="269">
        <v>276.96666666666664</v>
      </c>
      <c r="K234" s="268">
        <v>266.5</v>
      </c>
      <c r="L234" s="268">
        <v>252.1</v>
      </c>
      <c r="M234" s="268">
        <v>74.465869999999995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118.15</v>
      </c>
      <c r="D235" s="269">
        <v>120.55</v>
      </c>
      <c r="E235" s="269">
        <v>115.1</v>
      </c>
      <c r="F235" s="269">
        <v>112.05</v>
      </c>
      <c r="G235" s="269">
        <v>106.6</v>
      </c>
      <c r="H235" s="269">
        <v>123.6</v>
      </c>
      <c r="I235" s="269">
        <v>129.05000000000001</v>
      </c>
      <c r="J235" s="269">
        <v>132.1</v>
      </c>
      <c r="K235" s="268">
        <v>126</v>
      </c>
      <c r="L235" s="268">
        <v>117.5</v>
      </c>
      <c r="M235" s="268">
        <v>163.91759999999999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76.5</v>
      </c>
      <c r="D236" s="269">
        <v>77.166666666666671</v>
      </c>
      <c r="E236" s="269">
        <v>75.083333333333343</v>
      </c>
      <c r="F236" s="269">
        <v>73.666666666666671</v>
      </c>
      <c r="G236" s="269">
        <v>71.583333333333343</v>
      </c>
      <c r="H236" s="269">
        <v>78.583333333333343</v>
      </c>
      <c r="I236" s="269">
        <v>80.666666666666686</v>
      </c>
      <c r="J236" s="269">
        <v>82.083333333333343</v>
      </c>
      <c r="K236" s="268">
        <v>79.25</v>
      </c>
      <c r="L236" s="268">
        <v>75.75</v>
      </c>
      <c r="M236" s="268">
        <v>53.782060000000001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4402.25</v>
      </c>
      <c r="D237" s="269">
        <v>4404.0999999999995</v>
      </c>
      <c r="E237" s="269">
        <v>4363.1999999999989</v>
      </c>
      <c r="F237" s="269">
        <v>4324.1499999999996</v>
      </c>
      <c r="G237" s="269">
        <v>4283.2499999999991</v>
      </c>
      <c r="H237" s="269">
        <v>4443.1499999999987</v>
      </c>
      <c r="I237" s="269">
        <v>4484.0499999999984</v>
      </c>
      <c r="J237" s="269">
        <v>4523.0999999999985</v>
      </c>
      <c r="K237" s="268">
        <v>4445</v>
      </c>
      <c r="L237" s="268">
        <v>4365.05</v>
      </c>
      <c r="M237" s="268">
        <v>0.95806000000000002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197.15</v>
      </c>
      <c r="D238" s="269">
        <v>197.69999999999996</v>
      </c>
      <c r="E238" s="269">
        <v>192.89999999999992</v>
      </c>
      <c r="F238" s="269">
        <v>188.64999999999995</v>
      </c>
      <c r="G238" s="269">
        <v>183.84999999999991</v>
      </c>
      <c r="H238" s="269">
        <v>201.94999999999993</v>
      </c>
      <c r="I238" s="269">
        <v>206.74999999999994</v>
      </c>
      <c r="J238" s="269">
        <v>210.99999999999994</v>
      </c>
      <c r="K238" s="268">
        <v>202.5</v>
      </c>
      <c r="L238" s="268">
        <v>193.45</v>
      </c>
      <c r="M238" s="268">
        <v>11.01779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147.1</v>
      </c>
      <c r="D239" s="269">
        <v>148.58333333333331</v>
      </c>
      <c r="E239" s="269">
        <v>144.21666666666664</v>
      </c>
      <c r="F239" s="269">
        <v>141.33333333333331</v>
      </c>
      <c r="G239" s="269">
        <v>136.96666666666664</v>
      </c>
      <c r="H239" s="269">
        <v>151.46666666666664</v>
      </c>
      <c r="I239" s="269">
        <v>155.83333333333331</v>
      </c>
      <c r="J239" s="269">
        <v>158.71666666666664</v>
      </c>
      <c r="K239" s="268">
        <v>152.94999999999999</v>
      </c>
      <c r="L239" s="268">
        <v>145.69999999999999</v>
      </c>
      <c r="M239" s="268">
        <v>85.219269999999995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326.8</v>
      </c>
      <c r="D240" s="269">
        <v>328.83333333333331</v>
      </c>
      <c r="E240" s="269">
        <v>321.41666666666663</v>
      </c>
      <c r="F240" s="269">
        <v>316.0333333333333</v>
      </c>
      <c r="G240" s="269">
        <v>308.61666666666662</v>
      </c>
      <c r="H240" s="269">
        <v>334.21666666666664</v>
      </c>
      <c r="I240" s="269">
        <v>341.63333333333327</v>
      </c>
      <c r="J240" s="269">
        <v>347.01666666666665</v>
      </c>
      <c r="K240" s="268">
        <v>336.25</v>
      </c>
      <c r="L240" s="268">
        <v>323.45</v>
      </c>
      <c r="M240" s="268">
        <v>57.912750000000003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67.45</v>
      </c>
      <c r="D241" s="269">
        <v>67.533333333333346</v>
      </c>
      <c r="E241" s="269">
        <v>67.116666666666688</v>
      </c>
      <c r="F241" s="269">
        <v>66.783333333333346</v>
      </c>
      <c r="G241" s="269">
        <v>66.366666666666688</v>
      </c>
      <c r="H241" s="269">
        <v>67.866666666666688</v>
      </c>
      <c r="I241" s="269">
        <v>68.283333333333346</v>
      </c>
      <c r="J241" s="269">
        <v>68.616666666666688</v>
      </c>
      <c r="K241" s="268">
        <v>67.95</v>
      </c>
      <c r="L241" s="268">
        <v>67.2</v>
      </c>
      <c r="M241" s="268">
        <v>135.78280000000001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17.8</v>
      </c>
      <c r="D242" s="269">
        <v>18.016666666666666</v>
      </c>
      <c r="E242" s="269">
        <v>17.483333333333331</v>
      </c>
      <c r="F242" s="269">
        <v>17.166666666666664</v>
      </c>
      <c r="G242" s="269">
        <v>16.633333333333329</v>
      </c>
      <c r="H242" s="269">
        <v>18.333333333333332</v>
      </c>
      <c r="I242" s="269">
        <v>18.866666666666664</v>
      </c>
      <c r="J242" s="269">
        <v>19.183333333333334</v>
      </c>
      <c r="K242" s="268">
        <v>18.55</v>
      </c>
      <c r="L242" s="268">
        <v>17.7</v>
      </c>
      <c r="M242" s="268">
        <v>30.291530000000002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685.8</v>
      </c>
      <c r="D243" s="269">
        <v>692.2166666666667</v>
      </c>
      <c r="E243" s="269">
        <v>677.58333333333337</v>
      </c>
      <c r="F243" s="269">
        <v>669.36666666666667</v>
      </c>
      <c r="G243" s="269">
        <v>654.73333333333335</v>
      </c>
      <c r="H243" s="269">
        <v>700.43333333333339</v>
      </c>
      <c r="I243" s="269">
        <v>715.06666666666661</v>
      </c>
      <c r="J243" s="269">
        <v>723.28333333333342</v>
      </c>
      <c r="K243" s="268">
        <v>706.85</v>
      </c>
      <c r="L243" s="268">
        <v>684</v>
      </c>
      <c r="M243" s="268">
        <v>18.04335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21.3</v>
      </c>
      <c r="D244" s="269">
        <v>21.349999999999998</v>
      </c>
      <c r="E244" s="269">
        <v>21.199999999999996</v>
      </c>
      <c r="F244" s="269">
        <v>21.099999999999998</v>
      </c>
      <c r="G244" s="269">
        <v>20.949999999999996</v>
      </c>
      <c r="H244" s="269">
        <v>21.449999999999996</v>
      </c>
      <c r="I244" s="269">
        <v>21.599999999999994</v>
      </c>
      <c r="J244" s="269">
        <v>21.699999999999996</v>
      </c>
      <c r="K244" s="268">
        <v>21.5</v>
      </c>
      <c r="L244" s="268">
        <v>21.25</v>
      </c>
      <c r="M244" s="268">
        <v>33.492840000000001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1523.6</v>
      </c>
      <c r="D245" s="269">
        <v>1526.8333333333333</v>
      </c>
      <c r="E245" s="269">
        <v>1511.7666666666664</v>
      </c>
      <c r="F245" s="269">
        <v>1499.9333333333332</v>
      </c>
      <c r="G245" s="269">
        <v>1484.8666666666663</v>
      </c>
      <c r="H245" s="269">
        <v>1538.6666666666665</v>
      </c>
      <c r="I245" s="269">
        <v>1553.7333333333336</v>
      </c>
      <c r="J245" s="269">
        <v>1565.5666666666666</v>
      </c>
      <c r="K245" s="268">
        <v>1541.9</v>
      </c>
      <c r="L245" s="268">
        <v>1515</v>
      </c>
      <c r="M245" s="268">
        <v>0.19914999999999999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146.30000000000001</v>
      </c>
      <c r="D246" s="269">
        <v>148.23333333333335</v>
      </c>
      <c r="E246" s="269">
        <v>143.4666666666667</v>
      </c>
      <c r="F246" s="269">
        <v>140.63333333333335</v>
      </c>
      <c r="G246" s="269">
        <v>135.8666666666667</v>
      </c>
      <c r="H246" s="269">
        <v>151.06666666666669</v>
      </c>
      <c r="I246" s="269">
        <v>155.83333333333334</v>
      </c>
      <c r="J246" s="269">
        <v>158.66666666666669</v>
      </c>
      <c r="K246" s="268">
        <v>153</v>
      </c>
      <c r="L246" s="268">
        <v>145.4</v>
      </c>
      <c r="M246" s="268">
        <v>2.7835899999999998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333.35</v>
      </c>
      <c r="D247" s="269">
        <v>336.15</v>
      </c>
      <c r="E247" s="269">
        <v>326.09999999999997</v>
      </c>
      <c r="F247" s="269">
        <v>318.84999999999997</v>
      </c>
      <c r="G247" s="269">
        <v>308.79999999999995</v>
      </c>
      <c r="H247" s="269">
        <v>343.4</v>
      </c>
      <c r="I247" s="269">
        <v>353.44999999999993</v>
      </c>
      <c r="J247" s="269">
        <v>360.7</v>
      </c>
      <c r="K247" s="268">
        <v>346.2</v>
      </c>
      <c r="L247" s="268">
        <v>328.9</v>
      </c>
      <c r="M247" s="268">
        <v>1.1136699999999999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409.85</v>
      </c>
      <c r="D248" s="269">
        <v>414.83333333333331</v>
      </c>
      <c r="E248" s="269">
        <v>402.41666666666663</v>
      </c>
      <c r="F248" s="269">
        <v>394.98333333333329</v>
      </c>
      <c r="G248" s="269">
        <v>382.56666666666661</v>
      </c>
      <c r="H248" s="269">
        <v>422.26666666666665</v>
      </c>
      <c r="I248" s="269">
        <v>434.68333333333328</v>
      </c>
      <c r="J248" s="269">
        <v>442.11666666666667</v>
      </c>
      <c r="K248" s="268">
        <v>427.25</v>
      </c>
      <c r="L248" s="268">
        <v>407.4</v>
      </c>
      <c r="M248" s="268">
        <v>18.41967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193.1</v>
      </c>
      <c r="D249" s="269">
        <v>194.11666666666665</v>
      </c>
      <c r="E249" s="269">
        <v>191.7833333333333</v>
      </c>
      <c r="F249" s="269">
        <v>190.46666666666667</v>
      </c>
      <c r="G249" s="269">
        <v>188.13333333333333</v>
      </c>
      <c r="H249" s="269">
        <v>195.43333333333328</v>
      </c>
      <c r="I249" s="269">
        <v>197.76666666666659</v>
      </c>
      <c r="J249" s="269">
        <v>199.08333333333326</v>
      </c>
      <c r="K249" s="268">
        <v>196.45</v>
      </c>
      <c r="L249" s="268">
        <v>192.8</v>
      </c>
      <c r="M249" s="268">
        <v>11.357889999999999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1183.3499999999999</v>
      </c>
      <c r="D250" s="269">
        <v>1191.1166666666668</v>
      </c>
      <c r="E250" s="269">
        <v>1168.2833333333335</v>
      </c>
      <c r="F250" s="269">
        <v>1153.2166666666667</v>
      </c>
      <c r="G250" s="269">
        <v>1130.3833333333334</v>
      </c>
      <c r="H250" s="269">
        <v>1206.1833333333336</v>
      </c>
      <c r="I250" s="269">
        <v>1229.0166666666667</v>
      </c>
      <c r="J250" s="269">
        <v>1244.0833333333337</v>
      </c>
      <c r="K250" s="268">
        <v>1213.95</v>
      </c>
      <c r="L250" s="268">
        <v>1176.05</v>
      </c>
      <c r="M250" s="268">
        <v>41.974960000000003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14.7</v>
      </c>
      <c r="D251" s="269">
        <v>14.766666666666666</v>
      </c>
      <c r="E251" s="269">
        <v>14.533333333333331</v>
      </c>
      <c r="F251" s="269">
        <v>14.366666666666665</v>
      </c>
      <c r="G251" s="269">
        <v>14.133333333333331</v>
      </c>
      <c r="H251" s="269">
        <v>14.933333333333332</v>
      </c>
      <c r="I251" s="269">
        <v>15.166666666666666</v>
      </c>
      <c r="J251" s="269">
        <v>15.333333333333332</v>
      </c>
      <c r="K251" s="268">
        <v>15</v>
      </c>
      <c r="L251" s="268">
        <v>14.6</v>
      </c>
      <c r="M251" s="268">
        <v>20.37077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3898.65</v>
      </c>
      <c r="D252" s="269">
        <v>3952.3666666666668</v>
      </c>
      <c r="E252" s="269">
        <v>3835.8833333333337</v>
      </c>
      <c r="F252" s="269">
        <v>3773.1166666666668</v>
      </c>
      <c r="G252" s="269">
        <v>3656.6333333333337</v>
      </c>
      <c r="H252" s="269">
        <v>4015.1333333333337</v>
      </c>
      <c r="I252" s="269">
        <v>4131.6166666666668</v>
      </c>
      <c r="J252" s="269">
        <v>4194.3833333333332</v>
      </c>
      <c r="K252" s="268">
        <v>4068.85</v>
      </c>
      <c r="L252" s="268">
        <v>3889.6</v>
      </c>
      <c r="M252" s="268">
        <v>4.3654200000000003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1365.45</v>
      </c>
      <c r="D253" s="269">
        <v>1374.0833333333333</v>
      </c>
      <c r="E253" s="269">
        <v>1353.3666666666666</v>
      </c>
      <c r="F253" s="269">
        <v>1341.2833333333333</v>
      </c>
      <c r="G253" s="269">
        <v>1320.5666666666666</v>
      </c>
      <c r="H253" s="269">
        <v>1386.1666666666665</v>
      </c>
      <c r="I253" s="269">
        <v>1406.8833333333332</v>
      </c>
      <c r="J253" s="269">
        <v>1418.9666666666665</v>
      </c>
      <c r="K253" s="268">
        <v>1394.8</v>
      </c>
      <c r="L253" s="268">
        <v>1362</v>
      </c>
      <c r="M253" s="268">
        <v>104.262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495.4</v>
      </c>
      <c r="D254" s="269">
        <v>499.2166666666667</v>
      </c>
      <c r="E254" s="269">
        <v>488.18333333333339</v>
      </c>
      <c r="F254" s="269">
        <v>480.9666666666667</v>
      </c>
      <c r="G254" s="269">
        <v>469.93333333333339</v>
      </c>
      <c r="H254" s="269">
        <v>506.43333333333339</v>
      </c>
      <c r="I254" s="269">
        <v>517.4666666666667</v>
      </c>
      <c r="J254" s="269">
        <v>524.68333333333339</v>
      </c>
      <c r="K254" s="268">
        <v>510.25</v>
      </c>
      <c r="L254" s="268">
        <v>492</v>
      </c>
      <c r="M254" s="268">
        <v>1.83588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543.95000000000005</v>
      </c>
      <c r="D255" s="269">
        <v>551.30000000000007</v>
      </c>
      <c r="E255" s="269">
        <v>534.65000000000009</v>
      </c>
      <c r="F255" s="269">
        <v>525.35</v>
      </c>
      <c r="G255" s="269">
        <v>508.70000000000005</v>
      </c>
      <c r="H255" s="269">
        <v>560.60000000000014</v>
      </c>
      <c r="I255" s="269">
        <v>577.25</v>
      </c>
      <c r="J255" s="269">
        <v>586.55000000000018</v>
      </c>
      <c r="K255" s="268">
        <v>567.95000000000005</v>
      </c>
      <c r="L255" s="268">
        <v>542</v>
      </c>
      <c r="M255" s="268">
        <v>3.99607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1844.25</v>
      </c>
      <c r="D256" s="269">
        <v>1856.2666666666667</v>
      </c>
      <c r="E256" s="269">
        <v>1817.9833333333333</v>
      </c>
      <c r="F256" s="269">
        <v>1791.7166666666667</v>
      </c>
      <c r="G256" s="269">
        <v>1753.4333333333334</v>
      </c>
      <c r="H256" s="269">
        <v>1882.5333333333333</v>
      </c>
      <c r="I256" s="269">
        <v>1920.8166666666666</v>
      </c>
      <c r="J256" s="269">
        <v>1947.0833333333333</v>
      </c>
      <c r="K256" s="268">
        <v>1894.55</v>
      </c>
      <c r="L256" s="268">
        <v>1830</v>
      </c>
      <c r="M256" s="268">
        <v>4.9310200000000002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873.95</v>
      </c>
      <c r="D257" s="269">
        <v>875.61666666666667</v>
      </c>
      <c r="E257" s="269">
        <v>868.33333333333337</v>
      </c>
      <c r="F257" s="269">
        <v>862.7166666666667</v>
      </c>
      <c r="G257" s="269">
        <v>855.43333333333339</v>
      </c>
      <c r="H257" s="269">
        <v>881.23333333333335</v>
      </c>
      <c r="I257" s="269">
        <v>888.51666666666665</v>
      </c>
      <c r="J257" s="269">
        <v>894.13333333333333</v>
      </c>
      <c r="K257" s="268">
        <v>882.9</v>
      </c>
      <c r="L257" s="268">
        <v>870</v>
      </c>
      <c r="M257" s="268">
        <v>0.88029999999999997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1851.5</v>
      </c>
      <c r="D258" s="269">
        <v>1863.3999999999999</v>
      </c>
      <c r="E258" s="269">
        <v>1836.5999999999997</v>
      </c>
      <c r="F258" s="269">
        <v>1821.6999999999998</v>
      </c>
      <c r="G258" s="269">
        <v>1794.8999999999996</v>
      </c>
      <c r="H258" s="269">
        <v>1878.2999999999997</v>
      </c>
      <c r="I258" s="269">
        <v>1905.1</v>
      </c>
      <c r="J258" s="269">
        <v>1919.9999999999998</v>
      </c>
      <c r="K258" s="268">
        <v>1890.2</v>
      </c>
      <c r="L258" s="268">
        <v>1848.5</v>
      </c>
      <c r="M258" s="268">
        <v>0.35498000000000002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2664.9</v>
      </c>
      <c r="D259" s="269">
        <v>2693.9833333333331</v>
      </c>
      <c r="E259" s="269">
        <v>2592.9666666666662</v>
      </c>
      <c r="F259" s="269">
        <v>2521.0333333333333</v>
      </c>
      <c r="G259" s="269">
        <v>2420.0166666666664</v>
      </c>
      <c r="H259" s="269">
        <v>2765.9166666666661</v>
      </c>
      <c r="I259" s="269">
        <v>2866.9333333333334</v>
      </c>
      <c r="J259" s="269">
        <v>2938.8666666666659</v>
      </c>
      <c r="K259" s="268">
        <v>2795</v>
      </c>
      <c r="L259" s="268">
        <v>2622.05</v>
      </c>
      <c r="M259" s="268">
        <v>1.58927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571.79999999999995</v>
      </c>
      <c r="D260" s="269">
        <v>584.96666666666658</v>
      </c>
      <c r="E260" s="269">
        <v>552.88333333333321</v>
      </c>
      <c r="F260" s="269">
        <v>533.96666666666658</v>
      </c>
      <c r="G260" s="269">
        <v>501.88333333333321</v>
      </c>
      <c r="H260" s="269">
        <v>603.88333333333321</v>
      </c>
      <c r="I260" s="269">
        <v>635.96666666666647</v>
      </c>
      <c r="J260" s="269">
        <v>654.88333333333321</v>
      </c>
      <c r="K260" s="268">
        <v>617.04999999999995</v>
      </c>
      <c r="L260" s="268">
        <v>566.04999999999995</v>
      </c>
      <c r="M260" s="268">
        <v>4.8697600000000003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384.6</v>
      </c>
      <c r="D261" s="269">
        <v>389.58333333333331</v>
      </c>
      <c r="E261" s="269">
        <v>377.66666666666663</v>
      </c>
      <c r="F261" s="269">
        <v>370.73333333333329</v>
      </c>
      <c r="G261" s="269">
        <v>358.81666666666661</v>
      </c>
      <c r="H261" s="269">
        <v>396.51666666666665</v>
      </c>
      <c r="I261" s="269">
        <v>408.43333333333328</v>
      </c>
      <c r="J261" s="269">
        <v>415.36666666666667</v>
      </c>
      <c r="K261" s="268">
        <v>401.5</v>
      </c>
      <c r="L261" s="268">
        <v>382.65</v>
      </c>
      <c r="M261" s="268">
        <v>7.3297999999999996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75.05</v>
      </c>
      <c r="D262" s="269">
        <v>74.333333333333329</v>
      </c>
      <c r="E262" s="269">
        <v>72.266666666666652</v>
      </c>
      <c r="F262" s="269">
        <v>69.48333333333332</v>
      </c>
      <c r="G262" s="269">
        <v>67.416666666666643</v>
      </c>
      <c r="H262" s="269">
        <v>77.11666666666666</v>
      </c>
      <c r="I262" s="269">
        <v>79.183333333333351</v>
      </c>
      <c r="J262" s="269">
        <v>81.966666666666669</v>
      </c>
      <c r="K262" s="268">
        <v>76.400000000000006</v>
      </c>
      <c r="L262" s="268">
        <v>71.55</v>
      </c>
      <c r="M262" s="268">
        <v>114.9153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319.10000000000002</v>
      </c>
      <c r="D263" s="269">
        <v>322.84999999999997</v>
      </c>
      <c r="E263" s="269">
        <v>312.44999999999993</v>
      </c>
      <c r="F263" s="269">
        <v>305.79999999999995</v>
      </c>
      <c r="G263" s="269">
        <v>295.39999999999992</v>
      </c>
      <c r="H263" s="269">
        <v>329.49999999999994</v>
      </c>
      <c r="I263" s="269">
        <v>339.89999999999992</v>
      </c>
      <c r="J263" s="269">
        <v>346.54999999999995</v>
      </c>
      <c r="K263" s="268">
        <v>333.25</v>
      </c>
      <c r="L263" s="268">
        <v>316.2</v>
      </c>
      <c r="M263" s="268">
        <v>8.4631500000000006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669</v>
      </c>
      <c r="D264" s="269">
        <v>674.31666666666672</v>
      </c>
      <c r="E264" s="269">
        <v>661.68333333333339</v>
      </c>
      <c r="F264" s="269">
        <v>654.36666666666667</v>
      </c>
      <c r="G264" s="269">
        <v>641.73333333333335</v>
      </c>
      <c r="H264" s="269">
        <v>681.63333333333344</v>
      </c>
      <c r="I264" s="269">
        <v>694.26666666666688</v>
      </c>
      <c r="J264" s="269">
        <v>701.58333333333348</v>
      </c>
      <c r="K264" s="268">
        <v>686.95</v>
      </c>
      <c r="L264" s="268">
        <v>667</v>
      </c>
      <c r="M264" s="268">
        <v>15.58314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116.35</v>
      </c>
      <c r="D265" s="269">
        <v>116.73333333333333</v>
      </c>
      <c r="E265" s="269">
        <v>115.61666666666667</v>
      </c>
      <c r="F265" s="269">
        <v>114.88333333333334</v>
      </c>
      <c r="G265" s="269">
        <v>113.76666666666668</v>
      </c>
      <c r="H265" s="269">
        <v>117.46666666666667</v>
      </c>
      <c r="I265" s="269">
        <v>118.58333333333331</v>
      </c>
      <c r="J265" s="269">
        <v>119.31666666666666</v>
      </c>
      <c r="K265" s="268">
        <v>117.85</v>
      </c>
      <c r="L265" s="268">
        <v>116</v>
      </c>
      <c r="M265" s="268">
        <v>2.94068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137.1</v>
      </c>
      <c r="D266" s="269">
        <v>138.83333333333334</v>
      </c>
      <c r="E266" s="269">
        <v>134.76666666666668</v>
      </c>
      <c r="F266" s="269">
        <v>132.43333333333334</v>
      </c>
      <c r="G266" s="269">
        <v>128.36666666666667</v>
      </c>
      <c r="H266" s="269">
        <v>141.16666666666669</v>
      </c>
      <c r="I266" s="269">
        <v>145.23333333333335</v>
      </c>
      <c r="J266" s="269">
        <v>147.56666666666669</v>
      </c>
      <c r="K266" s="268">
        <v>142.9</v>
      </c>
      <c r="L266" s="268">
        <v>136.5</v>
      </c>
      <c r="M266" s="268">
        <v>7.99871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425.8</v>
      </c>
      <c r="D267" s="269">
        <v>427.88333333333338</v>
      </c>
      <c r="E267" s="269">
        <v>418.51666666666677</v>
      </c>
      <c r="F267" s="269">
        <v>411.23333333333341</v>
      </c>
      <c r="G267" s="269">
        <v>401.86666666666679</v>
      </c>
      <c r="H267" s="269">
        <v>435.16666666666674</v>
      </c>
      <c r="I267" s="269">
        <v>444.53333333333342</v>
      </c>
      <c r="J267" s="269">
        <v>451.81666666666672</v>
      </c>
      <c r="K267" s="268">
        <v>437.25</v>
      </c>
      <c r="L267" s="268">
        <v>420.6</v>
      </c>
      <c r="M267" s="268">
        <v>24.877780000000001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621.04999999999995</v>
      </c>
      <c r="D268" s="269">
        <v>628.69999999999993</v>
      </c>
      <c r="E268" s="269">
        <v>610.39999999999986</v>
      </c>
      <c r="F268" s="269">
        <v>599.74999999999989</v>
      </c>
      <c r="G268" s="269">
        <v>581.44999999999982</v>
      </c>
      <c r="H268" s="269">
        <v>639.34999999999991</v>
      </c>
      <c r="I268" s="269">
        <v>657.64999999999986</v>
      </c>
      <c r="J268" s="269">
        <v>668.3</v>
      </c>
      <c r="K268" s="268">
        <v>647</v>
      </c>
      <c r="L268" s="268">
        <v>618.04999999999995</v>
      </c>
      <c r="M268" s="268">
        <v>45.389490000000002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511.95</v>
      </c>
      <c r="D269" s="269">
        <v>514.0333333333333</v>
      </c>
      <c r="E269" s="269">
        <v>507.06666666666661</v>
      </c>
      <c r="F269" s="269">
        <v>502.18333333333328</v>
      </c>
      <c r="G269" s="269">
        <v>495.21666666666658</v>
      </c>
      <c r="H269" s="269">
        <v>518.91666666666663</v>
      </c>
      <c r="I269" s="269">
        <v>525.88333333333333</v>
      </c>
      <c r="J269" s="269">
        <v>530.76666666666665</v>
      </c>
      <c r="K269" s="268">
        <v>521</v>
      </c>
      <c r="L269" s="268">
        <v>509.15</v>
      </c>
      <c r="M269" s="268">
        <v>5.5289599999999997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335.3</v>
      </c>
      <c r="D270" s="269">
        <v>339</v>
      </c>
      <c r="E270" s="269">
        <v>330</v>
      </c>
      <c r="F270" s="269">
        <v>324.7</v>
      </c>
      <c r="G270" s="269">
        <v>315.7</v>
      </c>
      <c r="H270" s="269">
        <v>344.3</v>
      </c>
      <c r="I270" s="269">
        <v>353.3</v>
      </c>
      <c r="J270" s="269">
        <v>358.6</v>
      </c>
      <c r="K270" s="268">
        <v>348</v>
      </c>
      <c r="L270" s="268">
        <v>333.7</v>
      </c>
      <c r="M270" s="268">
        <v>1.42886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565.25</v>
      </c>
      <c r="D271" s="269">
        <v>566.41666666666663</v>
      </c>
      <c r="E271" s="269">
        <v>558.83333333333326</v>
      </c>
      <c r="F271" s="269">
        <v>552.41666666666663</v>
      </c>
      <c r="G271" s="269">
        <v>544.83333333333326</v>
      </c>
      <c r="H271" s="269">
        <v>572.83333333333326</v>
      </c>
      <c r="I271" s="269">
        <v>580.41666666666652</v>
      </c>
      <c r="J271" s="269">
        <v>586.83333333333326</v>
      </c>
      <c r="K271" s="268">
        <v>574</v>
      </c>
      <c r="L271" s="268">
        <v>560</v>
      </c>
      <c r="M271" s="268">
        <v>1.9100200000000001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181</v>
      </c>
      <c r="D272" s="269">
        <v>182.65</v>
      </c>
      <c r="E272" s="269">
        <v>177.4</v>
      </c>
      <c r="F272" s="269">
        <v>173.8</v>
      </c>
      <c r="G272" s="269">
        <v>168.55</v>
      </c>
      <c r="H272" s="269">
        <v>186.25</v>
      </c>
      <c r="I272" s="269">
        <v>191.5</v>
      </c>
      <c r="J272" s="269">
        <v>195.1</v>
      </c>
      <c r="K272" s="268">
        <v>187.9</v>
      </c>
      <c r="L272" s="268">
        <v>179.05</v>
      </c>
      <c r="M272" s="268">
        <v>2.9966300000000001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561.70000000000005</v>
      </c>
      <c r="D273" s="269">
        <v>562.53333333333342</v>
      </c>
      <c r="E273" s="269">
        <v>554.11666666666679</v>
      </c>
      <c r="F273" s="269">
        <v>546.53333333333342</v>
      </c>
      <c r="G273" s="269">
        <v>538.11666666666679</v>
      </c>
      <c r="H273" s="269">
        <v>570.11666666666679</v>
      </c>
      <c r="I273" s="269">
        <v>578.53333333333353</v>
      </c>
      <c r="J273" s="269">
        <v>586.11666666666679</v>
      </c>
      <c r="K273" s="268">
        <v>570.95000000000005</v>
      </c>
      <c r="L273" s="268">
        <v>554.95000000000005</v>
      </c>
      <c r="M273" s="268">
        <v>1.2128099999999999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1450.45</v>
      </c>
      <c r="D274" s="269">
        <v>1460.2</v>
      </c>
      <c r="E274" s="269">
        <v>1431.45</v>
      </c>
      <c r="F274" s="269">
        <v>1412.45</v>
      </c>
      <c r="G274" s="269">
        <v>1383.7</v>
      </c>
      <c r="H274" s="269">
        <v>1479.2</v>
      </c>
      <c r="I274" s="269">
        <v>1507.95</v>
      </c>
      <c r="J274" s="269">
        <v>1526.95</v>
      </c>
      <c r="K274" s="268">
        <v>1488.95</v>
      </c>
      <c r="L274" s="268">
        <v>1441.2</v>
      </c>
      <c r="M274" s="268">
        <v>2.0413800000000002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236.1</v>
      </c>
      <c r="D275" s="269">
        <v>237.96666666666667</v>
      </c>
      <c r="E275" s="269">
        <v>232.33333333333334</v>
      </c>
      <c r="F275" s="269">
        <v>228.56666666666666</v>
      </c>
      <c r="G275" s="269">
        <v>222.93333333333334</v>
      </c>
      <c r="H275" s="269">
        <v>241.73333333333335</v>
      </c>
      <c r="I275" s="269">
        <v>247.36666666666667</v>
      </c>
      <c r="J275" s="269">
        <v>251.13333333333335</v>
      </c>
      <c r="K275" s="268">
        <v>243.6</v>
      </c>
      <c r="L275" s="268">
        <v>234.2</v>
      </c>
      <c r="M275" s="268">
        <v>1.26945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660.95</v>
      </c>
      <c r="D276" s="269">
        <v>665.18333333333339</v>
      </c>
      <c r="E276" s="269">
        <v>646.66666666666674</v>
      </c>
      <c r="F276" s="269">
        <v>632.38333333333333</v>
      </c>
      <c r="G276" s="269">
        <v>613.86666666666667</v>
      </c>
      <c r="H276" s="269">
        <v>679.46666666666681</v>
      </c>
      <c r="I276" s="269">
        <v>697.98333333333346</v>
      </c>
      <c r="J276" s="269">
        <v>712.26666666666688</v>
      </c>
      <c r="K276" s="268">
        <v>683.7</v>
      </c>
      <c r="L276" s="268">
        <v>650.9</v>
      </c>
      <c r="M276" s="268">
        <v>68.755740000000003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373.2</v>
      </c>
      <c r="D277" s="269">
        <v>375.91666666666669</v>
      </c>
      <c r="E277" s="269">
        <v>367.83333333333337</v>
      </c>
      <c r="F277" s="269">
        <v>362.4666666666667</v>
      </c>
      <c r="G277" s="269">
        <v>354.38333333333338</v>
      </c>
      <c r="H277" s="269">
        <v>381.28333333333336</v>
      </c>
      <c r="I277" s="269">
        <v>389.36666666666673</v>
      </c>
      <c r="J277" s="269">
        <v>394.73333333333335</v>
      </c>
      <c r="K277" s="268">
        <v>384</v>
      </c>
      <c r="L277" s="268">
        <v>370.55</v>
      </c>
      <c r="M277" s="268">
        <v>9.7609700000000004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1206.4000000000001</v>
      </c>
      <c r="D278" s="269">
        <v>1206.3166666666666</v>
      </c>
      <c r="E278" s="269">
        <v>1191.6333333333332</v>
      </c>
      <c r="F278" s="269">
        <v>1176.8666666666666</v>
      </c>
      <c r="G278" s="269">
        <v>1162.1833333333332</v>
      </c>
      <c r="H278" s="269">
        <v>1221.0833333333333</v>
      </c>
      <c r="I278" s="269">
        <v>1235.7666666666667</v>
      </c>
      <c r="J278" s="269">
        <v>1250.5333333333333</v>
      </c>
      <c r="K278" s="268">
        <v>1221</v>
      </c>
      <c r="L278" s="268">
        <v>1191.55</v>
      </c>
      <c r="M278" s="268">
        <v>1.1931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420.25</v>
      </c>
      <c r="D279" s="269">
        <v>423.38333333333338</v>
      </c>
      <c r="E279" s="269">
        <v>414.96666666666675</v>
      </c>
      <c r="F279" s="269">
        <v>409.68333333333339</v>
      </c>
      <c r="G279" s="269">
        <v>401.26666666666677</v>
      </c>
      <c r="H279" s="269">
        <v>428.66666666666674</v>
      </c>
      <c r="I279" s="269">
        <v>437.08333333333337</v>
      </c>
      <c r="J279" s="269">
        <v>442.36666666666673</v>
      </c>
      <c r="K279" s="268">
        <v>431.8</v>
      </c>
      <c r="L279" s="268">
        <v>418.1</v>
      </c>
      <c r="M279" s="268">
        <v>1.0039800000000001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93.15</v>
      </c>
      <c r="D280" s="269">
        <v>93.55</v>
      </c>
      <c r="E280" s="269">
        <v>91.449999999999989</v>
      </c>
      <c r="F280" s="269">
        <v>89.749999999999986</v>
      </c>
      <c r="G280" s="269">
        <v>87.649999999999977</v>
      </c>
      <c r="H280" s="269">
        <v>95.25</v>
      </c>
      <c r="I280" s="269">
        <v>97.35</v>
      </c>
      <c r="J280" s="269">
        <v>99.050000000000011</v>
      </c>
      <c r="K280" s="268">
        <v>95.65</v>
      </c>
      <c r="L280" s="268">
        <v>91.85</v>
      </c>
      <c r="M280" s="268">
        <v>30.244129999999998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479.1</v>
      </c>
      <c r="D281" s="269">
        <v>484.01666666666665</v>
      </c>
      <c r="E281" s="269">
        <v>471.88333333333333</v>
      </c>
      <c r="F281" s="269">
        <v>464.66666666666669</v>
      </c>
      <c r="G281" s="269">
        <v>452.53333333333336</v>
      </c>
      <c r="H281" s="269">
        <v>491.23333333333329</v>
      </c>
      <c r="I281" s="269">
        <v>503.36666666666662</v>
      </c>
      <c r="J281" s="269">
        <v>510.58333333333326</v>
      </c>
      <c r="K281" s="268">
        <v>496.15</v>
      </c>
      <c r="L281" s="268">
        <v>476.8</v>
      </c>
      <c r="M281" s="268">
        <v>2.0299100000000001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84.3</v>
      </c>
      <c r="D282" s="269">
        <v>84.066666666666663</v>
      </c>
      <c r="E282" s="269">
        <v>82.23333333333332</v>
      </c>
      <c r="F282" s="269">
        <v>80.166666666666657</v>
      </c>
      <c r="G282" s="269">
        <v>78.333333333333314</v>
      </c>
      <c r="H282" s="269">
        <v>86.133333333333326</v>
      </c>
      <c r="I282" s="269">
        <v>87.966666666666669</v>
      </c>
      <c r="J282" s="269">
        <v>90.033333333333331</v>
      </c>
      <c r="K282" s="268">
        <v>85.9</v>
      </c>
      <c r="L282" s="268">
        <v>82</v>
      </c>
      <c r="M282" s="268">
        <v>84.657030000000006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436.2</v>
      </c>
      <c r="D283" s="269">
        <v>442.7166666666667</v>
      </c>
      <c r="E283" s="269">
        <v>427.63333333333338</v>
      </c>
      <c r="F283" s="269">
        <v>419.06666666666666</v>
      </c>
      <c r="G283" s="269">
        <v>403.98333333333335</v>
      </c>
      <c r="H283" s="269">
        <v>451.28333333333342</v>
      </c>
      <c r="I283" s="269">
        <v>466.36666666666667</v>
      </c>
      <c r="J283" s="269">
        <v>474.93333333333345</v>
      </c>
      <c r="K283" s="268">
        <v>457.8</v>
      </c>
      <c r="L283" s="268">
        <v>434.15</v>
      </c>
      <c r="M283" s="268">
        <v>4.8293799999999996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1862.7</v>
      </c>
      <c r="D284" s="269">
        <v>1864.4333333333334</v>
      </c>
      <c r="E284" s="269">
        <v>1840.1666666666667</v>
      </c>
      <c r="F284" s="269">
        <v>1817.6333333333334</v>
      </c>
      <c r="G284" s="269">
        <v>1793.3666666666668</v>
      </c>
      <c r="H284" s="269">
        <v>1886.9666666666667</v>
      </c>
      <c r="I284" s="269">
        <v>1911.2333333333331</v>
      </c>
      <c r="J284" s="269">
        <v>1933.7666666666667</v>
      </c>
      <c r="K284" s="268">
        <v>1888.7</v>
      </c>
      <c r="L284" s="268">
        <v>1841.9</v>
      </c>
      <c r="M284" s="268">
        <v>26.137589999999999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1360.05</v>
      </c>
      <c r="D285" s="269">
        <v>1356.6000000000001</v>
      </c>
      <c r="E285" s="269">
        <v>1318.2500000000002</v>
      </c>
      <c r="F285" s="269">
        <v>1276.45</v>
      </c>
      <c r="G285" s="269">
        <v>1238.1000000000001</v>
      </c>
      <c r="H285" s="269">
        <v>1398.4000000000003</v>
      </c>
      <c r="I285" s="269">
        <v>1436.7500000000002</v>
      </c>
      <c r="J285" s="269">
        <v>1478.5500000000004</v>
      </c>
      <c r="K285" s="268">
        <v>1394.95</v>
      </c>
      <c r="L285" s="268">
        <v>1314.8</v>
      </c>
      <c r="M285" s="268">
        <v>2.0983100000000001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76</v>
      </c>
      <c r="D286" s="269">
        <v>77.033333333333331</v>
      </c>
      <c r="E286" s="269">
        <v>74.566666666666663</v>
      </c>
      <c r="F286" s="269">
        <v>73.133333333333326</v>
      </c>
      <c r="G286" s="269">
        <v>70.666666666666657</v>
      </c>
      <c r="H286" s="269">
        <v>78.466666666666669</v>
      </c>
      <c r="I286" s="269">
        <v>80.933333333333337</v>
      </c>
      <c r="J286" s="269">
        <v>82.366666666666674</v>
      </c>
      <c r="K286" s="268">
        <v>79.5</v>
      </c>
      <c r="L286" s="268">
        <v>75.599999999999994</v>
      </c>
      <c r="M286" s="268">
        <v>82.841809999999995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3446.95</v>
      </c>
      <c r="D287" s="269">
        <v>3469.9666666666667</v>
      </c>
      <c r="E287" s="269">
        <v>3405.1333333333332</v>
      </c>
      <c r="F287" s="269">
        <v>3363.3166666666666</v>
      </c>
      <c r="G287" s="269">
        <v>3298.4833333333331</v>
      </c>
      <c r="H287" s="269">
        <v>3511.7833333333333</v>
      </c>
      <c r="I287" s="269">
        <v>3576.6166666666663</v>
      </c>
      <c r="J287" s="269">
        <v>3618.4333333333334</v>
      </c>
      <c r="K287" s="268">
        <v>3534.8</v>
      </c>
      <c r="L287" s="268">
        <v>3428.15</v>
      </c>
      <c r="M287" s="268">
        <v>2.9347699999999999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401.95</v>
      </c>
      <c r="D288" s="269">
        <v>408.65000000000003</v>
      </c>
      <c r="E288" s="269">
        <v>393.30000000000007</v>
      </c>
      <c r="F288" s="269">
        <v>384.65000000000003</v>
      </c>
      <c r="G288" s="269">
        <v>369.30000000000007</v>
      </c>
      <c r="H288" s="269">
        <v>417.30000000000007</v>
      </c>
      <c r="I288" s="269">
        <v>432.65000000000009</v>
      </c>
      <c r="J288" s="269">
        <v>441.30000000000007</v>
      </c>
      <c r="K288" s="268">
        <v>424</v>
      </c>
      <c r="L288" s="268">
        <v>400</v>
      </c>
      <c r="M288" s="268">
        <v>34.575479999999999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12771.85</v>
      </c>
      <c r="D289" s="269">
        <v>12932.816666666666</v>
      </c>
      <c r="E289" s="269">
        <v>12511.633333333331</v>
      </c>
      <c r="F289" s="269">
        <v>12251.416666666666</v>
      </c>
      <c r="G289" s="269">
        <v>11830.233333333332</v>
      </c>
      <c r="H289" s="269">
        <v>13193.033333333331</v>
      </c>
      <c r="I289" s="269">
        <v>13614.216666666665</v>
      </c>
      <c r="J289" s="269">
        <v>13874.433333333331</v>
      </c>
      <c r="K289" s="268">
        <v>13354</v>
      </c>
      <c r="L289" s="268">
        <v>12672.6</v>
      </c>
      <c r="M289" s="268">
        <v>6.7640000000000006E-2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4417.8999999999996</v>
      </c>
      <c r="D290" s="269">
        <v>4446.6333333333332</v>
      </c>
      <c r="E290" s="269">
        <v>4373.2666666666664</v>
      </c>
      <c r="F290" s="269">
        <v>4328.6333333333332</v>
      </c>
      <c r="G290" s="269">
        <v>4255.2666666666664</v>
      </c>
      <c r="H290" s="269">
        <v>4491.2666666666664</v>
      </c>
      <c r="I290" s="269">
        <v>4564.6333333333332</v>
      </c>
      <c r="J290" s="269">
        <v>4609.2666666666664</v>
      </c>
      <c r="K290" s="268">
        <v>4520</v>
      </c>
      <c r="L290" s="268">
        <v>4402</v>
      </c>
      <c r="M290" s="268">
        <v>3.4632700000000001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1856.85</v>
      </c>
      <c r="D291" s="269">
        <v>1868.2833333333335</v>
      </c>
      <c r="E291" s="269">
        <v>1841.116666666667</v>
      </c>
      <c r="F291" s="269">
        <v>1825.3833333333334</v>
      </c>
      <c r="G291" s="269">
        <v>1798.2166666666669</v>
      </c>
      <c r="H291" s="269">
        <v>1884.0166666666671</v>
      </c>
      <c r="I291" s="269">
        <v>1911.1833333333336</v>
      </c>
      <c r="J291" s="269">
        <v>1926.9166666666672</v>
      </c>
      <c r="K291" s="268">
        <v>1895.45</v>
      </c>
      <c r="L291" s="268">
        <v>1852.55</v>
      </c>
      <c r="M291" s="268">
        <v>19.487660000000002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381.55</v>
      </c>
      <c r="D292" s="269">
        <v>385.4666666666667</v>
      </c>
      <c r="E292" s="269">
        <v>376.08333333333337</v>
      </c>
      <c r="F292" s="269">
        <v>370.61666666666667</v>
      </c>
      <c r="G292" s="269">
        <v>361.23333333333335</v>
      </c>
      <c r="H292" s="269">
        <v>390.93333333333339</v>
      </c>
      <c r="I292" s="269">
        <v>400.31666666666672</v>
      </c>
      <c r="J292" s="269">
        <v>405.78333333333342</v>
      </c>
      <c r="K292" s="268">
        <v>394.85</v>
      </c>
      <c r="L292" s="268">
        <v>380</v>
      </c>
      <c r="M292" s="268">
        <v>2.35107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510.3</v>
      </c>
      <c r="D293" s="269">
        <v>515.43333333333328</v>
      </c>
      <c r="E293" s="269">
        <v>503.86666666666656</v>
      </c>
      <c r="F293" s="269">
        <v>497.43333333333328</v>
      </c>
      <c r="G293" s="269">
        <v>485.86666666666656</v>
      </c>
      <c r="H293" s="269">
        <v>521.86666666666656</v>
      </c>
      <c r="I293" s="269">
        <v>533.43333333333339</v>
      </c>
      <c r="J293" s="269">
        <v>539.86666666666656</v>
      </c>
      <c r="K293" s="268">
        <v>527</v>
      </c>
      <c r="L293" s="268">
        <v>509</v>
      </c>
      <c r="M293" s="268">
        <v>10.18261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350.7</v>
      </c>
      <c r="D294" s="269">
        <v>355.01666666666671</v>
      </c>
      <c r="E294" s="269">
        <v>344.78333333333342</v>
      </c>
      <c r="F294" s="269">
        <v>338.86666666666673</v>
      </c>
      <c r="G294" s="269">
        <v>328.63333333333344</v>
      </c>
      <c r="H294" s="269">
        <v>360.93333333333339</v>
      </c>
      <c r="I294" s="269">
        <v>371.16666666666663</v>
      </c>
      <c r="J294" s="269">
        <v>377.08333333333337</v>
      </c>
      <c r="K294" s="268">
        <v>365.25</v>
      </c>
      <c r="L294" s="268">
        <v>349.1</v>
      </c>
      <c r="M294" s="268">
        <v>9.8434899999999992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3408.9</v>
      </c>
      <c r="D295" s="269">
        <v>3415.6333333333332</v>
      </c>
      <c r="E295" s="269">
        <v>3370.2666666666664</v>
      </c>
      <c r="F295" s="269">
        <v>3331.6333333333332</v>
      </c>
      <c r="G295" s="269">
        <v>3286.2666666666664</v>
      </c>
      <c r="H295" s="269">
        <v>3454.2666666666664</v>
      </c>
      <c r="I295" s="269">
        <v>3499.6333333333332</v>
      </c>
      <c r="J295" s="269">
        <v>3538.2666666666664</v>
      </c>
      <c r="K295" s="268">
        <v>3461</v>
      </c>
      <c r="L295" s="268">
        <v>3377</v>
      </c>
      <c r="M295" s="268">
        <v>0.35487999999999997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648.35</v>
      </c>
      <c r="D296" s="269">
        <v>654.44999999999993</v>
      </c>
      <c r="E296" s="269">
        <v>640.89999999999986</v>
      </c>
      <c r="F296" s="269">
        <v>633.44999999999993</v>
      </c>
      <c r="G296" s="269">
        <v>619.89999999999986</v>
      </c>
      <c r="H296" s="269">
        <v>661.89999999999986</v>
      </c>
      <c r="I296" s="269">
        <v>675.44999999999982</v>
      </c>
      <c r="J296" s="269">
        <v>682.89999999999986</v>
      </c>
      <c r="K296" s="268">
        <v>668</v>
      </c>
      <c r="L296" s="268">
        <v>647</v>
      </c>
      <c r="M296" s="268">
        <v>5.3238799999999999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1815.1</v>
      </c>
      <c r="D297" s="269">
        <v>1828.05</v>
      </c>
      <c r="E297" s="269">
        <v>1798.1</v>
      </c>
      <c r="F297" s="269">
        <v>1781.1</v>
      </c>
      <c r="G297" s="269">
        <v>1751.1499999999999</v>
      </c>
      <c r="H297" s="269">
        <v>1845.05</v>
      </c>
      <c r="I297" s="269">
        <v>1875.0000000000002</v>
      </c>
      <c r="J297" s="269">
        <v>1892</v>
      </c>
      <c r="K297" s="268">
        <v>1858</v>
      </c>
      <c r="L297" s="268">
        <v>1811.05</v>
      </c>
      <c r="M297" s="268">
        <v>0.22817000000000001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35.65</v>
      </c>
      <c r="D298" s="269">
        <v>35.949999999999996</v>
      </c>
      <c r="E298" s="269">
        <v>34.949999999999989</v>
      </c>
      <c r="F298" s="269">
        <v>34.249999999999993</v>
      </c>
      <c r="G298" s="269">
        <v>33.249999999999986</v>
      </c>
      <c r="H298" s="269">
        <v>36.649999999999991</v>
      </c>
      <c r="I298" s="269">
        <v>37.650000000000006</v>
      </c>
      <c r="J298" s="269">
        <v>38.349999999999994</v>
      </c>
      <c r="K298" s="268">
        <v>36.950000000000003</v>
      </c>
      <c r="L298" s="268">
        <v>35.25</v>
      </c>
      <c r="M298" s="268">
        <v>11.8231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157.05000000000001</v>
      </c>
      <c r="D299" s="269">
        <v>157.46666666666667</v>
      </c>
      <c r="E299" s="269">
        <v>155.53333333333333</v>
      </c>
      <c r="F299" s="269">
        <v>154.01666666666665</v>
      </c>
      <c r="G299" s="269">
        <v>152.08333333333331</v>
      </c>
      <c r="H299" s="269">
        <v>158.98333333333335</v>
      </c>
      <c r="I299" s="269">
        <v>160.91666666666669</v>
      </c>
      <c r="J299" s="269">
        <v>162.43333333333337</v>
      </c>
      <c r="K299" s="268">
        <v>159.4</v>
      </c>
      <c r="L299" s="268">
        <v>155.94999999999999</v>
      </c>
      <c r="M299" s="268">
        <v>0.81930999999999998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82599.149999999994</v>
      </c>
      <c r="D300" s="269">
        <v>83289.683333333334</v>
      </c>
      <c r="E300" s="269">
        <v>81479.366666666669</v>
      </c>
      <c r="F300" s="269">
        <v>80359.583333333328</v>
      </c>
      <c r="G300" s="269">
        <v>78549.266666666663</v>
      </c>
      <c r="H300" s="269">
        <v>84409.466666666674</v>
      </c>
      <c r="I300" s="269">
        <v>86219.783333333355</v>
      </c>
      <c r="J300" s="269">
        <v>87339.56666666668</v>
      </c>
      <c r="K300" s="268">
        <v>85100</v>
      </c>
      <c r="L300" s="268">
        <v>82169.899999999994</v>
      </c>
      <c r="M300" s="268">
        <v>0.16345000000000001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1606.25</v>
      </c>
      <c r="D301" s="269">
        <v>1614.5833333333333</v>
      </c>
      <c r="E301" s="269">
        <v>1593.1666666666665</v>
      </c>
      <c r="F301" s="269">
        <v>1580.0833333333333</v>
      </c>
      <c r="G301" s="269">
        <v>1558.6666666666665</v>
      </c>
      <c r="H301" s="269">
        <v>1627.6666666666665</v>
      </c>
      <c r="I301" s="269">
        <v>1649.083333333333</v>
      </c>
      <c r="J301" s="269">
        <v>1662.1666666666665</v>
      </c>
      <c r="K301" s="268">
        <v>1636</v>
      </c>
      <c r="L301" s="268">
        <v>1601.5</v>
      </c>
      <c r="M301" s="268">
        <v>0.83450000000000002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1035.75</v>
      </c>
      <c r="D302" s="269">
        <v>1049</v>
      </c>
      <c r="E302" s="269">
        <v>1013.75</v>
      </c>
      <c r="F302" s="269">
        <v>991.75</v>
      </c>
      <c r="G302" s="269">
        <v>956.5</v>
      </c>
      <c r="H302" s="269">
        <v>1071</v>
      </c>
      <c r="I302" s="269">
        <v>1106.25</v>
      </c>
      <c r="J302" s="269">
        <v>1128.25</v>
      </c>
      <c r="K302" s="268">
        <v>1084.25</v>
      </c>
      <c r="L302" s="268">
        <v>1027</v>
      </c>
      <c r="M302" s="268">
        <v>2.3951500000000001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837.95</v>
      </c>
      <c r="D303" s="269">
        <v>850.7166666666667</v>
      </c>
      <c r="E303" s="269">
        <v>823.23333333333335</v>
      </c>
      <c r="F303" s="269">
        <v>808.51666666666665</v>
      </c>
      <c r="G303" s="269">
        <v>781.0333333333333</v>
      </c>
      <c r="H303" s="269">
        <v>865.43333333333339</v>
      </c>
      <c r="I303" s="269">
        <v>892.91666666666674</v>
      </c>
      <c r="J303" s="269">
        <v>907.63333333333344</v>
      </c>
      <c r="K303" s="268">
        <v>878.2</v>
      </c>
      <c r="L303" s="268">
        <v>836</v>
      </c>
      <c r="M303" s="268">
        <v>3.9959500000000001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194.4</v>
      </c>
      <c r="D304" s="269">
        <v>200.43333333333331</v>
      </c>
      <c r="E304" s="269">
        <v>185.96666666666661</v>
      </c>
      <c r="F304" s="269">
        <v>177.5333333333333</v>
      </c>
      <c r="G304" s="269">
        <v>163.06666666666661</v>
      </c>
      <c r="H304" s="269">
        <v>208.86666666666662</v>
      </c>
      <c r="I304" s="269">
        <v>223.33333333333331</v>
      </c>
      <c r="J304" s="269">
        <v>231.76666666666662</v>
      </c>
      <c r="K304" s="268">
        <v>214.9</v>
      </c>
      <c r="L304" s="268">
        <v>192</v>
      </c>
      <c r="M304" s="268">
        <v>429.78892000000002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1272.3</v>
      </c>
      <c r="D305" s="269">
        <v>1283.8</v>
      </c>
      <c r="E305" s="269">
        <v>1249.5</v>
      </c>
      <c r="F305" s="269">
        <v>1226.7</v>
      </c>
      <c r="G305" s="269">
        <v>1192.4000000000001</v>
      </c>
      <c r="H305" s="269">
        <v>1306.5999999999999</v>
      </c>
      <c r="I305" s="269">
        <v>1340.8999999999996</v>
      </c>
      <c r="J305" s="269">
        <v>1363.6999999999998</v>
      </c>
      <c r="K305" s="268">
        <v>1318.1</v>
      </c>
      <c r="L305" s="268">
        <v>1261</v>
      </c>
      <c r="M305" s="268">
        <v>46.396180000000001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264.45</v>
      </c>
      <c r="D306" s="269">
        <v>267.38333333333333</v>
      </c>
      <c r="E306" s="269">
        <v>260.21666666666664</v>
      </c>
      <c r="F306" s="269">
        <v>255.98333333333329</v>
      </c>
      <c r="G306" s="269">
        <v>248.81666666666661</v>
      </c>
      <c r="H306" s="269">
        <v>271.61666666666667</v>
      </c>
      <c r="I306" s="269">
        <v>278.78333333333342</v>
      </c>
      <c r="J306" s="269">
        <v>283.01666666666671</v>
      </c>
      <c r="K306" s="268">
        <v>274.55</v>
      </c>
      <c r="L306" s="268">
        <v>263.14999999999998</v>
      </c>
      <c r="M306" s="268">
        <v>3.0396399999999999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281.75</v>
      </c>
      <c r="D307" s="269">
        <v>285.46666666666664</v>
      </c>
      <c r="E307" s="269">
        <v>275.13333333333327</v>
      </c>
      <c r="F307" s="269">
        <v>268.51666666666665</v>
      </c>
      <c r="G307" s="269">
        <v>258.18333333333328</v>
      </c>
      <c r="H307" s="269">
        <v>292.08333333333326</v>
      </c>
      <c r="I307" s="269">
        <v>302.41666666666663</v>
      </c>
      <c r="J307" s="269">
        <v>309.03333333333325</v>
      </c>
      <c r="K307" s="268">
        <v>295.8</v>
      </c>
      <c r="L307" s="268">
        <v>278.85000000000002</v>
      </c>
      <c r="M307" s="268">
        <v>4.8375199999999996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530.9</v>
      </c>
      <c r="D308" s="269">
        <v>540.33333333333337</v>
      </c>
      <c r="E308" s="269">
        <v>513.66666666666674</v>
      </c>
      <c r="F308" s="269">
        <v>496.43333333333339</v>
      </c>
      <c r="G308" s="269">
        <v>469.76666666666677</v>
      </c>
      <c r="H308" s="269">
        <v>557.56666666666672</v>
      </c>
      <c r="I308" s="269">
        <v>584.23333333333346</v>
      </c>
      <c r="J308" s="269">
        <v>601.4666666666667</v>
      </c>
      <c r="K308" s="268">
        <v>567</v>
      </c>
      <c r="L308" s="268">
        <v>523.1</v>
      </c>
      <c r="M308" s="268">
        <v>9.44407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95.05</v>
      </c>
      <c r="D309" s="269">
        <v>96.05</v>
      </c>
      <c r="E309" s="269">
        <v>93.5</v>
      </c>
      <c r="F309" s="269">
        <v>91.95</v>
      </c>
      <c r="G309" s="269">
        <v>89.4</v>
      </c>
      <c r="H309" s="269">
        <v>97.6</v>
      </c>
      <c r="I309" s="269">
        <v>100.14999999999998</v>
      </c>
      <c r="J309" s="269">
        <v>101.69999999999999</v>
      </c>
      <c r="K309" s="268">
        <v>98.6</v>
      </c>
      <c r="L309" s="268">
        <v>94.5</v>
      </c>
      <c r="M309" s="268">
        <v>57.142499999999998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63.35</v>
      </c>
      <c r="D310" s="269">
        <v>64.033333333333331</v>
      </c>
      <c r="E310" s="269">
        <v>62.416666666666657</v>
      </c>
      <c r="F310" s="269">
        <v>61.483333333333327</v>
      </c>
      <c r="G310" s="269">
        <v>59.866666666666653</v>
      </c>
      <c r="H310" s="269">
        <v>64.966666666666669</v>
      </c>
      <c r="I310" s="269">
        <v>66.583333333333343</v>
      </c>
      <c r="J310" s="269">
        <v>67.516666666666666</v>
      </c>
      <c r="K310" s="268">
        <v>65.650000000000006</v>
      </c>
      <c r="L310" s="268">
        <v>63.1</v>
      </c>
      <c r="M310" s="268">
        <v>18.798649999999999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542.95000000000005</v>
      </c>
      <c r="D311" s="269">
        <v>545.90000000000009</v>
      </c>
      <c r="E311" s="269">
        <v>537.45000000000016</v>
      </c>
      <c r="F311" s="269">
        <v>531.95000000000005</v>
      </c>
      <c r="G311" s="269">
        <v>523.50000000000011</v>
      </c>
      <c r="H311" s="269">
        <v>551.4000000000002</v>
      </c>
      <c r="I311" s="269">
        <v>559.85</v>
      </c>
      <c r="J311" s="269">
        <v>565.35000000000025</v>
      </c>
      <c r="K311" s="268">
        <v>554.35</v>
      </c>
      <c r="L311" s="268">
        <v>540.4</v>
      </c>
      <c r="M311" s="268">
        <v>18.348510000000001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9343.4500000000007</v>
      </c>
      <c r="D312" s="269">
        <v>9357.2666666666682</v>
      </c>
      <c r="E312" s="269">
        <v>9263.5333333333365</v>
      </c>
      <c r="F312" s="269">
        <v>9183.6166666666686</v>
      </c>
      <c r="G312" s="269">
        <v>9089.8833333333369</v>
      </c>
      <c r="H312" s="269">
        <v>9437.1833333333361</v>
      </c>
      <c r="I312" s="269">
        <v>9530.9166666666697</v>
      </c>
      <c r="J312" s="269">
        <v>9610.8333333333358</v>
      </c>
      <c r="K312" s="268">
        <v>9451</v>
      </c>
      <c r="L312" s="268">
        <v>9277.35</v>
      </c>
      <c r="M312" s="268">
        <v>5.7421300000000004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1758</v>
      </c>
      <c r="D313" s="269">
        <v>1766.9833333333333</v>
      </c>
      <c r="E313" s="269">
        <v>1741.0166666666667</v>
      </c>
      <c r="F313" s="269">
        <v>1724.0333333333333</v>
      </c>
      <c r="G313" s="269">
        <v>1698.0666666666666</v>
      </c>
      <c r="H313" s="269">
        <v>1783.9666666666667</v>
      </c>
      <c r="I313" s="269">
        <v>1809.9333333333334</v>
      </c>
      <c r="J313" s="269">
        <v>1826.9166666666667</v>
      </c>
      <c r="K313" s="268">
        <v>1792.95</v>
      </c>
      <c r="L313" s="268">
        <v>1750</v>
      </c>
      <c r="M313" s="268">
        <v>0.55137000000000003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781.65</v>
      </c>
      <c r="D314" s="269">
        <v>790.46666666666658</v>
      </c>
      <c r="E314" s="269">
        <v>764.48333333333312</v>
      </c>
      <c r="F314" s="269">
        <v>747.31666666666649</v>
      </c>
      <c r="G314" s="269">
        <v>721.33333333333303</v>
      </c>
      <c r="H314" s="269">
        <v>807.63333333333321</v>
      </c>
      <c r="I314" s="269">
        <v>833.61666666666656</v>
      </c>
      <c r="J314" s="269">
        <v>850.7833333333333</v>
      </c>
      <c r="K314" s="268">
        <v>816.45</v>
      </c>
      <c r="L314" s="268">
        <v>773.3</v>
      </c>
      <c r="M314" s="268">
        <v>3.41777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426.95</v>
      </c>
      <c r="D315" s="269">
        <v>431.98333333333335</v>
      </c>
      <c r="E315" s="269">
        <v>419.01666666666671</v>
      </c>
      <c r="F315" s="269">
        <v>411.08333333333337</v>
      </c>
      <c r="G315" s="269">
        <v>398.11666666666673</v>
      </c>
      <c r="H315" s="269">
        <v>439.91666666666669</v>
      </c>
      <c r="I315" s="269">
        <v>452.88333333333338</v>
      </c>
      <c r="J315" s="269">
        <v>460.81666666666666</v>
      </c>
      <c r="K315" s="268">
        <v>444.95</v>
      </c>
      <c r="L315" s="268">
        <v>424.05</v>
      </c>
      <c r="M315" s="268">
        <v>61.28689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447.5</v>
      </c>
      <c r="D316" s="269">
        <v>449.34999999999997</v>
      </c>
      <c r="E316" s="269">
        <v>438.14999999999992</v>
      </c>
      <c r="F316" s="269">
        <v>428.79999999999995</v>
      </c>
      <c r="G316" s="269">
        <v>417.59999999999991</v>
      </c>
      <c r="H316" s="269">
        <v>458.69999999999993</v>
      </c>
      <c r="I316" s="269">
        <v>469.9</v>
      </c>
      <c r="J316" s="269">
        <v>479.24999999999994</v>
      </c>
      <c r="K316" s="268">
        <v>460.55</v>
      </c>
      <c r="L316" s="268">
        <v>440</v>
      </c>
      <c r="M316" s="268">
        <v>11.337120000000001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640.15</v>
      </c>
      <c r="D317" s="269">
        <v>643.7166666666667</v>
      </c>
      <c r="E317" s="269">
        <v>634.43333333333339</v>
      </c>
      <c r="F317" s="269">
        <v>628.7166666666667</v>
      </c>
      <c r="G317" s="269">
        <v>619.43333333333339</v>
      </c>
      <c r="H317" s="269">
        <v>649.43333333333339</v>
      </c>
      <c r="I317" s="269">
        <v>658.7166666666667</v>
      </c>
      <c r="J317" s="269">
        <v>664.43333333333339</v>
      </c>
      <c r="K317" s="268">
        <v>653</v>
      </c>
      <c r="L317" s="268">
        <v>638</v>
      </c>
      <c r="M317" s="268">
        <v>1.70017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879.95</v>
      </c>
      <c r="D318" s="269">
        <v>893.98333333333323</v>
      </c>
      <c r="E318" s="269">
        <v>852.96666666666647</v>
      </c>
      <c r="F318" s="269">
        <v>825.98333333333323</v>
      </c>
      <c r="G318" s="269">
        <v>784.96666666666647</v>
      </c>
      <c r="H318" s="269">
        <v>920.96666666666647</v>
      </c>
      <c r="I318" s="269">
        <v>961.98333333333312</v>
      </c>
      <c r="J318" s="269">
        <v>988.96666666666647</v>
      </c>
      <c r="K318" s="268">
        <v>935</v>
      </c>
      <c r="L318" s="268">
        <v>867</v>
      </c>
      <c r="M318" s="268">
        <v>13.01591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1460.25</v>
      </c>
      <c r="D319" s="269">
        <v>1458.6833333333332</v>
      </c>
      <c r="E319" s="269">
        <v>1430.4166666666663</v>
      </c>
      <c r="F319" s="269">
        <v>1400.583333333333</v>
      </c>
      <c r="G319" s="269">
        <v>1372.3166666666662</v>
      </c>
      <c r="H319" s="269">
        <v>1488.5166666666664</v>
      </c>
      <c r="I319" s="269">
        <v>1516.7833333333333</v>
      </c>
      <c r="J319" s="269">
        <v>1546.6166666666666</v>
      </c>
      <c r="K319" s="268">
        <v>1486.95</v>
      </c>
      <c r="L319" s="268">
        <v>1428.85</v>
      </c>
      <c r="M319" s="268">
        <v>4.87338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3148.2</v>
      </c>
      <c r="D320" s="269">
        <v>3171.9166666666665</v>
      </c>
      <c r="E320" s="269">
        <v>3106.2833333333328</v>
      </c>
      <c r="F320" s="269">
        <v>3064.3666666666663</v>
      </c>
      <c r="G320" s="269">
        <v>2998.7333333333327</v>
      </c>
      <c r="H320" s="269">
        <v>3213.833333333333</v>
      </c>
      <c r="I320" s="269">
        <v>3279.4666666666672</v>
      </c>
      <c r="J320" s="269">
        <v>3321.3833333333332</v>
      </c>
      <c r="K320" s="268">
        <v>3237.55</v>
      </c>
      <c r="L320" s="268">
        <v>3130</v>
      </c>
      <c r="M320" s="268">
        <v>6.5851300000000004</v>
      </c>
      <c r="N320" s="1"/>
      <c r="O320" s="1"/>
    </row>
    <row r="321" spans="1:15" ht="12.75" customHeight="1">
      <c r="A321" s="30">
        <v>311</v>
      </c>
      <c r="B321" s="278" t="s">
        <v>888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751.4</v>
      </c>
      <c r="D322" s="269">
        <v>753.44999999999993</v>
      </c>
      <c r="E322" s="269">
        <v>745.74999999999989</v>
      </c>
      <c r="F322" s="269">
        <v>740.09999999999991</v>
      </c>
      <c r="G322" s="269">
        <v>732.39999999999986</v>
      </c>
      <c r="H322" s="269">
        <v>759.09999999999991</v>
      </c>
      <c r="I322" s="269">
        <v>766.8</v>
      </c>
      <c r="J322" s="269">
        <v>772.44999999999993</v>
      </c>
      <c r="K322" s="268">
        <v>761.15</v>
      </c>
      <c r="L322" s="268">
        <v>747.8</v>
      </c>
      <c r="M322" s="268">
        <v>0.52249000000000001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2019.45</v>
      </c>
      <c r="D323" s="269">
        <v>2035.6166666666668</v>
      </c>
      <c r="E323" s="269">
        <v>1994.3333333333335</v>
      </c>
      <c r="F323" s="269">
        <v>1969.2166666666667</v>
      </c>
      <c r="G323" s="269">
        <v>1927.9333333333334</v>
      </c>
      <c r="H323" s="269">
        <v>2060.7333333333336</v>
      </c>
      <c r="I323" s="269">
        <v>2102.0166666666664</v>
      </c>
      <c r="J323" s="269">
        <v>2127.1333333333337</v>
      </c>
      <c r="K323" s="268">
        <v>2076.9</v>
      </c>
      <c r="L323" s="268">
        <v>2010.5</v>
      </c>
      <c r="M323" s="268">
        <v>4.7279499999999999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1261.95</v>
      </c>
      <c r="D324" s="269">
        <v>1267.6333333333334</v>
      </c>
      <c r="E324" s="269">
        <v>1240.6166666666668</v>
      </c>
      <c r="F324" s="269">
        <v>1219.2833333333333</v>
      </c>
      <c r="G324" s="269">
        <v>1192.2666666666667</v>
      </c>
      <c r="H324" s="269">
        <v>1288.9666666666669</v>
      </c>
      <c r="I324" s="269">
        <v>1315.9833333333338</v>
      </c>
      <c r="J324" s="269">
        <v>1337.3166666666671</v>
      </c>
      <c r="K324" s="268">
        <v>1294.6500000000001</v>
      </c>
      <c r="L324" s="268">
        <v>1246.3</v>
      </c>
      <c r="M324" s="268">
        <v>3.6773400000000001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1002.5</v>
      </c>
      <c r="D325" s="269">
        <v>1006.6333333333333</v>
      </c>
      <c r="E325" s="269">
        <v>993.86666666666667</v>
      </c>
      <c r="F325" s="269">
        <v>985.23333333333335</v>
      </c>
      <c r="G325" s="269">
        <v>972.4666666666667</v>
      </c>
      <c r="H325" s="269">
        <v>1015.2666666666667</v>
      </c>
      <c r="I325" s="269">
        <v>1028.0333333333333</v>
      </c>
      <c r="J325" s="269">
        <v>1036.6666666666665</v>
      </c>
      <c r="K325" s="268">
        <v>1019.4</v>
      </c>
      <c r="L325" s="268">
        <v>998</v>
      </c>
      <c r="M325" s="268">
        <v>6.4228699999999996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622.95000000000005</v>
      </c>
      <c r="D326" s="269">
        <v>627.58333333333337</v>
      </c>
      <c r="E326" s="269">
        <v>615.86666666666679</v>
      </c>
      <c r="F326" s="269">
        <v>608.78333333333342</v>
      </c>
      <c r="G326" s="269">
        <v>597.06666666666683</v>
      </c>
      <c r="H326" s="269">
        <v>634.66666666666674</v>
      </c>
      <c r="I326" s="269">
        <v>646.38333333333321</v>
      </c>
      <c r="J326" s="269">
        <v>653.4666666666667</v>
      </c>
      <c r="K326" s="268">
        <v>639.29999999999995</v>
      </c>
      <c r="L326" s="268">
        <v>620.5</v>
      </c>
      <c r="M326" s="268">
        <v>2.57003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33.200000000000003</v>
      </c>
      <c r="D327" s="269">
        <v>33.483333333333334</v>
      </c>
      <c r="E327" s="269">
        <v>32.766666666666666</v>
      </c>
      <c r="F327" s="269">
        <v>32.333333333333329</v>
      </c>
      <c r="G327" s="269">
        <v>31.61666666666666</v>
      </c>
      <c r="H327" s="269">
        <v>33.916666666666671</v>
      </c>
      <c r="I327" s="269">
        <v>34.63333333333334</v>
      </c>
      <c r="J327" s="269">
        <v>35.066666666666677</v>
      </c>
      <c r="K327" s="268">
        <v>34.200000000000003</v>
      </c>
      <c r="L327" s="268">
        <v>33.049999999999997</v>
      </c>
      <c r="M327" s="268">
        <v>18.32901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70.95</v>
      </c>
      <c r="D328" s="269">
        <v>71.566666666666677</v>
      </c>
      <c r="E328" s="269">
        <v>69.983333333333348</v>
      </c>
      <c r="F328" s="269">
        <v>69.016666666666666</v>
      </c>
      <c r="G328" s="269">
        <v>67.433333333333337</v>
      </c>
      <c r="H328" s="269">
        <v>72.53333333333336</v>
      </c>
      <c r="I328" s="269">
        <v>74.116666666666703</v>
      </c>
      <c r="J328" s="269">
        <v>75.083333333333371</v>
      </c>
      <c r="K328" s="268">
        <v>73.150000000000006</v>
      </c>
      <c r="L328" s="268">
        <v>70.599999999999994</v>
      </c>
      <c r="M328" s="268">
        <v>20.56279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585.65</v>
      </c>
      <c r="D329" s="269">
        <v>588.85</v>
      </c>
      <c r="E329" s="269">
        <v>577.80000000000007</v>
      </c>
      <c r="F329" s="269">
        <v>569.95000000000005</v>
      </c>
      <c r="G329" s="269">
        <v>558.90000000000009</v>
      </c>
      <c r="H329" s="269">
        <v>596.70000000000005</v>
      </c>
      <c r="I329" s="269">
        <v>607.75</v>
      </c>
      <c r="J329" s="269">
        <v>615.6</v>
      </c>
      <c r="K329" s="268">
        <v>599.9</v>
      </c>
      <c r="L329" s="268">
        <v>581</v>
      </c>
      <c r="M329" s="268">
        <v>0.73414999999999997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38.5</v>
      </c>
      <c r="D330" s="269">
        <v>38.733333333333327</v>
      </c>
      <c r="E330" s="269">
        <v>37.666666666666657</v>
      </c>
      <c r="F330" s="269">
        <v>36.833333333333329</v>
      </c>
      <c r="G330" s="269">
        <v>35.766666666666659</v>
      </c>
      <c r="H330" s="269">
        <v>39.566666666666656</v>
      </c>
      <c r="I330" s="269">
        <v>40.633333333333333</v>
      </c>
      <c r="J330" s="269">
        <v>41.466666666666654</v>
      </c>
      <c r="K330" s="268">
        <v>39.799999999999997</v>
      </c>
      <c r="L330" s="268">
        <v>37.9</v>
      </c>
      <c r="M330" s="268">
        <v>215.13831999999999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71.349999999999994</v>
      </c>
      <c r="D331" s="269">
        <v>71.816666666666663</v>
      </c>
      <c r="E331" s="269">
        <v>70.583333333333329</v>
      </c>
      <c r="F331" s="269">
        <v>69.816666666666663</v>
      </c>
      <c r="G331" s="269">
        <v>68.583333333333329</v>
      </c>
      <c r="H331" s="269">
        <v>72.583333333333329</v>
      </c>
      <c r="I331" s="269">
        <v>73.816666666666677</v>
      </c>
      <c r="J331" s="269">
        <v>74.583333333333329</v>
      </c>
      <c r="K331" s="268">
        <v>73.05</v>
      </c>
      <c r="L331" s="268">
        <v>71.05</v>
      </c>
      <c r="M331" s="268">
        <v>13.45163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127.9</v>
      </c>
      <c r="D332" s="269">
        <v>129.26666666666668</v>
      </c>
      <c r="E332" s="269">
        <v>125.83333333333337</v>
      </c>
      <c r="F332" s="269">
        <v>123.76666666666669</v>
      </c>
      <c r="G332" s="269">
        <v>120.33333333333339</v>
      </c>
      <c r="H332" s="269">
        <v>131.33333333333337</v>
      </c>
      <c r="I332" s="269">
        <v>134.76666666666671</v>
      </c>
      <c r="J332" s="269">
        <v>136.83333333333334</v>
      </c>
      <c r="K332" s="268">
        <v>132.69999999999999</v>
      </c>
      <c r="L332" s="268">
        <v>127.2</v>
      </c>
      <c r="M332" s="268">
        <v>70.592339999999993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258.55</v>
      </c>
      <c r="D333" s="269">
        <v>261.58333333333331</v>
      </c>
      <c r="E333" s="269">
        <v>254.21666666666664</v>
      </c>
      <c r="F333" s="269">
        <v>249.88333333333333</v>
      </c>
      <c r="G333" s="269">
        <v>242.51666666666665</v>
      </c>
      <c r="H333" s="269">
        <v>265.91666666666663</v>
      </c>
      <c r="I333" s="269">
        <v>273.2833333333333</v>
      </c>
      <c r="J333" s="269">
        <v>277.61666666666662</v>
      </c>
      <c r="K333" s="268">
        <v>268.95</v>
      </c>
      <c r="L333" s="268">
        <v>257.25</v>
      </c>
      <c r="M333" s="268">
        <v>3.9220899999999999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163.95</v>
      </c>
      <c r="D334" s="269">
        <v>165.03333333333333</v>
      </c>
      <c r="E334" s="269">
        <v>161.56666666666666</v>
      </c>
      <c r="F334" s="269">
        <v>159.18333333333334</v>
      </c>
      <c r="G334" s="269">
        <v>155.71666666666667</v>
      </c>
      <c r="H334" s="269">
        <v>167.41666666666666</v>
      </c>
      <c r="I334" s="269">
        <v>170.8833333333333</v>
      </c>
      <c r="J334" s="269">
        <v>173.26666666666665</v>
      </c>
      <c r="K334" s="268">
        <v>168.5</v>
      </c>
      <c r="L334" s="268">
        <v>162.65</v>
      </c>
      <c r="M334" s="268">
        <v>122.64388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700.8</v>
      </c>
      <c r="D335" s="269">
        <v>699.5</v>
      </c>
      <c r="E335" s="269">
        <v>694</v>
      </c>
      <c r="F335" s="269">
        <v>687.2</v>
      </c>
      <c r="G335" s="269">
        <v>681.7</v>
      </c>
      <c r="H335" s="269">
        <v>706.3</v>
      </c>
      <c r="I335" s="269">
        <v>711.8</v>
      </c>
      <c r="J335" s="269">
        <v>718.59999999999991</v>
      </c>
      <c r="K335" s="268">
        <v>705</v>
      </c>
      <c r="L335" s="268">
        <v>692.7</v>
      </c>
      <c r="M335" s="268">
        <v>1.04488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73.05</v>
      </c>
      <c r="D336" s="269">
        <v>73.716666666666669</v>
      </c>
      <c r="E336" s="269">
        <v>71.983333333333334</v>
      </c>
      <c r="F336" s="269">
        <v>70.916666666666671</v>
      </c>
      <c r="G336" s="269">
        <v>69.183333333333337</v>
      </c>
      <c r="H336" s="269">
        <v>74.783333333333331</v>
      </c>
      <c r="I336" s="269">
        <v>76.51666666666668</v>
      </c>
      <c r="J336" s="269">
        <v>77.583333333333329</v>
      </c>
      <c r="K336" s="268">
        <v>75.45</v>
      </c>
      <c r="L336" s="268">
        <v>72.650000000000006</v>
      </c>
      <c r="M336" s="268">
        <v>88.19359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4628.25</v>
      </c>
      <c r="D337" s="269">
        <v>4666.9833333333336</v>
      </c>
      <c r="E337" s="269">
        <v>4573.9666666666672</v>
      </c>
      <c r="F337" s="269">
        <v>4519.6833333333334</v>
      </c>
      <c r="G337" s="269">
        <v>4426.666666666667</v>
      </c>
      <c r="H337" s="269">
        <v>4721.2666666666673</v>
      </c>
      <c r="I337" s="269">
        <v>4814.2833333333338</v>
      </c>
      <c r="J337" s="269">
        <v>4868.5666666666675</v>
      </c>
      <c r="K337" s="268">
        <v>4760</v>
      </c>
      <c r="L337" s="268">
        <v>4612.7</v>
      </c>
      <c r="M337" s="268">
        <v>1.7252799999999999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733.05</v>
      </c>
      <c r="D338" s="269">
        <v>740.68333333333339</v>
      </c>
      <c r="E338" s="269">
        <v>722.86666666666679</v>
      </c>
      <c r="F338" s="269">
        <v>712.68333333333339</v>
      </c>
      <c r="G338" s="269">
        <v>694.86666666666679</v>
      </c>
      <c r="H338" s="269">
        <v>750.86666666666679</v>
      </c>
      <c r="I338" s="269">
        <v>768.68333333333339</v>
      </c>
      <c r="J338" s="269">
        <v>778.86666666666679</v>
      </c>
      <c r="K338" s="268">
        <v>758.5</v>
      </c>
      <c r="L338" s="268">
        <v>730.5</v>
      </c>
      <c r="M338" s="268">
        <v>4.9508999999999999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18495.900000000001</v>
      </c>
      <c r="D339" s="269">
        <v>18534.050000000003</v>
      </c>
      <c r="E339" s="269">
        <v>18411.900000000005</v>
      </c>
      <c r="F339" s="269">
        <v>18327.900000000001</v>
      </c>
      <c r="G339" s="269">
        <v>18205.750000000004</v>
      </c>
      <c r="H339" s="269">
        <v>18618.050000000007</v>
      </c>
      <c r="I339" s="269">
        <v>18740.2</v>
      </c>
      <c r="J339" s="269">
        <v>18824.200000000008</v>
      </c>
      <c r="K339" s="268">
        <v>18656.2</v>
      </c>
      <c r="L339" s="268">
        <v>18450.05</v>
      </c>
      <c r="M339" s="268">
        <v>0.35842000000000002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67.7</v>
      </c>
      <c r="D340" s="269">
        <v>68.399999999999991</v>
      </c>
      <c r="E340" s="269">
        <v>66.549999999999983</v>
      </c>
      <c r="F340" s="269">
        <v>65.399999999999991</v>
      </c>
      <c r="G340" s="269">
        <v>63.549999999999983</v>
      </c>
      <c r="H340" s="269">
        <v>69.549999999999983</v>
      </c>
      <c r="I340" s="269">
        <v>71.399999999999977</v>
      </c>
      <c r="J340" s="269">
        <v>72.549999999999983</v>
      </c>
      <c r="K340" s="268">
        <v>70.25</v>
      </c>
      <c r="L340" s="268">
        <v>67.25</v>
      </c>
      <c r="M340" s="268">
        <v>7.4130399999999996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279</v>
      </c>
      <c r="D341" s="269">
        <v>280.81666666666666</v>
      </c>
      <c r="E341" s="269">
        <v>276.2833333333333</v>
      </c>
      <c r="F341" s="269">
        <v>273.56666666666666</v>
      </c>
      <c r="G341" s="269">
        <v>269.0333333333333</v>
      </c>
      <c r="H341" s="269">
        <v>283.5333333333333</v>
      </c>
      <c r="I341" s="269">
        <v>288.06666666666672</v>
      </c>
      <c r="J341" s="269">
        <v>290.7833333333333</v>
      </c>
      <c r="K341" s="268">
        <v>285.35000000000002</v>
      </c>
      <c r="L341" s="268">
        <v>278.10000000000002</v>
      </c>
      <c r="M341" s="268">
        <v>1.5732200000000001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401.95</v>
      </c>
      <c r="D342" s="269">
        <v>405.48333333333329</v>
      </c>
      <c r="E342" s="269">
        <v>394.11666666666656</v>
      </c>
      <c r="F342" s="269">
        <v>386.28333333333325</v>
      </c>
      <c r="G342" s="269">
        <v>374.91666666666652</v>
      </c>
      <c r="H342" s="269">
        <v>413.31666666666661</v>
      </c>
      <c r="I342" s="269">
        <v>424.68333333333328</v>
      </c>
      <c r="J342" s="269">
        <v>432.51666666666665</v>
      </c>
      <c r="K342" s="268">
        <v>416.85</v>
      </c>
      <c r="L342" s="268">
        <v>397.65</v>
      </c>
      <c r="M342" s="268">
        <v>3.6316099999999998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970.3</v>
      </c>
      <c r="D343" s="269">
        <v>979.4666666666667</v>
      </c>
      <c r="E343" s="269">
        <v>949.58333333333337</v>
      </c>
      <c r="F343" s="269">
        <v>928.86666666666667</v>
      </c>
      <c r="G343" s="269">
        <v>898.98333333333335</v>
      </c>
      <c r="H343" s="269">
        <v>1000.1833333333334</v>
      </c>
      <c r="I343" s="269">
        <v>1030.0666666666666</v>
      </c>
      <c r="J343" s="269">
        <v>1050.7833333333333</v>
      </c>
      <c r="K343" s="268">
        <v>1009.35</v>
      </c>
      <c r="L343" s="268">
        <v>958.75</v>
      </c>
      <c r="M343" s="268">
        <v>5.8094400000000004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128.6</v>
      </c>
      <c r="D344" s="269">
        <v>128.4</v>
      </c>
      <c r="E344" s="269">
        <v>127.70000000000002</v>
      </c>
      <c r="F344" s="269">
        <v>126.80000000000001</v>
      </c>
      <c r="G344" s="269">
        <v>126.10000000000002</v>
      </c>
      <c r="H344" s="269">
        <v>129.30000000000001</v>
      </c>
      <c r="I344" s="269">
        <v>130</v>
      </c>
      <c r="J344" s="269">
        <v>130.9</v>
      </c>
      <c r="K344" s="268">
        <v>129.1</v>
      </c>
      <c r="L344" s="268">
        <v>127.5</v>
      </c>
      <c r="M344" s="268">
        <v>104.07849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184.9</v>
      </c>
      <c r="D345" s="269">
        <v>184.04999999999998</v>
      </c>
      <c r="E345" s="269">
        <v>181.94999999999996</v>
      </c>
      <c r="F345" s="269">
        <v>178.99999999999997</v>
      </c>
      <c r="G345" s="269">
        <v>176.89999999999995</v>
      </c>
      <c r="H345" s="269">
        <v>186.99999999999997</v>
      </c>
      <c r="I345" s="269">
        <v>189.1</v>
      </c>
      <c r="J345" s="269">
        <v>192.04999999999998</v>
      </c>
      <c r="K345" s="268">
        <v>186.15</v>
      </c>
      <c r="L345" s="268">
        <v>181.1</v>
      </c>
      <c r="M345" s="268">
        <v>15.832229999999999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692.6</v>
      </c>
      <c r="D346" s="269">
        <v>695.86666666666667</v>
      </c>
      <c r="E346" s="269">
        <v>684.73333333333335</v>
      </c>
      <c r="F346" s="269">
        <v>676.86666666666667</v>
      </c>
      <c r="G346" s="269">
        <v>665.73333333333335</v>
      </c>
      <c r="H346" s="269">
        <v>703.73333333333335</v>
      </c>
      <c r="I346" s="269">
        <v>714.86666666666679</v>
      </c>
      <c r="J346" s="269">
        <v>722.73333333333335</v>
      </c>
      <c r="K346" s="268">
        <v>707</v>
      </c>
      <c r="L346" s="268">
        <v>688</v>
      </c>
      <c r="M346" s="268">
        <v>15.73621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2993.7</v>
      </c>
      <c r="D347" s="269">
        <v>3008.9333333333329</v>
      </c>
      <c r="E347" s="269">
        <v>2971.8666666666659</v>
      </c>
      <c r="F347" s="269">
        <v>2950.0333333333328</v>
      </c>
      <c r="G347" s="269">
        <v>2912.9666666666658</v>
      </c>
      <c r="H347" s="269">
        <v>3030.766666666666</v>
      </c>
      <c r="I347" s="269">
        <v>3067.8333333333326</v>
      </c>
      <c r="J347" s="269">
        <v>3089.6666666666661</v>
      </c>
      <c r="K347" s="268">
        <v>3046</v>
      </c>
      <c r="L347" s="268">
        <v>2987.1</v>
      </c>
      <c r="M347" s="268">
        <v>0.64776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272.35000000000002</v>
      </c>
      <c r="D348" s="269">
        <v>274.56666666666666</v>
      </c>
      <c r="E348" s="269">
        <v>268.13333333333333</v>
      </c>
      <c r="F348" s="269">
        <v>263.91666666666669</v>
      </c>
      <c r="G348" s="269">
        <v>257.48333333333335</v>
      </c>
      <c r="H348" s="269">
        <v>278.7833333333333</v>
      </c>
      <c r="I348" s="269">
        <v>285.21666666666658</v>
      </c>
      <c r="J348" s="269">
        <v>289.43333333333328</v>
      </c>
      <c r="K348" s="268">
        <v>281</v>
      </c>
      <c r="L348" s="268">
        <v>270.35000000000002</v>
      </c>
      <c r="M348" s="268">
        <v>4.3768599999999998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492.55</v>
      </c>
      <c r="D349" s="269">
        <v>497.2833333333333</v>
      </c>
      <c r="E349" s="269">
        <v>485.26666666666659</v>
      </c>
      <c r="F349" s="269">
        <v>477.98333333333329</v>
      </c>
      <c r="G349" s="269">
        <v>465.96666666666658</v>
      </c>
      <c r="H349" s="269">
        <v>504.56666666666661</v>
      </c>
      <c r="I349" s="269">
        <v>516.58333333333326</v>
      </c>
      <c r="J349" s="269">
        <v>523.86666666666656</v>
      </c>
      <c r="K349" s="268">
        <v>509.3</v>
      </c>
      <c r="L349" s="268">
        <v>490</v>
      </c>
      <c r="M349" s="268">
        <v>4.8205900000000002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130.05000000000001</v>
      </c>
      <c r="D350" s="269">
        <v>131.65</v>
      </c>
      <c r="E350" s="269">
        <v>127.5</v>
      </c>
      <c r="F350" s="269">
        <v>124.94999999999999</v>
      </c>
      <c r="G350" s="269">
        <v>120.79999999999998</v>
      </c>
      <c r="H350" s="269">
        <v>134.20000000000002</v>
      </c>
      <c r="I350" s="269">
        <v>138.35000000000005</v>
      </c>
      <c r="J350" s="269">
        <v>140.90000000000003</v>
      </c>
      <c r="K350" s="268">
        <v>135.80000000000001</v>
      </c>
      <c r="L350" s="268">
        <v>129.1</v>
      </c>
      <c r="M350" s="268">
        <v>15.960369999999999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3058.25</v>
      </c>
      <c r="D351" s="269">
        <v>3086.1999999999994</v>
      </c>
      <c r="E351" s="269">
        <v>2988.7499999999986</v>
      </c>
      <c r="F351" s="269">
        <v>2919.2499999999991</v>
      </c>
      <c r="G351" s="269">
        <v>2821.7999999999984</v>
      </c>
      <c r="H351" s="269">
        <v>3155.6999999999989</v>
      </c>
      <c r="I351" s="269">
        <v>3253.1499999999996</v>
      </c>
      <c r="J351" s="269">
        <v>3322.6499999999992</v>
      </c>
      <c r="K351" s="268">
        <v>3183.65</v>
      </c>
      <c r="L351" s="268">
        <v>3016.7</v>
      </c>
      <c r="M351" s="268">
        <v>2.7568999999999999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404.5</v>
      </c>
      <c r="D352" s="269">
        <v>410.83333333333331</v>
      </c>
      <c r="E352" s="269">
        <v>396.66666666666663</v>
      </c>
      <c r="F352" s="269">
        <v>388.83333333333331</v>
      </c>
      <c r="G352" s="269">
        <v>374.66666666666663</v>
      </c>
      <c r="H352" s="269">
        <v>418.66666666666663</v>
      </c>
      <c r="I352" s="269">
        <v>432.83333333333326</v>
      </c>
      <c r="J352" s="269">
        <v>440.66666666666663</v>
      </c>
      <c r="K352" s="268">
        <v>425</v>
      </c>
      <c r="L352" s="268">
        <v>403</v>
      </c>
      <c r="M352" s="268">
        <v>4.0522400000000003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263</v>
      </c>
      <c r="D353" s="269">
        <v>265</v>
      </c>
      <c r="E353" s="269">
        <v>260</v>
      </c>
      <c r="F353" s="269">
        <v>257</v>
      </c>
      <c r="G353" s="269">
        <v>252</v>
      </c>
      <c r="H353" s="269">
        <v>268</v>
      </c>
      <c r="I353" s="269">
        <v>273</v>
      </c>
      <c r="J353" s="269">
        <v>276</v>
      </c>
      <c r="K353" s="268">
        <v>270</v>
      </c>
      <c r="L353" s="268">
        <v>262</v>
      </c>
      <c r="M353" s="268">
        <v>1.13341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1737.45</v>
      </c>
      <c r="D354" s="269">
        <v>1743.5166666666667</v>
      </c>
      <c r="E354" s="269">
        <v>1708.3333333333333</v>
      </c>
      <c r="F354" s="269">
        <v>1679.2166666666667</v>
      </c>
      <c r="G354" s="269">
        <v>1644.0333333333333</v>
      </c>
      <c r="H354" s="269">
        <v>1772.6333333333332</v>
      </c>
      <c r="I354" s="269">
        <v>1807.8166666666666</v>
      </c>
      <c r="J354" s="269">
        <v>1836.9333333333332</v>
      </c>
      <c r="K354" s="268">
        <v>1778.7</v>
      </c>
      <c r="L354" s="268">
        <v>1714.4</v>
      </c>
      <c r="M354" s="268">
        <v>12.03787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53078.15</v>
      </c>
      <c r="D355" s="269">
        <v>53045.016666666663</v>
      </c>
      <c r="E355" s="269">
        <v>52475.033333333326</v>
      </c>
      <c r="F355" s="269">
        <v>51871.916666666664</v>
      </c>
      <c r="G355" s="269">
        <v>51301.933333333327</v>
      </c>
      <c r="H355" s="269">
        <v>53648.133333333324</v>
      </c>
      <c r="I355" s="269">
        <v>54218.116666666661</v>
      </c>
      <c r="J355" s="269">
        <v>54821.233333333323</v>
      </c>
      <c r="K355" s="268">
        <v>53615</v>
      </c>
      <c r="L355" s="268">
        <v>52441.9</v>
      </c>
      <c r="M355" s="268">
        <v>0.36931999999999998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3148</v>
      </c>
      <c r="D356" s="269">
        <v>3181</v>
      </c>
      <c r="E356" s="269">
        <v>3102</v>
      </c>
      <c r="F356" s="269">
        <v>3056</v>
      </c>
      <c r="G356" s="269">
        <v>2977</v>
      </c>
      <c r="H356" s="269">
        <v>3227</v>
      </c>
      <c r="I356" s="269">
        <v>3306</v>
      </c>
      <c r="J356" s="269">
        <v>3352</v>
      </c>
      <c r="K356" s="268">
        <v>3260</v>
      </c>
      <c r="L356" s="268">
        <v>3135</v>
      </c>
      <c r="M356" s="268">
        <v>1.9838499999999999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205.5</v>
      </c>
      <c r="D357" s="269">
        <v>206.4</v>
      </c>
      <c r="E357" s="269">
        <v>204.10000000000002</v>
      </c>
      <c r="F357" s="269">
        <v>202.70000000000002</v>
      </c>
      <c r="G357" s="269">
        <v>200.40000000000003</v>
      </c>
      <c r="H357" s="269">
        <v>207.8</v>
      </c>
      <c r="I357" s="269">
        <v>210.10000000000002</v>
      </c>
      <c r="J357" s="269">
        <v>211.5</v>
      </c>
      <c r="K357" s="268">
        <v>208.7</v>
      </c>
      <c r="L357" s="268">
        <v>205</v>
      </c>
      <c r="M357" s="268">
        <v>11.15615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4212</v>
      </c>
      <c r="D358" s="269">
        <v>4213.6333333333332</v>
      </c>
      <c r="E358" s="269">
        <v>4178.3666666666668</v>
      </c>
      <c r="F358" s="269">
        <v>4144.7333333333336</v>
      </c>
      <c r="G358" s="269">
        <v>4109.4666666666672</v>
      </c>
      <c r="H358" s="269">
        <v>4247.2666666666664</v>
      </c>
      <c r="I358" s="269">
        <v>4282.5333333333328</v>
      </c>
      <c r="J358" s="269">
        <v>4316.1666666666661</v>
      </c>
      <c r="K358" s="268">
        <v>4248.8999999999996</v>
      </c>
      <c r="L358" s="268">
        <v>4180</v>
      </c>
      <c r="M358" s="268">
        <v>6.4769999999999994E-2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1393.15</v>
      </c>
      <c r="D359" s="269">
        <v>1401.3500000000001</v>
      </c>
      <c r="E359" s="269">
        <v>1366.9500000000003</v>
      </c>
      <c r="F359" s="269">
        <v>1340.7500000000002</v>
      </c>
      <c r="G359" s="269">
        <v>1306.3500000000004</v>
      </c>
      <c r="H359" s="269">
        <v>1427.5500000000002</v>
      </c>
      <c r="I359" s="269">
        <v>1461.9500000000003</v>
      </c>
      <c r="J359" s="269">
        <v>1488.15</v>
      </c>
      <c r="K359" s="268">
        <v>1435.75</v>
      </c>
      <c r="L359" s="268">
        <v>1375.15</v>
      </c>
      <c r="M359" s="268">
        <v>0.88787000000000005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2800.65</v>
      </c>
      <c r="D360" s="269">
        <v>2794.5333333333333</v>
      </c>
      <c r="E360" s="269">
        <v>2776.1166666666668</v>
      </c>
      <c r="F360" s="269">
        <v>2751.5833333333335</v>
      </c>
      <c r="G360" s="269">
        <v>2733.166666666667</v>
      </c>
      <c r="H360" s="269">
        <v>2819.0666666666666</v>
      </c>
      <c r="I360" s="269">
        <v>2837.4833333333336</v>
      </c>
      <c r="J360" s="269">
        <v>2862.0166666666664</v>
      </c>
      <c r="K360" s="268">
        <v>2812.95</v>
      </c>
      <c r="L360" s="268">
        <v>2770</v>
      </c>
      <c r="M360" s="268">
        <v>3.18784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955.8</v>
      </c>
      <c r="D361" s="269">
        <v>960.75</v>
      </c>
      <c r="E361" s="269">
        <v>943.05</v>
      </c>
      <c r="F361" s="269">
        <v>930.3</v>
      </c>
      <c r="G361" s="269">
        <v>912.59999999999991</v>
      </c>
      <c r="H361" s="269">
        <v>973.5</v>
      </c>
      <c r="I361" s="269">
        <v>991.2</v>
      </c>
      <c r="J361" s="269">
        <v>1003.95</v>
      </c>
      <c r="K361" s="268">
        <v>978.45</v>
      </c>
      <c r="L361" s="268">
        <v>948</v>
      </c>
      <c r="M361" s="268">
        <v>13.75353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895.2</v>
      </c>
      <c r="D362" s="269">
        <v>894.98333333333323</v>
      </c>
      <c r="E362" s="269">
        <v>886.51666666666642</v>
      </c>
      <c r="F362" s="269">
        <v>877.83333333333314</v>
      </c>
      <c r="G362" s="269">
        <v>869.36666666666633</v>
      </c>
      <c r="H362" s="269">
        <v>903.66666666666652</v>
      </c>
      <c r="I362" s="269">
        <v>912.13333333333344</v>
      </c>
      <c r="J362" s="269">
        <v>920.81666666666661</v>
      </c>
      <c r="K362" s="268">
        <v>903.45</v>
      </c>
      <c r="L362" s="268">
        <v>886.3</v>
      </c>
      <c r="M362" s="268">
        <v>0.16206000000000001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2580.8000000000002</v>
      </c>
      <c r="D363" s="269">
        <v>2593.0833333333335</v>
      </c>
      <c r="E363" s="269">
        <v>2547.7166666666672</v>
      </c>
      <c r="F363" s="269">
        <v>2514.6333333333337</v>
      </c>
      <c r="G363" s="269">
        <v>2469.2666666666673</v>
      </c>
      <c r="H363" s="269">
        <v>2626.166666666667</v>
      </c>
      <c r="I363" s="269">
        <v>2671.5333333333328</v>
      </c>
      <c r="J363" s="269">
        <v>2704.6166666666668</v>
      </c>
      <c r="K363" s="268">
        <v>2638.45</v>
      </c>
      <c r="L363" s="268">
        <v>2560</v>
      </c>
      <c r="M363" s="268">
        <v>1.9126099999999999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2080.6</v>
      </c>
      <c r="D364" s="269">
        <v>2105.5333333333333</v>
      </c>
      <c r="E364" s="269">
        <v>2045.0666666666666</v>
      </c>
      <c r="F364" s="269">
        <v>2009.5333333333333</v>
      </c>
      <c r="G364" s="269">
        <v>1949.0666666666666</v>
      </c>
      <c r="H364" s="269">
        <v>2141.0666666666666</v>
      </c>
      <c r="I364" s="269">
        <v>2201.5333333333328</v>
      </c>
      <c r="J364" s="269">
        <v>2237.0666666666666</v>
      </c>
      <c r="K364" s="268">
        <v>2166</v>
      </c>
      <c r="L364" s="268">
        <v>2070</v>
      </c>
      <c r="M364" s="268">
        <v>3.0230399999999999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306.35000000000002</v>
      </c>
      <c r="D365" s="269">
        <v>309.3</v>
      </c>
      <c r="E365" s="269">
        <v>299.3</v>
      </c>
      <c r="F365" s="269">
        <v>292.25</v>
      </c>
      <c r="G365" s="269">
        <v>282.25</v>
      </c>
      <c r="H365" s="269">
        <v>316.35000000000002</v>
      </c>
      <c r="I365" s="269">
        <v>326.35000000000002</v>
      </c>
      <c r="J365" s="269">
        <v>333.40000000000003</v>
      </c>
      <c r="K365" s="268">
        <v>319.3</v>
      </c>
      <c r="L365" s="268">
        <v>302.25</v>
      </c>
      <c r="M365" s="268">
        <v>52.007579999999997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110.2</v>
      </c>
      <c r="D366" s="269">
        <v>110.81666666666668</v>
      </c>
      <c r="E366" s="269">
        <v>108.98333333333335</v>
      </c>
      <c r="F366" s="269">
        <v>107.76666666666667</v>
      </c>
      <c r="G366" s="269">
        <v>105.93333333333334</v>
      </c>
      <c r="H366" s="269">
        <v>112.03333333333336</v>
      </c>
      <c r="I366" s="269">
        <v>113.8666666666667</v>
      </c>
      <c r="J366" s="269">
        <v>115.08333333333337</v>
      </c>
      <c r="K366" s="268">
        <v>112.65</v>
      </c>
      <c r="L366" s="268">
        <v>109.6</v>
      </c>
      <c r="M366" s="268">
        <v>54.788640000000001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202.55</v>
      </c>
      <c r="D367" s="269">
        <v>206.79999999999998</v>
      </c>
      <c r="E367" s="269">
        <v>193.84999999999997</v>
      </c>
      <c r="F367" s="269">
        <v>185.14999999999998</v>
      </c>
      <c r="G367" s="269">
        <v>172.19999999999996</v>
      </c>
      <c r="H367" s="269">
        <v>215.49999999999997</v>
      </c>
      <c r="I367" s="269">
        <v>228.44999999999996</v>
      </c>
      <c r="J367" s="269">
        <v>237.14999999999998</v>
      </c>
      <c r="K367" s="268">
        <v>219.75</v>
      </c>
      <c r="L367" s="268">
        <v>198.1</v>
      </c>
      <c r="M367" s="268">
        <v>653.72041999999999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402.75</v>
      </c>
      <c r="D368" s="269">
        <v>398.83333333333331</v>
      </c>
      <c r="E368" s="269">
        <v>374.01666666666665</v>
      </c>
      <c r="F368" s="269">
        <v>345.28333333333336</v>
      </c>
      <c r="G368" s="269">
        <v>320.4666666666667</v>
      </c>
      <c r="H368" s="269">
        <v>427.56666666666661</v>
      </c>
      <c r="I368" s="269">
        <v>452.38333333333333</v>
      </c>
      <c r="J368" s="269">
        <v>481.11666666666656</v>
      </c>
      <c r="K368" s="268">
        <v>423.65</v>
      </c>
      <c r="L368" s="268">
        <v>370.1</v>
      </c>
      <c r="M368" s="268">
        <v>19.735029999999998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434.3</v>
      </c>
      <c r="D369" s="269">
        <v>439.7833333333333</v>
      </c>
      <c r="E369" s="269">
        <v>427.56666666666661</v>
      </c>
      <c r="F369" s="269">
        <v>420.83333333333331</v>
      </c>
      <c r="G369" s="269">
        <v>408.61666666666662</v>
      </c>
      <c r="H369" s="269">
        <v>446.51666666666659</v>
      </c>
      <c r="I369" s="269">
        <v>458.73333333333329</v>
      </c>
      <c r="J369" s="269">
        <v>465.46666666666658</v>
      </c>
      <c r="K369" s="268">
        <v>452</v>
      </c>
      <c r="L369" s="268">
        <v>433.05</v>
      </c>
      <c r="M369" s="268">
        <v>3.4955099999999999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586.1</v>
      </c>
      <c r="D370" s="269">
        <v>588.23333333333323</v>
      </c>
      <c r="E370" s="269">
        <v>581.71666666666647</v>
      </c>
      <c r="F370" s="269">
        <v>577.33333333333326</v>
      </c>
      <c r="G370" s="269">
        <v>570.81666666666649</v>
      </c>
      <c r="H370" s="269">
        <v>592.61666666666645</v>
      </c>
      <c r="I370" s="269">
        <v>599.1333333333331</v>
      </c>
      <c r="J370" s="269">
        <v>603.51666666666642</v>
      </c>
      <c r="K370" s="268">
        <v>594.75</v>
      </c>
      <c r="L370" s="268">
        <v>583.85</v>
      </c>
      <c r="M370" s="268">
        <v>0.86500999999999995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126.3</v>
      </c>
      <c r="D371" s="269">
        <v>127.53333333333335</v>
      </c>
      <c r="E371" s="269">
        <v>124.56666666666669</v>
      </c>
      <c r="F371" s="269">
        <v>122.83333333333334</v>
      </c>
      <c r="G371" s="269">
        <v>119.86666666666669</v>
      </c>
      <c r="H371" s="269">
        <v>129.26666666666671</v>
      </c>
      <c r="I371" s="269">
        <v>132.23333333333335</v>
      </c>
      <c r="J371" s="269">
        <v>133.9666666666667</v>
      </c>
      <c r="K371" s="268">
        <v>130.5</v>
      </c>
      <c r="L371" s="268">
        <v>125.8</v>
      </c>
      <c r="M371" s="268">
        <v>3.8930099999999999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1475.65</v>
      </c>
      <c r="D372" s="269">
        <v>1484.8666666666668</v>
      </c>
      <c r="E372" s="269">
        <v>1457.7833333333335</v>
      </c>
      <c r="F372" s="269">
        <v>1439.9166666666667</v>
      </c>
      <c r="G372" s="269">
        <v>1412.8333333333335</v>
      </c>
      <c r="H372" s="269">
        <v>1502.7333333333336</v>
      </c>
      <c r="I372" s="269">
        <v>1529.8166666666666</v>
      </c>
      <c r="J372" s="269">
        <v>1547.6833333333336</v>
      </c>
      <c r="K372" s="268">
        <v>1511.95</v>
      </c>
      <c r="L372" s="268">
        <v>1467</v>
      </c>
      <c r="M372" s="268">
        <v>0.25857999999999998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4094.3</v>
      </c>
      <c r="D373" s="269">
        <v>4093.4500000000003</v>
      </c>
      <c r="E373" s="269">
        <v>4073.9500000000007</v>
      </c>
      <c r="F373" s="269">
        <v>4053.6000000000004</v>
      </c>
      <c r="G373" s="269">
        <v>4034.1000000000008</v>
      </c>
      <c r="H373" s="269">
        <v>4113.8000000000011</v>
      </c>
      <c r="I373" s="269">
        <v>4133.2999999999993</v>
      </c>
      <c r="J373" s="269">
        <v>4153.6500000000005</v>
      </c>
      <c r="K373" s="268">
        <v>4112.95</v>
      </c>
      <c r="L373" s="268">
        <v>4073.1</v>
      </c>
      <c r="M373" s="268">
        <v>2.938E-2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14618.55</v>
      </c>
      <c r="D374" s="269">
        <v>14592.5</v>
      </c>
      <c r="E374" s="269">
        <v>14440.05</v>
      </c>
      <c r="F374" s="269">
        <v>14261.55</v>
      </c>
      <c r="G374" s="269">
        <v>14109.099999999999</v>
      </c>
      <c r="H374" s="269">
        <v>14771</v>
      </c>
      <c r="I374" s="269">
        <v>14923.45</v>
      </c>
      <c r="J374" s="269">
        <v>15101.95</v>
      </c>
      <c r="K374" s="268">
        <v>14744.95</v>
      </c>
      <c r="L374" s="268">
        <v>14414</v>
      </c>
      <c r="M374" s="268">
        <v>7.2220000000000006E-2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38.15</v>
      </c>
      <c r="D375" s="269">
        <v>38.916666666666664</v>
      </c>
      <c r="E375" s="269">
        <v>37.233333333333327</v>
      </c>
      <c r="F375" s="269">
        <v>36.316666666666663</v>
      </c>
      <c r="G375" s="269">
        <v>34.633333333333326</v>
      </c>
      <c r="H375" s="269">
        <v>39.833333333333329</v>
      </c>
      <c r="I375" s="269">
        <v>41.516666666666666</v>
      </c>
      <c r="J375" s="269">
        <v>42.43333333333333</v>
      </c>
      <c r="K375" s="268">
        <v>40.6</v>
      </c>
      <c r="L375" s="268">
        <v>38</v>
      </c>
      <c r="M375" s="268">
        <v>695.27571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627.35</v>
      </c>
      <c r="D376" s="269">
        <v>634.5</v>
      </c>
      <c r="E376" s="269">
        <v>617</v>
      </c>
      <c r="F376" s="269">
        <v>606.65</v>
      </c>
      <c r="G376" s="269">
        <v>589.15</v>
      </c>
      <c r="H376" s="269">
        <v>644.85</v>
      </c>
      <c r="I376" s="269">
        <v>662.35</v>
      </c>
      <c r="J376" s="269">
        <v>672.7</v>
      </c>
      <c r="K376" s="268">
        <v>652</v>
      </c>
      <c r="L376" s="268">
        <v>624.15</v>
      </c>
      <c r="M376" s="268">
        <v>1.27094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123</v>
      </c>
      <c r="D377" s="269">
        <v>124.65000000000002</v>
      </c>
      <c r="E377" s="269">
        <v>120.50000000000003</v>
      </c>
      <c r="F377" s="269">
        <v>118.00000000000001</v>
      </c>
      <c r="G377" s="269">
        <v>113.85000000000002</v>
      </c>
      <c r="H377" s="269">
        <v>127.15000000000003</v>
      </c>
      <c r="I377" s="269">
        <v>131.30000000000004</v>
      </c>
      <c r="J377" s="269">
        <v>133.80000000000004</v>
      </c>
      <c r="K377" s="268">
        <v>128.80000000000001</v>
      </c>
      <c r="L377" s="268">
        <v>122.15</v>
      </c>
      <c r="M377" s="268">
        <v>95.412319999999994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101.3</v>
      </c>
      <c r="D378" s="269">
        <v>101.93333333333334</v>
      </c>
      <c r="E378" s="269">
        <v>100.36666666666667</v>
      </c>
      <c r="F378" s="269">
        <v>99.433333333333337</v>
      </c>
      <c r="G378" s="269">
        <v>97.866666666666674</v>
      </c>
      <c r="H378" s="269">
        <v>102.86666666666667</v>
      </c>
      <c r="I378" s="269">
        <v>104.43333333333334</v>
      </c>
      <c r="J378" s="269">
        <v>105.36666666666667</v>
      </c>
      <c r="K378" s="268">
        <v>103.5</v>
      </c>
      <c r="L378" s="268">
        <v>101</v>
      </c>
      <c r="M378" s="268">
        <v>44.482059999999997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669.95</v>
      </c>
      <c r="D379" s="269">
        <v>677.68333333333339</v>
      </c>
      <c r="E379" s="269">
        <v>654.36666666666679</v>
      </c>
      <c r="F379" s="269">
        <v>638.78333333333342</v>
      </c>
      <c r="G379" s="269">
        <v>615.46666666666681</v>
      </c>
      <c r="H379" s="269">
        <v>693.26666666666677</v>
      </c>
      <c r="I379" s="269">
        <v>716.58333333333337</v>
      </c>
      <c r="J379" s="269">
        <v>732.16666666666674</v>
      </c>
      <c r="K379" s="268">
        <v>701</v>
      </c>
      <c r="L379" s="268">
        <v>662.1</v>
      </c>
      <c r="M379" s="268">
        <v>3.3574999999999999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297.05</v>
      </c>
      <c r="D380" s="269">
        <v>299.66666666666669</v>
      </c>
      <c r="E380" s="269">
        <v>293.33333333333337</v>
      </c>
      <c r="F380" s="269">
        <v>289.61666666666667</v>
      </c>
      <c r="G380" s="269">
        <v>283.28333333333336</v>
      </c>
      <c r="H380" s="269">
        <v>303.38333333333338</v>
      </c>
      <c r="I380" s="269">
        <v>309.71666666666675</v>
      </c>
      <c r="J380" s="269">
        <v>313.43333333333339</v>
      </c>
      <c r="K380" s="268">
        <v>306</v>
      </c>
      <c r="L380" s="268">
        <v>295.95</v>
      </c>
      <c r="M380" s="268">
        <v>5.1437799999999996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1091</v>
      </c>
      <c r="D381" s="269">
        <v>1094.7833333333333</v>
      </c>
      <c r="E381" s="269">
        <v>1076.8666666666666</v>
      </c>
      <c r="F381" s="269">
        <v>1062.7333333333333</v>
      </c>
      <c r="G381" s="269">
        <v>1044.8166666666666</v>
      </c>
      <c r="H381" s="269">
        <v>1108.9166666666665</v>
      </c>
      <c r="I381" s="269">
        <v>1126.8333333333335</v>
      </c>
      <c r="J381" s="269">
        <v>1140.9666666666665</v>
      </c>
      <c r="K381" s="268">
        <v>1112.7</v>
      </c>
      <c r="L381" s="268">
        <v>1080.6500000000001</v>
      </c>
      <c r="M381" s="268">
        <v>1.90835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35.200000000000003</v>
      </c>
      <c r="D382" s="269">
        <v>35.616666666666667</v>
      </c>
      <c r="E382" s="269">
        <v>34.533333333333331</v>
      </c>
      <c r="F382" s="269">
        <v>33.866666666666667</v>
      </c>
      <c r="G382" s="269">
        <v>32.783333333333331</v>
      </c>
      <c r="H382" s="269">
        <v>36.283333333333331</v>
      </c>
      <c r="I382" s="269">
        <v>37.36666666666666</v>
      </c>
      <c r="J382" s="269">
        <v>38.033333333333331</v>
      </c>
      <c r="K382" s="268">
        <v>36.700000000000003</v>
      </c>
      <c r="L382" s="268">
        <v>34.950000000000003</v>
      </c>
      <c r="M382" s="268">
        <v>53.71546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105.75</v>
      </c>
      <c r="D383" s="269">
        <v>107.25</v>
      </c>
      <c r="E383" s="269">
        <v>103.8</v>
      </c>
      <c r="F383" s="269">
        <v>101.85</v>
      </c>
      <c r="G383" s="269">
        <v>98.399999999999991</v>
      </c>
      <c r="H383" s="269">
        <v>109.2</v>
      </c>
      <c r="I383" s="269">
        <v>112.64999999999999</v>
      </c>
      <c r="J383" s="269">
        <v>114.60000000000001</v>
      </c>
      <c r="K383" s="268">
        <v>110.7</v>
      </c>
      <c r="L383" s="268">
        <v>105.3</v>
      </c>
      <c r="M383" s="268">
        <v>13.43511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170.5</v>
      </c>
      <c r="D384" s="269">
        <v>173.13333333333333</v>
      </c>
      <c r="E384" s="269">
        <v>166.56666666666666</v>
      </c>
      <c r="F384" s="269">
        <v>162.63333333333333</v>
      </c>
      <c r="G384" s="269">
        <v>156.06666666666666</v>
      </c>
      <c r="H384" s="269">
        <v>177.06666666666666</v>
      </c>
      <c r="I384" s="269">
        <v>183.63333333333333</v>
      </c>
      <c r="J384" s="269">
        <v>187.56666666666666</v>
      </c>
      <c r="K384" s="268">
        <v>179.7</v>
      </c>
      <c r="L384" s="268">
        <v>169.2</v>
      </c>
      <c r="M384" s="268">
        <v>24.323930000000001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584.65</v>
      </c>
      <c r="D385" s="269">
        <v>584.63333333333333</v>
      </c>
      <c r="E385" s="269">
        <v>574.26666666666665</v>
      </c>
      <c r="F385" s="269">
        <v>563.88333333333333</v>
      </c>
      <c r="G385" s="269">
        <v>553.51666666666665</v>
      </c>
      <c r="H385" s="269">
        <v>595.01666666666665</v>
      </c>
      <c r="I385" s="269">
        <v>605.38333333333321</v>
      </c>
      <c r="J385" s="269">
        <v>615.76666666666665</v>
      </c>
      <c r="K385" s="268">
        <v>595</v>
      </c>
      <c r="L385" s="268">
        <v>574.25</v>
      </c>
      <c r="M385" s="268">
        <v>2.6170300000000002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218.2</v>
      </c>
      <c r="D386" s="269">
        <v>220.25</v>
      </c>
      <c r="E386" s="269">
        <v>215</v>
      </c>
      <c r="F386" s="269">
        <v>211.8</v>
      </c>
      <c r="G386" s="269">
        <v>206.55</v>
      </c>
      <c r="H386" s="269">
        <v>223.45</v>
      </c>
      <c r="I386" s="269">
        <v>228.7</v>
      </c>
      <c r="J386" s="269">
        <v>231.89999999999998</v>
      </c>
      <c r="K386" s="268">
        <v>225.5</v>
      </c>
      <c r="L386" s="268">
        <v>217.05</v>
      </c>
      <c r="M386" s="268">
        <v>2.3826900000000002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99.95</v>
      </c>
      <c r="D387" s="269">
        <v>101.28333333333335</v>
      </c>
      <c r="E387" s="269">
        <v>97.866666666666688</v>
      </c>
      <c r="F387" s="269">
        <v>95.783333333333346</v>
      </c>
      <c r="G387" s="269">
        <v>92.366666666666688</v>
      </c>
      <c r="H387" s="269">
        <v>103.36666666666669</v>
      </c>
      <c r="I387" s="269">
        <v>106.78333333333335</v>
      </c>
      <c r="J387" s="269">
        <v>108.86666666666669</v>
      </c>
      <c r="K387" s="268">
        <v>104.7</v>
      </c>
      <c r="L387" s="268">
        <v>99.2</v>
      </c>
      <c r="M387" s="268">
        <v>30.1128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2018.05</v>
      </c>
      <c r="D388" s="269">
        <v>2023.3500000000001</v>
      </c>
      <c r="E388" s="269">
        <v>1976.7000000000003</v>
      </c>
      <c r="F388" s="269">
        <v>1935.3500000000001</v>
      </c>
      <c r="G388" s="269">
        <v>1888.7000000000003</v>
      </c>
      <c r="H388" s="269">
        <v>2064.7000000000003</v>
      </c>
      <c r="I388" s="269">
        <v>2111.3500000000004</v>
      </c>
      <c r="J388" s="269">
        <v>2152.7000000000003</v>
      </c>
      <c r="K388" s="268">
        <v>2070</v>
      </c>
      <c r="L388" s="268">
        <v>1982</v>
      </c>
      <c r="M388" s="268">
        <v>0.51327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49.6</v>
      </c>
      <c r="D389" s="269">
        <v>49.833333333333336</v>
      </c>
      <c r="E389" s="269">
        <v>48.766666666666673</v>
      </c>
      <c r="F389" s="269">
        <v>47.933333333333337</v>
      </c>
      <c r="G389" s="269">
        <v>46.866666666666674</v>
      </c>
      <c r="H389" s="269">
        <v>50.666666666666671</v>
      </c>
      <c r="I389" s="269">
        <v>51.733333333333334</v>
      </c>
      <c r="J389" s="269">
        <v>52.56666666666667</v>
      </c>
      <c r="K389" s="268">
        <v>50.9</v>
      </c>
      <c r="L389" s="268">
        <v>49</v>
      </c>
      <c r="M389" s="268">
        <v>19.874639999999999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143.80000000000001</v>
      </c>
      <c r="D390" s="269">
        <v>144.43333333333337</v>
      </c>
      <c r="E390" s="269">
        <v>141.96666666666673</v>
      </c>
      <c r="F390" s="269">
        <v>140.13333333333335</v>
      </c>
      <c r="G390" s="269">
        <v>137.66666666666671</v>
      </c>
      <c r="H390" s="269">
        <v>146.26666666666674</v>
      </c>
      <c r="I390" s="269">
        <v>148.73333333333338</v>
      </c>
      <c r="J390" s="269">
        <v>150.56666666666675</v>
      </c>
      <c r="K390" s="268">
        <v>146.9</v>
      </c>
      <c r="L390" s="268">
        <v>142.6</v>
      </c>
      <c r="M390" s="268">
        <v>21.368870000000001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1044.1500000000001</v>
      </c>
      <c r="D391" s="269">
        <v>1053.6166666666668</v>
      </c>
      <c r="E391" s="269">
        <v>1022.2333333333336</v>
      </c>
      <c r="F391" s="269">
        <v>1000.3166666666668</v>
      </c>
      <c r="G391" s="269">
        <v>968.93333333333362</v>
      </c>
      <c r="H391" s="269">
        <v>1075.5333333333335</v>
      </c>
      <c r="I391" s="269">
        <v>1106.9166666666667</v>
      </c>
      <c r="J391" s="269">
        <v>1128.8333333333335</v>
      </c>
      <c r="K391" s="268">
        <v>1085</v>
      </c>
      <c r="L391" s="268">
        <v>1031.7</v>
      </c>
      <c r="M391" s="268">
        <v>1.2963100000000001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2439.5</v>
      </c>
      <c r="D392" s="269">
        <v>2457.1833333333329</v>
      </c>
      <c r="E392" s="269">
        <v>2418.4166666666661</v>
      </c>
      <c r="F392" s="269">
        <v>2397.333333333333</v>
      </c>
      <c r="G392" s="269">
        <v>2358.5666666666662</v>
      </c>
      <c r="H392" s="269">
        <v>2478.266666666666</v>
      </c>
      <c r="I392" s="269">
        <v>2517.0333333333333</v>
      </c>
      <c r="J392" s="269">
        <v>2538.1166666666659</v>
      </c>
      <c r="K392" s="268">
        <v>2495.9499999999998</v>
      </c>
      <c r="L392" s="268">
        <v>2436.1</v>
      </c>
      <c r="M392" s="268">
        <v>43.971939999999996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123.7</v>
      </c>
      <c r="D393" s="269">
        <v>124.03333333333335</v>
      </c>
      <c r="E393" s="269">
        <v>122.41666666666669</v>
      </c>
      <c r="F393" s="269">
        <v>121.13333333333334</v>
      </c>
      <c r="G393" s="269">
        <v>119.51666666666668</v>
      </c>
      <c r="H393" s="269">
        <v>125.31666666666669</v>
      </c>
      <c r="I393" s="269">
        <v>126.93333333333334</v>
      </c>
      <c r="J393" s="269">
        <v>128.2166666666667</v>
      </c>
      <c r="K393" s="268">
        <v>125.65</v>
      </c>
      <c r="L393" s="268">
        <v>122.75</v>
      </c>
      <c r="M393" s="268">
        <v>4.8578099999999997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937.95</v>
      </c>
      <c r="D394" s="269">
        <v>941.83333333333337</v>
      </c>
      <c r="E394" s="269">
        <v>921.36666666666679</v>
      </c>
      <c r="F394" s="269">
        <v>904.78333333333342</v>
      </c>
      <c r="G394" s="269">
        <v>884.31666666666683</v>
      </c>
      <c r="H394" s="269">
        <v>958.41666666666674</v>
      </c>
      <c r="I394" s="269">
        <v>978.88333333333321</v>
      </c>
      <c r="J394" s="269">
        <v>995.4666666666667</v>
      </c>
      <c r="K394" s="268">
        <v>962.3</v>
      </c>
      <c r="L394" s="268">
        <v>925.25</v>
      </c>
      <c r="M394" s="268">
        <v>0.32577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1351.4</v>
      </c>
      <c r="D395" s="269">
        <v>1360.5</v>
      </c>
      <c r="E395" s="269">
        <v>1323.45</v>
      </c>
      <c r="F395" s="269">
        <v>1295.5</v>
      </c>
      <c r="G395" s="269">
        <v>1258.45</v>
      </c>
      <c r="H395" s="269">
        <v>1388.45</v>
      </c>
      <c r="I395" s="269">
        <v>1425.5000000000002</v>
      </c>
      <c r="J395" s="269">
        <v>1453.45</v>
      </c>
      <c r="K395" s="268">
        <v>1397.55</v>
      </c>
      <c r="L395" s="268">
        <v>1332.55</v>
      </c>
      <c r="M395" s="268">
        <v>1.47424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915.55</v>
      </c>
      <c r="D396" s="269">
        <v>925.75</v>
      </c>
      <c r="E396" s="269">
        <v>902.3</v>
      </c>
      <c r="F396" s="269">
        <v>889.05</v>
      </c>
      <c r="G396" s="269">
        <v>865.59999999999991</v>
      </c>
      <c r="H396" s="269">
        <v>939</v>
      </c>
      <c r="I396" s="269">
        <v>962.45</v>
      </c>
      <c r="J396" s="269">
        <v>975.7</v>
      </c>
      <c r="K396" s="268">
        <v>949.2</v>
      </c>
      <c r="L396" s="268">
        <v>912.5</v>
      </c>
      <c r="M396" s="268">
        <v>8.9353899999999999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1273</v>
      </c>
      <c r="D397" s="269">
        <v>1276.1666666666667</v>
      </c>
      <c r="E397" s="269">
        <v>1262.3833333333334</v>
      </c>
      <c r="F397" s="269">
        <v>1251.7666666666667</v>
      </c>
      <c r="G397" s="269">
        <v>1237.9833333333333</v>
      </c>
      <c r="H397" s="269">
        <v>1286.7833333333335</v>
      </c>
      <c r="I397" s="269">
        <v>1300.5666666666668</v>
      </c>
      <c r="J397" s="269">
        <v>1311.1833333333336</v>
      </c>
      <c r="K397" s="268">
        <v>1289.95</v>
      </c>
      <c r="L397" s="268">
        <v>1265.55</v>
      </c>
      <c r="M397" s="268">
        <v>4.1533300000000004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418.7</v>
      </c>
      <c r="D398" s="269">
        <v>420.40000000000003</v>
      </c>
      <c r="E398" s="269">
        <v>416.30000000000007</v>
      </c>
      <c r="F398" s="269">
        <v>413.90000000000003</v>
      </c>
      <c r="G398" s="269">
        <v>409.80000000000007</v>
      </c>
      <c r="H398" s="269">
        <v>422.80000000000007</v>
      </c>
      <c r="I398" s="269">
        <v>426.90000000000009</v>
      </c>
      <c r="J398" s="269">
        <v>429.30000000000007</v>
      </c>
      <c r="K398" s="268">
        <v>424.5</v>
      </c>
      <c r="L398" s="268">
        <v>418</v>
      </c>
      <c r="M398" s="268">
        <v>0.39444000000000001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32.299999999999997</v>
      </c>
      <c r="D399" s="269">
        <v>32.366666666666667</v>
      </c>
      <c r="E399" s="269">
        <v>31.683333333333337</v>
      </c>
      <c r="F399" s="269">
        <v>31.06666666666667</v>
      </c>
      <c r="G399" s="269">
        <v>30.38333333333334</v>
      </c>
      <c r="H399" s="269">
        <v>32.983333333333334</v>
      </c>
      <c r="I399" s="269">
        <v>33.666666666666657</v>
      </c>
      <c r="J399" s="269">
        <v>34.283333333333331</v>
      </c>
      <c r="K399" s="268">
        <v>33.049999999999997</v>
      </c>
      <c r="L399" s="268">
        <v>31.75</v>
      </c>
      <c r="M399" s="268">
        <v>54.210549999999998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4474.7</v>
      </c>
      <c r="D400" s="269">
        <v>4531.8666666666659</v>
      </c>
      <c r="E400" s="269">
        <v>4364.8333333333321</v>
      </c>
      <c r="F400" s="269">
        <v>4254.9666666666662</v>
      </c>
      <c r="G400" s="269">
        <v>4087.9333333333325</v>
      </c>
      <c r="H400" s="269">
        <v>4641.7333333333318</v>
      </c>
      <c r="I400" s="269">
        <v>4808.7666666666664</v>
      </c>
      <c r="J400" s="269">
        <v>4918.6333333333314</v>
      </c>
      <c r="K400" s="268">
        <v>4698.8999999999996</v>
      </c>
      <c r="L400" s="268">
        <v>4422</v>
      </c>
      <c r="M400" s="268">
        <v>0.37182999999999999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2572.35</v>
      </c>
      <c r="D401" s="269">
        <v>2588.9166666666665</v>
      </c>
      <c r="E401" s="269">
        <v>2547.4833333333331</v>
      </c>
      <c r="F401" s="269">
        <v>2522.6166666666668</v>
      </c>
      <c r="G401" s="269">
        <v>2481.1833333333334</v>
      </c>
      <c r="H401" s="269">
        <v>2613.7833333333328</v>
      </c>
      <c r="I401" s="269">
        <v>2655.2166666666662</v>
      </c>
      <c r="J401" s="269">
        <v>2680.0833333333326</v>
      </c>
      <c r="K401" s="268">
        <v>2630.35</v>
      </c>
      <c r="L401" s="268">
        <v>2564.0500000000002</v>
      </c>
      <c r="M401" s="268">
        <v>4.8817399999999997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5903.45</v>
      </c>
      <c r="D402" s="269">
        <v>5926.8</v>
      </c>
      <c r="E402" s="269">
        <v>5876.6500000000005</v>
      </c>
      <c r="F402" s="269">
        <v>5849.85</v>
      </c>
      <c r="G402" s="269">
        <v>5799.7000000000007</v>
      </c>
      <c r="H402" s="269">
        <v>5953.6</v>
      </c>
      <c r="I402" s="269">
        <v>6003.75</v>
      </c>
      <c r="J402" s="269">
        <v>6030.55</v>
      </c>
      <c r="K402" s="268">
        <v>5976.95</v>
      </c>
      <c r="L402" s="268">
        <v>5900</v>
      </c>
      <c r="M402" s="268">
        <v>0.18554999999999999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1449.85</v>
      </c>
      <c r="D403" s="269">
        <v>1442.8</v>
      </c>
      <c r="E403" s="269">
        <v>1430.05</v>
      </c>
      <c r="F403" s="269">
        <v>1410.25</v>
      </c>
      <c r="G403" s="269">
        <v>1397.5</v>
      </c>
      <c r="H403" s="269">
        <v>1462.6</v>
      </c>
      <c r="I403" s="269">
        <v>1475.35</v>
      </c>
      <c r="J403" s="269">
        <v>1495.1499999999999</v>
      </c>
      <c r="K403" s="268">
        <v>1455.55</v>
      </c>
      <c r="L403" s="268">
        <v>1423</v>
      </c>
      <c r="M403" s="268">
        <v>0.92247000000000001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363.25</v>
      </c>
      <c r="D404" s="269">
        <v>366.56666666666666</v>
      </c>
      <c r="E404" s="269">
        <v>357.68333333333334</v>
      </c>
      <c r="F404" s="269">
        <v>352.11666666666667</v>
      </c>
      <c r="G404" s="269">
        <v>343.23333333333335</v>
      </c>
      <c r="H404" s="269">
        <v>372.13333333333333</v>
      </c>
      <c r="I404" s="269">
        <v>381.01666666666665</v>
      </c>
      <c r="J404" s="269">
        <v>386.58333333333331</v>
      </c>
      <c r="K404" s="268">
        <v>375.45</v>
      </c>
      <c r="L404" s="268">
        <v>361</v>
      </c>
      <c r="M404" s="268">
        <v>1.5475399999999999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3240.5</v>
      </c>
      <c r="D405" s="269">
        <v>3263.5</v>
      </c>
      <c r="E405" s="269">
        <v>3182</v>
      </c>
      <c r="F405" s="269">
        <v>3123.5</v>
      </c>
      <c r="G405" s="269">
        <v>3042</v>
      </c>
      <c r="H405" s="269">
        <v>3322</v>
      </c>
      <c r="I405" s="269">
        <v>3403.5</v>
      </c>
      <c r="J405" s="269">
        <v>3462</v>
      </c>
      <c r="K405" s="268">
        <v>3345</v>
      </c>
      <c r="L405" s="268">
        <v>3205</v>
      </c>
      <c r="M405" s="268">
        <v>1.7491399999999999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106.5</v>
      </c>
      <c r="D406" s="269">
        <v>107.48333333333333</v>
      </c>
      <c r="E406" s="269">
        <v>105.06666666666666</v>
      </c>
      <c r="F406" s="269">
        <v>103.63333333333333</v>
      </c>
      <c r="G406" s="269">
        <v>101.21666666666665</v>
      </c>
      <c r="H406" s="269">
        <v>108.91666666666667</v>
      </c>
      <c r="I406" s="269">
        <v>111.33333333333333</v>
      </c>
      <c r="J406" s="269">
        <v>112.76666666666668</v>
      </c>
      <c r="K406" s="268">
        <v>109.9</v>
      </c>
      <c r="L406" s="268">
        <v>106.05</v>
      </c>
      <c r="M406" s="268">
        <v>5.1706000000000003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3025.6</v>
      </c>
      <c r="D407" s="269">
        <v>3042.3000000000006</v>
      </c>
      <c r="E407" s="269">
        <v>2964.6000000000013</v>
      </c>
      <c r="F407" s="269">
        <v>2903.6000000000008</v>
      </c>
      <c r="G407" s="269">
        <v>2825.9000000000015</v>
      </c>
      <c r="H407" s="269">
        <v>3103.3000000000011</v>
      </c>
      <c r="I407" s="269">
        <v>3181.0000000000009</v>
      </c>
      <c r="J407" s="269">
        <v>3242.0000000000009</v>
      </c>
      <c r="K407" s="268">
        <v>3120</v>
      </c>
      <c r="L407" s="268">
        <v>2981.3</v>
      </c>
      <c r="M407" s="268">
        <v>0.14257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386.7</v>
      </c>
      <c r="D408" s="269">
        <v>389.3</v>
      </c>
      <c r="E408" s="269">
        <v>378.65000000000003</v>
      </c>
      <c r="F408" s="269">
        <v>370.6</v>
      </c>
      <c r="G408" s="269">
        <v>359.95000000000005</v>
      </c>
      <c r="H408" s="269">
        <v>397.35</v>
      </c>
      <c r="I408" s="269">
        <v>408</v>
      </c>
      <c r="J408" s="269">
        <v>416.05</v>
      </c>
      <c r="K408" s="268">
        <v>399.95</v>
      </c>
      <c r="L408" s="268">
        <v>381.25</v>
      </c>
      <c r="M408" s="268">
        <v>2.9753599999999998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117.15</v>
      </c>
      <c r="D409" s="269">
        <v>117.8</v>
      </c>
      <c r="E409" s="269">
        <v>116.35</v>
      </c>
      <c r="F409" s="269">
        <v>115.55</v>
      </c>
      <c r="G409" s="269">
        <v>114.1</v>
      </c>
      <c r="H409" s="269">
        <v>118.6</v>
      </c>
      <c r="I409" s="269">
        <v>120.05000000000001</v>
      </c>
      <c r="J409" s="269">
        <v>120.85</v>
      </c>
      <c r="K409" s="268">
        <v>119.25</v>
      </c>
      <c r="L409" s="268">
        <v>117</v>
      </c>
      <c r="M409" s="268">
        <v>4.5661399999999999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21201.45</v>
      </c>
      <c r="D410" s="269">
        <v>21450.533333333333</v>
      </c>
      <c r="E410" s="269">
        <v>20902.066666666666</v>
      </c>
      <c r="F410" s="269">
        <v>20602.683333333334</v>
      </c>
      <c r="G410" s="269">
        <v>20054.216666666667</v>
      </c>
      <c r="H410" s="269">
        <v>21749.916666666664</v>
      </c>
      <c r="I410" s="269">
        <v>22298.383333333331</v>
      </c>
      <c r="J410" s="269">
        <v>22597.766666666663</v>
      </c>
      <c r="K410" s="268">
        <v>21999</v>
      </c>
      <c r="L410" s="268">
        <v>21151.15</v>
      </c>
      <c r="M410" s="268">
        <v>0.85502999999999996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57.55</v>
      </c>
      <c r="D411" s="269">
        <v>58.800000000000004</v>
      </c>
      <c r="E411" s="269">
        <v>55.350000000000009</v>
      </c>
      <c r="F411" s="269">
        <v>53.150000000000006</v>
      </c>
      <c r="G411" s="269">
        <v>49.70000000000001</v>
      </c>
      <c r="H411" s="269">
        <v>61.000000000000007</v>
      </c>
      <c r="I411" s="269">
        <v>64.450000000000017</v>
      </c>
      <c r="J411" s="269">
        <v>66.650000000000006</v>
      </c>
      <c r="K411" s="268">
        <v>62.25</v>
      </c>
      <c r="L411" s="268">
        <v>56.6</v>
      </c>
      <c r="M411" s="268">
        <v>604.50151000000005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1796.1</v>
      </c>
      <c r="D412" s="269">
        <v>1824.7166666666665</v>
      </c>
      <c r="E412" s="269">
        <v>1759.4333333333329</v>
      </c>
      <c r="F412" s="269">
        <v>1722.7666666666664</v>
      </c>
      <c r="G412" s="269">
        <v>1657.4833333333329</v>
      </c>
      <c r="H412" s="269">
        <v>1861.383333333333</v>
      </c>
      <c r="I412" s="269">
        <v>1926.6666666666663</v>
      </c>
      <c r="J412" s="269">
        <v>1963.333333333333</v>
      </c>
      <c r="K412" s="268">
        <v>1890</v>
      </c>
      <c r="L412" s="268">
        <v>1788.05</v>
      </c>
      <c r="M412" s="268">
        <v>0.69671000000000005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1203.1500000000001</v>
      </c>
      <c r="D413" s="269">
        <v>1218.8666666666668</v>
      </c>
      <c r="E413" s="269">
        <v>1180.8333333333335</v>
      </c>
      <c r="F413" s="269">
        <v>1158.5166666666667</v>
      </c>
      <c r="G413" s="269">
        <v>1120.4833333333333</v>
      </c>
      <c r="H413" s="269">
        <v>1241.1833333333336</v>
      </c>
      <c r="I413" s="269">
        <v>1279.2166666666669</v>
      </c>
      <c r="J413" s="269">
        <v>1301.5333333333338</v>
      </c>
      <c r="K413" s="268">
        <v>1256.9000000000001</v>
      </c>
      <c r="L413" s="268">
        <v>1196.55</v>
      </c>
      <c r="M413" s="268">
        <v>11.15682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293.39999999999998</v>
      </c>
      <c r="D414" s="269">
        <v>294.21666666666664</v>
      </c>
      <c r="E414" s="269">
        <v>291.43333333333328</v>
      </c>
      <c r="F414" s="269">
        <v>289.46666666666664</v>
      </c>
      <c r="G414" s="269">
        <v>286.68333333333328</v>
      </c>
      <c r="H414" s="269">
        <v>296.18333333333328</v>
      </c>
      <c r="I414" s="269">
        <v>298.9666666666667</v>
      </c>
      <c r="J414" s="269">
        <v>300.93333333333328</v>
      </c>
      <c r="K414" s="268">
        <v>297</v>
      </c>
      <c r="L414" s="268">
        <v>292.25</v>
      </c>
      <c r="M414" s="268">
        <v>1.1236699999999999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2854.45</v>
      </c>
      <c r="D415" s="269">
        <v>2884.4333333333329</v>
      </c>
      <c r="E415" s="269">
        <v>2817.9666666666658</v>
      </c>
      <c r="F415" s="269">
        <v>2781.4833333333327</v>
      </c>
      <c r="G415" s="269">
        <v>2715.0166666666655</v>
      </c>
      <c r="H415" s="269">
        <v>2920.9166666666661</v>
      </c>
      <c r="I415" s="269">
        <v>2987.3833333333332</v>
      </c>
      <c r="J415" s="269">
        <v>3023.8666666666663</v>
      </c>
      <c r="K415" s="268">
        <v>2950.9</v>
      </c>
      <c r="L415" s="268">
        <v>2847.95</v>
      </c>
      <c r="M415" s="268">
        <v>1.0810200000000001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672.35</v>
      </c>
      <c r="D416" s="269">
        <v>680</v>
      </c>
      <c r="E416" s="269">
        <v>661.2</v>
      </c>
      <c r="F416" s="269">
        <v>650.05000000000007</v>
      </c>
      <c r="G416" s="269">
        <v>631.25000000000011</v>
      </c>
      <c r="H416" s="269">
        <v>691.15</v>
      </c>
      <c r="I416" s="269">
        <v>709.94999999999993</v>
      </c>
      <c r="J416" s="269">
        <v>721.09999999999991</v>
      </c>
      <c r="K416" s="268">
        <v>698.8</v>
      </c>
      <c r="L416" s="268">
        <v>668.85</v>
      </c>
      <c r="M416" s="268">
        <v>1.5032300000000001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3696.65</v>
      </c>
      <c r="D417" s="269">
        <v>3740.2000000000003</v>
      </c>
      <c r="E417" s="269">
        <v>3637.4500000000007</v>
      </c>
      <c r="F417" s="269">
        <v>3578.2500000000005</v>
      </c>
      <c r="G417" s="269">
        <v>3475.5000000000009</v>
      </c>
      <c r="H417" s="269">
        <v>3799.4000000000005</v>
      </c>
      <c r="I417" s="269">
        <v>3902.1499999999996</v>
      </c>
      <c r="J417" s="269">
        <v>3961.3500000000004</v>
      </c>
      <c r="K417" s="268">
        <v>3842.95</v>
      </c>
      <c r="L417" s="268">
        <v>3681</v>
      </c>
      <c r="M417" s="268">
        <v>0.36862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450.45</v>
      </c>
      <c r="D418" s="269">
        <v>454.64999999999992</v>
      </c>
      <c r="E418" s="269">
        <v>441.89999999999986</v>
      </c>
      <c r="F418" s="269">
        <v>433.34999999999997</v>
      </c>
      <c r="G418" s="269">
        <v>420.59999999999991</v>
      </c>
      <c r="H418" s="269">
        <v>463.19999999999982</v>
      </c>
      <c r="I418" s="269">
        <v>475.94999999999993</v>
      </c>
      <c r="J418" s="269">
        <v>484.49999999999977</v>
      </c>
      <c r="K418" s="268">
        <v>467.4</v>
      </c>
      <c r="L418" s="268">
        <v>446.1</v>
      </c>
      <c r="M418" s="268">
        <v>0.67839000000000005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475</v>
      </c>
      <c r="D419" s="269">
        <v>479.45</v>
      </c>
      <c r="E419" s="269">
        <v>465</v>
      </c>
      <c r="F419" s="269">
        <v>455</v>
      </c>
      <c r="G419" s="269">
        <v>440.55</v>
      </c>
      <c r="H419" s="269">
        <v>489.45</v>
      </c>
      <c r="I419" s="269">
        <v>503.89999999999992</v>
      </c>
      <c r="J419" s="269">
        <v>513.9</v>
      </c>
      <c r="K419" s="268">
        <v>493.9</v>
      </c>
      <c r="L419" s="268">
        <v>469.45</v>
      </c>
      <c r="M419" s="268">
        <v>28.803339999999999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520</v>
      </c>
      <c r="D420" s="269">
        <v>526.06666666666672</v>
      </c>
      <c r="E420" s="269">
        <v>510.48333333333346</v>
      </c>
      <c r="F420" s="269">
        <v>500.9666666666667</v>
      </c>
      <c r="G420" s="269">
        <v>485.38333333333344</v>
      </c>
      <c r="H420" s="269">
        <v>535.58333333333348</v>
      </c>
      <c r="I420" s="269">
        <v>551.16666666666674</v>
      </c>
      <c r="J420" s="269">
        <v>560.68333333333351</v>
      </c>
      <c r="K420" s="268">
        <v>541.65</v>
      </c>
      <c r="L420" s="268">
        <v>516.54999999999995</v>
      </c>
      <c r="M420" s="268">
        <v>0.85036999999999996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40.15</v>
      </c>
      <c r="D421" s="269">
        <v>40.533333333333331</v>
      </c>
      <c r="E421" s="269">
        <v>39.61666666666666</v>
      </c>
      <c r="F421" s="269">
        <v>39.083333333333329</v>
      </c>
      <c r="G421" s="269">
        <v>38.166666666666657</v>
      </c>
      <c r="H421" s="269">
        <v>41.066666666666663</v>
      </c>
      <c r="I421" s="269">
        <v>41.983333333333334</v>
      </c>
      <c r="J421" s="269">
        <v>42.516666666666666</v>
      </c>
      <c r="K421" s="268">
        <v>41.45</v>
      </c>
      <c r="L421" s="268">
        <v>40</v>
      </c>
      <c r="M421" s="268">
        <v>27.284130000000001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704.2</v>
      </c>
      <c r="D422" s="269">
        <v>707.53333333333342</v>
      </c>
      <c r="E422" s="269">
        <v>695.36666666666679</v>
      </c>
      <c r="F422" s="269">
        <v>686.53333333333342</v>
      </c>
      <c r="G422" s="269">
        <v>674.36666666666679</v>
      </c>
      <c r="H422" s="269">
        <v>716.36666666666679</v>
      </c>
      <c r="I422" s="269">
        <v>728.53333333333353</v>
      </c>
      <c r="J422" s="269">
        <v>737.36666666666679</v>
      </c>
      <c r="K422" s="268">
        <v>719.7</v>
      </c>
      <c r="L422" s="268">
        <v>698.7</v>
      </c>
      <c r="M422" s="268">
        <v>1.8542000000000001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550.6</v>
      </c>
      <c r="D423" s="269">
        <v>556.0333333333333</v>
      </c>
      <c r="E423" s="269">
        <v>544.06666666666661</v>
      </c>
      <c r="F423" s="269">
        <v>537.5333333333333</v>
      </c>
      <c r="G423" s="269">
        <v>525.56666666666661</v>
      </c>
      <c r="H423" s="269">
        <v>562.56666666666661</v>
      </c>
      <c r="I423" s="269">
        <v>574.5333333333333</v>
      </c>
      <c r="J423" s="269">
        <v>581.06666666666661</v>
      </c>
      <c r="K423" s="268">
        <v>568</v>
      </c>
      <c r="L423" s="268">
        <v>549.5</v>
      </c>
      <c r="M423" s="268">
        <v>125.63239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78.150000000000006</v>
      </c>
      <c r="D424" s="269">
        <v>79.016666666666666</v>
      </c>
      <c r="E424" s="269">
        <v>76.933333333333337</v>
      </c>
      <c r="F424" s="269">
        <v>75.716666666666669</v>
      </c>
      <c r="G424" s="269">
        <v>73.63333333333334</v>
      </c>
      <c r="H424" s="269">
        <v>80.233333333333334</v>
      </c>
      <c r="I424" s="269">
        <v>82.316666666666677</v>
      </c>
      <c r="J424" s="269">
        <v>83.533333333333331</v>
      </c>
      <c r="K424" s="268">
        <v>81.099999999999994</v>
      </c>
      <c r="L424" s="268">
        <v>77.8</v>
      </c>
      <c r="M424" s="268">
        <v>118.15823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337.1</v>
      </c>
      <c r="D425" s="269">
        <v>341.88333333333338</v>
      </c>
      <c r="E425" s="269">
        <v>321.71666666666675</v>
      </c>
      <c r="F425" s="269">
        <v>306.33333333333337</v>
      </c>
      <c r="G425" s="269">
        <v>286.16666666666674</v>
      </c>
      <c r="H425" s="269">
        <v>357.26666666666677</v>
      </c>
      <c r="I425" s="269">
        <v>377.43333333333339</v>
      </c>
      <c r="J425" s="269">
        <v>392.81666666666678</v>
      </c>
      <c r="K425" s="268">
        <v>362.05</v>
      </c>
      <c r="L425" s="268">
        <v>326.5</v>
      </c>
      <c r="M425" s="268">
        <v>39.484580000000001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172.45</v>
      </c>
      <c r="D426" s="269">
        <v>173.9666666666667</v>
      </c>
      <c r="E426" s="269">
        <v>170.03333333333339</v>
      </c>
      <c r="F426" s="269">
        <v>167.6166666666667</v>
      </c>
      <c r="G426" s="269">
        <v>163.68333333333339</v>
      </c>
      <c r="H426" s="269">
        <v>176.38333333333338</v>
      </c>
      <c r="I426" s="269">
        <v>180.31666666666666</v>
      </c>
      <c r="J426" s="269">
        <v>182.73333333333338</v>
      </c>
      <c r="K426" s="268">
        <v>177.9</v>
      </c>
      <c r="L426" s="268">
        <v>171.55</v>
      </c>
      <c r="M426" s="268">
        <v>5.8888100000000003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321.7</v>
      </c>
      <c r="D427" s="269">
        <v>324.40000000000003</v>
      </c>
      <c r="E427" s="269">
        <v>314.30000000000007</v>
      </c>
      <c r="F427" s="269">
        <v>306.90000000000003</v>
      </c>
      <c r="G427" s="269">
        <v>296.80000000000007</v>
      </c>
      <c r="H427" s="269">
        <v>331.80000000000007</v>
      </c>
      <c r="I427" s="269">
        <v>341.90000000000009</v>
      </c>
      <c r="J427" s="269">
        <v>349.30000000000007</v>
      </c>
      <c r="K427" s="268">
        <v>334.5</v>
      </c>
      <c r="L427" s="268">
        <v>317</v>
      </c>
      <c r="M427" s="268">
        <v>2.5389900000000001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423.55</v>
      </c>
      <c r="D428" s="269">
        <v>426.7166666666667</v>
      </c>
      <c r="E428" s="269">
        <v>419.83333333333337</v>
      </c>
      <c r="F428" s="269">
        <v>416.11666666666667</v>
      </c>
      <c r="G428" s="269">
        <v>409.23333333333335</v>
      </c>
      <c r="H428" s="269">
        <v>430.43333333333339</v>
      </c>
      <c r="I428" s="269">
        <v>437.31666666666672</v>
      </c>
      <c r="J428" s="269">
        <v>441.03333333333342</v>
      </c>
      <c r="K428" s="268">
        <v>433.6</v>
      </c>
      <c r="L428" s="268">
        <v>423</v>
      </c>
      <c r="M428" s="268">
        <v>0.76468999999999998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510.9</v>
      </c>
      <c r="D429" s="269">
        <v>515.30000000000007</v>
      </c>
      <c r="E429" s="269">
        <v>505.60000000000014</v>
      </c>
      <c r="F429" s="269">
        <v>500.30000000000007</v>
      </c>
      <c r="G429" s="269">
        <v>490.60000000000014</v>
      </c>
      <c r="H429" s="269">
        <v>520.60000000000014</v>
      </c>
      <c r="I429" s="269">
        <v>530.30000000000018</v>
      </c>
      <c r="J429" s="269">
        <v>535.60000000000014</v>
      </c>
      <c r="K429" s="268">
        <v>525</v>
      </c>
      <c r="L429" s="268">
        <v>510</v>
      </c>
      <c r="M429" s="268">
        <v>2.61686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217.15</v>
      </c>
      <c r="D430" s="269">
        <v>219.30000000000004</v>
      </c>
      <c r="E430" s="269">
        <v>214.05000000000007</v>
      </c>
      <c r="F430" s="269">
        <v>210.95000000000002</v>
      </c>
      <c r="G430" s="269">
        <v>205.70000000000005</v>
      </c>
      <c r="H430" s="269">
        <v>222.40000000000009</v>
      </c>
      <c r="I430" s="269">
        <v>227.65000000000003</v>
      </c>
      <c r="J430" s="269">
        <v>230.75000000000011</v>
      </c>
      <c r="K430" s="268">
        <v>224.55</v>
      </c>
      <c r="L430" s="268">
        <v>216.2</v>
      </c>
      <c r="M430" s="268">
        <v>1.74302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921.1</v>
      </c>
      <c r="D431" s="269">
        <v>916.80000000000007</v>
      </c>
      <c r="E431" s="269">
        <v>906.90000000000009</v>
      </c>
      <c r="F431" s="269">
        <v>892.7</v>
      </c>
      <c r="G431" s="269">
        <v>882.80000000000007</v>
      </c>
      <c r="H431" s="269">
        <v>931.00000000000011</v>
      </c>
      <c r="I431" s="269">
        <v>940.9</v>
      </c>
      <c r="J431" s="269">
        <v>955.10000000000014</v>
      </c>
      <c r="K431" s="268">
        <v>926.7</v>
      </c>
      <c r="L431" s="268">
        <v>902.6</v>
      </c>
      <c r="M431" s="268">
        <v>48.021810000000002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507.55</v>
      </c>
      <c r="D432" s="269">
        <v>511.8</v>
      </c>
      <c r="E432" s="269">
        <v>499.9</v>
      </c>
      <c r="F432" s="269">
        <v>492.24999999999994</v>
      </c>
      <c r="G432" s="269">
        <v>480.34999999999991</v>
      </c>
      <c r="H432" s="269">
        <v>519.45000000000005</v>
      </c>
      <c r="I432" s="269">
        <v>531.35</v>
      </c>
      <c r="J432" s="269">
        <v>539.00000000000011</v>
      </c>
      <c r="K432" s="268">
        <v>523.70000000000005</v>
      </c>
      <c r="L432" s="268">
        <v>504.15</v>
      </c>
      <c r="M432" s="268">
        <v>6.6014499999999998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2235.1</v>
      </c>
      <c r="D433" s="269">
        <v>2237.5499999999997</v>
      </c>
      <c r="E433" s="269">
        <v>2215.0499999999993</v>
      </c>
      <c r="F433" s="269">
        <v>2194.9999999999995</v>
      </c>
      <c r="G433" s="269">
        <v>2172.4999999999991</v>
      </c>
      <c r="H433" s="269">
        <v>2257.5999999999995</v>
      </c>
      <c r="I433" s="269">
        <v>2280.1000000000004</v>
      </c>
      <c r="J433" s="269">
        <v>2300.1499999999996</v>
      </c>
      <c r="K433" s="268">
        <v>2260.0500000000002</v>
      </c>
      <c r="L433" s="268">
        <v>2217.5</v>
      </c>
      <c r="M433" s="268">
        <v>0.34528999999999999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903.15</v>
      </c>
      <c r="D434" s="269">
        <v>908.2833333333333</v>
      </c>
      <c r="E434" s="269">
        <v>888.36666666666656</v>
      </c>
      <c r="F434" s="269">
        <v>873.58333333333326</v>
      </c>
      <c r="G434" s="269">
        <v>853.66666666666652</v>
      </c>
      <c r="H434" s="269">
        <v>923.06666666666661</v>
      </c>
      <c r="I434" s="269">
        <v>942.98333333333335</v>
      </c>
      <c r="J434" s="269">
        <v>957.76666666666665</v>
      </c>
      <c r="K434" s="268">
        <v>928.2</v>
      </c>
      <c r="L434" s="268">
        <v>893.5</v>
      </c>
      <c r="M434" s="268">
        <v>1.1141700000000001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416.4</v>
      </c>
      <c r="D435" s="269">
        <v>420.61666666666662</v>
      </c>
      <c r="E435" s="269">
        <v>408.78333333333325</v>
      </c>
      <c r="F435" s="269">
        <v>401.16666666666663</v>
      </c>
      <c r="G435" s="269">
        <v>389.33333333333326</v>
      </c>
      <c r="H435" s="269">
        <v>428.23333333333323</v>
      </c>
      <c r="I435" s="269">
        <v>440.06666666666661</v>
      </c>
      <c r="J435" s="269">
        <v>447.68333333333322</v>
      </c>
      <c r="K435" s="268">
        <v>432.45</v>
      </c>
      <c r="L435" s="268">
        <v>413</v>
      </c>
      <c r="M435" s="268">
        <v>3.3696000000000002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337.1</v>
      </c>
      <c r="D436" s="269">
        <v>338.93333333333334</v>
      </c>
      <c r="E436" s="269">
        <v>331.91666666666669</v>
      </c>
      <c r="F436" s="269">
        <v>326.73333333333335</v>
      </c>
      <c r="G436" s="269">
        <v>319.7166666666667</v>
      </c>
      <c r="H436" s="269">
        <v>344.11666666666667</v>
      </c>
      <c r="I436" s="269">
        <v>351.13333333333333</v>
      </c>
      <c r="J436" s="269">
        <v>356.31666666666666</v>
      </c>
      <c r="K436" s="268">
        <v>345.95</v>
      </c>
      <c r="L436" s="268">
        <v>333.75</v>
      </c>
      <c r="M436" s="268">
        <v>2.2866399999999998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2061.4499999999998</v>
      </c>
      <c r="D437" s="269">
        <v>2062.0833333333335</v>
      </c>
      <c r="E437" s="269">
        <v>2042.5166666666669</v>
      </c>
      <c r="F437" s="269">
        <v>2023.5833333333335</v>
      </c>
      <c r="G437" s="269">
        <v>2004.0166666666669</v>
      </c>
      <c r="H437" s="269">
        <v>2081.0166666666669</v>
      </c>
      <c r="I437" s="269">
        <v>2100.5833333333335</v>
      </c>
      <c r="J437" s="269">
        <v>2119.5166666666669</v>
      </c>
      <c r="K437" s="268">
        <v>2081.65</v>
      </c>
      <c r="L437" s="268">
        <v>2043.15</v>
      </c>
      <c r="M437" s="268">
        <v>0.38390000000000002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434.3</v>
      </c>
      <c r="D438" s="269">
        <v>439.01666666666671</v>
      </c>
      <c r="E438" s="269">
        <v>425.18333333333339</v>
      </c>
      <c r="F438" s="269">
        <v>416.06666666666666</v>
      </c>
      <c r="G438" s="269">
        <v>402.23333333333335</v>
      </c>
      <c r="H438" s="269">
        <v>448.13333333333344</v>
      </c>
      <c r="I438" s="269">
        <v>461.96666666666681</v>
      </c>
      <c r="J438" s="269">
        <v>471.08333333333348</v>
      </c>
      <c r="K438" s="268">
        <v>452.85</v>
      </c>
      <c r="L438" s="268">
        <v>429.9</v>
      </c>
      <c r="M438" s="268">
        <v>3.05613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9.1</v>
      </c>
      <c r="D439" s="269">
        <v>9.3333333333333339</v>
      </c>
      <c r="E439" s="269">
        <v>8.7666666666666675</v>
      </c>
      <c r="F439" s="269">
        <v>8.4333333333333336</v>
      </c>
      <c r="G439" s="269">
        <v>7.8666666666666671</v>
      </c>
      <c r="H439" s="269">
        <v>9.6666666666666679</v>
      </c>
      <c r="I439" s="269">
        <v>10.233333333333334</v>
      </c>
      <c r="J439" s="269">
        <v>10.566666666666668</v>
      </c>
      <c r="K439" s="268">
        <v>9.9</v>
      </c>
      <c r="L439" s="268">
        <v>9</v>
      </c>
      <c r="M439" s="268">
        <v>1399.0479399999999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859.95</v>
      </c>
      <c r="D440" s="269">
        <v>861.90000000000009</v>
      </c>
      <c r="E440" s="269">
        <v>848.45000000000016</v>
      </c>
      <c r="F440" s="269">
        <v>836.95</v>
      </c>
      <c r="G440" s="269">
        <v>823.50000000000011</v>
      </c>
      <c r="H440" s="269">
        <v>873.4000000000002</v>
      </c>
      <c r="I440" s="269">
        <v>886.85</v>
      </c>
      <c r="J440" s="269">
        <v>898.35000000000025</v>
      </c>
      <c r="K440" s="268">
        <v>875.35</v>
      </c>
      <c r="L440" s="268">
        <v>850.4</v>
      </c>
      <c r="M440" s="268">
        <v>0.27973999999999999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556</v>
      </c>
      <c r="D441" s="269">
        <v>559.81666666666661</v>
      </c>
      <c r="E441" s="269">
        <v>549.58333333333326</v>
      </c>
      <c r="F441" s="269">
        <v>543.16666666666663</v>
      </c>
      <c r="G441" s="269">
        <v>532.93333333333328</v>
      </c>
      <c r="H441" s="269">
        <v>566.23333333333323</v>
      </c>
      <c r="I441" s="269">
        <v>576.46666666666658</v>
      </c>
      <c r="J441" s="269">
        <v>582.88333333333321</v>
      </c>
      <c r="K441" s="268">
        <v>570.04999999999995</v>
      </c>
      <c r="L441" s="268">
        <v>553.4</v>
      </c>
      <c r="M441" s="268">
        <v>4.8496600000000001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1916.4</v>
      </c>
      <c r="D442" s="269">
        <v>1933.3666666666668</v>
      </c>
      <c r="E442" s="269">
        <v>1892.3333333333335</v>
      </c>
      <c r="F442" s="269">
        <v>1868.2666666666667</v>
      </c>
      <c r="G442" s="269">
        <v>1827.2333333333333</v>
      </c>
      <c r="H442" s="269">
        <v>1957.4333333333336</v>
      </c>
      <c r="I442" s="269">
        <v>1998.4666666666669</v>
      </c>
      <c r="J442" s="269">
        <v>2022.5333333333338</v>
      </c>
      <c r="K442" s="268">
        <v>1974.4</v>
      </c>
      <c r="L442" s="268">
        <v>1909.3</v>
      </c>
      <c r="M442" s="268">
        <v>0.30963000000000002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619.20000000000005</v>
      </c>
      <c r="D443" s="269">
        <v>627.80000000000007</v>
      </c>
      <c r="E443" s="269">
        <v>605.05000000000018</v>
      </c>
      <c r="F443" s="269">
        <v>590.90000000000009</v>
      </c>
      <c r="G443" s="269">
        <v>568.1500000000002</v>
      </c>
      <c r="H443" s="269">
        <v>641.95000000000016</v>
      </c>
      <c r="I443" s="269">
        <v>664.69999999999993</v>
      </c>
      <c r="J443" s="269">
        <v>678.85000000000014</v>
      </c>
      <c r="K443" s="268">
        <v>650.54999999999995</v>
      </c>
      <c r="L443" s="268">
        <v>613.65</v>
      </c>
      <c r="M443" s="268">
        <v>0.75207000000000002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975.45</v>
      </c>
      <c r="D444" s="269">
        <v>988.48333333333323</v>
      </c>
      <c r="E444" s="269">
        <v>951.96666666666647</v>
      </c>
      <c r="F444" s="269">
        <v>928.48333333333323</v>
      </c>
      <c r="G444" s="269">
        <v>891.96666666666647</v>
      </c>
      <c r="H444" s="269">
        <v>1011.9666666666665</v>
      </c>
      <c r="I444" s="269">
        <v>1048.4833333333331</v>
      </c>
      <c r="J444" s="269">
        <v>1071.9666666666665</v>
      </c>
      <c r="K444" s="268">
        <v>1025</v>
      </c>
      <c r="L444" s="268">
        <v>965</v>
      </c>
      <c r="M444" s="268">
        <v>0.62277000000000005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38.950000000000003</v>
      </c>
      <c r="D445" s="269">
        <v>39.383333333333333</v>
      </c>
      <c r="E445" s="269">
        <v>38.316666666666663</v>
      </c>
      <c r="F445" s="269">
        <v>37.68333333333333</v>
      </c>
      <c r="G445" s="269">
        <v>36.61666666666666</v>
      </c>
      <c r="H445" s="269">
        <v>40.016666666666666</v>
      </c>
      <c r="I445" s="269">
        <v>41.083333333333343</v>
      </c>
      <c r="J445" s="269">
        <v>41.716666666666669</v>
      </c>
      <c r="K445" s="268">
        <v>40.450000000000003</v>
      </c>
      <c r="L445" s="268">
        <v>38.75</v>
      </c>
      <c r="M445" s="268">
        <v>59.157879999999999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1037.55</v>
      </c>
      <c r="D446" s="269">
        <v>1045.05</v>
      </c>
      <c r="E446" s="269">
        <v>1019.5</v>
      </c>
      <c r="F446" s="269">
        <v>1001.45</v>
      </c>
      <c r="G446" s="269">
        <v>975.90000000000009</v>
      </c>
      <c r="H446" s="269">
        <v>1063.0999999999999</v>
      </c>
      <c r="I446" s="269">
        <v>1088.6499999999996</v>
      </c>
      <c r="J446" s="269">
        <v>1106.6999999999998</v>
      </c>
      <c r="K446" s="268">
        <v>1070.5999999999999</v>
      </c>
      <c r="L446" s="268">
        <v>1027</v>
      </c>
      <c r="M446" s="268">
        <v>19.35689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740.75</v>
      </c>
      <c r="D447" s="269">
        <v>747.93333333333339</v>
      </c>
      <c r="E447" s="269">
        <v>731.06666666666683</v>
      </c>
      <c r="F447" s="269">
        <v>721.38333333333344</v>
      </c>
      <c r="G447" s="269">
        <v>704.51666666666688</v>
      </c>
      <c r="H447" s="269">
        <v>757.61666666666679</v>
      </c>
      <c r="I447" s="269">
        <v>774.48333333333335</v>
      </c>
      <c r="J447" s="269">
        <v>784.16666666666674</v>
      </c>
      <c r="K447" s="268">
        <v>764.8</v>
      </c>
      <c r="L447" s="268">
        <v>738.25</v>
      </c>
      <c r="M447" s="268">
        <v>2.5603199999999999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1134.4000000000001</v>
      </c>
      <c r="D448" s="269">
        <v>1140.8166666666668</v>
      </c>
      <c r="E448" s="269">
        <v>1120.1833333333336</v>
      </c>
      <c r="F448" s="269">
        <v>1105.9666666666667</v>
      </c>
      <c r="G448" s="269">
        <v>1085.3333333333335</v>
      </c>
      <c r="H448" s="269">
        <v>1155.0333333333338</v>
      </c>
      <c r="I448" s="269">
        <v>1175.666666666667</v>
      </c>
      <c r="J448" s="269">
        <v>1189.8833333333339</v>
      </c>
      <c r="K448" s="268">
        <v>1161.45</v>
      </c>
      <c r="L448" s="268">
        <v>1126.5999999999999</v>
      </c>
      <c r="M448" s="268">
        <v>23.775030000000001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221</v>
      </c>
      <c r="D449" s="269">
        <v>222.65</v>
      </c>
      <c r="E449" s="269">
        <v>218.5</v>
      </c>
      <c r="F449" s="269">
        <v>216</v>
      </c>
      <c r="G449" s="269">
        <v>211.85</v>
      </c>
      <c r="H449" s="269">
        <v>225.15</v>
      </c>
      <c r="I449" s="269">
        <v>229.30000000000004</v>
      </c>
      <c r="J449" s="269">
        <v>231.8</v>
      </c>
      <c r="K449" s="268">
        <v>226.8</v>
      </c>
      <c r="L449" s="268">
        <v>220.15</v>
      </c>
      <c r="M449" s="268">
        <v>6.7980499999999999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1168.8499999999999</v>
      </c>
      <c r="D450" s="269">
        <v>1182.9499999999998</v>
      </c>
      <c r="E450" s="269">
        <v>1143.0999999999997</v>
      </c>
      <c r="F450" s="269">
        <v>1117.3499999999999</v>
      </c>
      <c r="G450" s="269">
        <v>1077.4999999999998</v>
      </c>
      <c r="H450" s="269">
        <v>1208.6999999999996</v>
      </c>
      <c r="I450" s="269">
        <v>1248.55</v>
      </c>
      <c r="J450" s="269">
        <v>1274.2999999999995</v>
      </c>
      <c r="K450" s="268">
        <v>1222.8</v>
      </c>
      <c r="L450" s="268">
        <v>1157.2</v>
      </c>
      <c r="M450" s="268">
        <v>5.1972300000000002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2982.05</v>
      </c>
      <c r="D451" s="269">
        <v>2994.5166666666664</v>
      </c>
      <c r="E451" s="269">
        <v>2966.5333333333328</v>
      </c>
      <c r="F451" s="269">
        <v>2951.0166666666664</v>
      </c>
      <c r="G451" s="269">
        <v>2923.0333333333328</v>
      </c>
      <c r="H451" s="269">
        <v>3010.0333333333328</v>
      </c>
      <c r="I451" s="269">
        <v>3038.0166666666664</v>
      </c>
      <c r="J451" s="269">
        <v>3053.5333333333328</v>
      </c>
      <c r="K451" s="268">
        <v>3022.5</v>
      </c>
      <c r="L451" s="268">
        <v>2979</v>
      </c>
      <c r="M451" s="268">
        <v>26.52374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781.55</v>
      </c>
      <c r="D452" s="269">
        <v>789.11666666666667</v>
      </c>
      <c r="E452" s="269">
        <v>771.93333333333339</v>
      </c>
      <c r="F452" s="269">
        <v>762.31666666666672</v>
      </c>
      <c r="G452" s="269">
        <v>745.13333333333344</v>
      </c>
      <c r="H452" s="269">
        <v>798.73333333333335</v>
      </c>
      <c r="I452" s="269">
        <v>815.91666666666652</v>
      </c>
      <c r="J452" s="269">
        <v>825.5333333333333</v>
      </c>
      <c r="K452" s="268">
        <v>806.3</v>
      </c>
      <c r="L452" s="268">
        <v>779.5</v>
      </c>
      <c r="M452" s="268">
        <v>12.29421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8857.1</v>
      </c>
      <c r="D453" s="269">
        <v>8917.3666666666668</v>
      </c>
      <c r="E453" s="269">
        <v>8775.7333333333336</v>
      </c>
      <c r="F453" s="269">
        <v>8694.3666666666668</v>
      </c>
      <c r="G453" s="269">
        <v>8552.7333333333336</v>
      </c>
      <c r="H453" s="269">
        <v>8998.7333333333336</v>
      </c>
      <c r="I453" s="269">
        <v>9140.3666666666686</v>
      </c>
      <c r="J453" s="269">
        <v>9221.7333333333336</v>
      </c>
      <c r="K453" s="268">
        <v>9059</v>
      </c>
      <c r="L453" s="268">
        <v>8836</v>
      </c>
      <c r="M453" s="268">
        <v>1.7590600000000001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2430.85</v>
      </c>
      <c r="D454" s="269">
        <v>2469.5166666666664</v>
      </c>
      <c r="E454" s="269">
        <v>2381.333333333333</v>
      </c>
      <c r="F454" s="269">
        <v>2331.8166666666666</v>
      </c>
      <c r="G454" s="269">
        <v>2243.6333333333332</v>
      </c>
      <c r="H454" s="269">
        <v>2519.0333333333328</v>
      </c>
      <c r="I454" s="269">
        <v>2607.2166666666662</v>
      </c>
      <c r="J454" s="269">
        <v>2656.7333333333327</v>
      </c>
      <c r="K454" s="268">
        <v>2557.6999999999998</v>
      </c>
      <c r="L454" s="268">
        <v>2420</v>
      </c>
      <c r="M454" s="268">
        <v>1.19882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205.75</v>
      </c>
      <c r="D455" s="269">
        <v>207.48333333333335</v>
      </c>
      <c r="E455" s="269">
        <v>202.4666666666667</v>
      </c>
      <c r="F455" s="269">
        <v>199.18333333333334</v>
      </c>
      <c r="G455" s="269">
        <v>194.16666666666669</v>
      </c>
      <c r="H455" s="269">
        <v>210.76666666666671</v>
      </c>
      <c r="I455" s="269">
        <v>215.78333333333336</v>
      </c>
      <c r="J455" s="269">
        <v>219.06666666666672</v>
      </c>
      <c r="K455" s="268">
        <v>212.5</v>
      </c>
      <c r="L455" s="268">
        <v>204.2</v>
      </c>
      <c r="M455" s="268">
        <v>29.54325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423.1</v>
      </c>
      <c r="D456" s="269">
        <v>425.18333333333334</v>
      </c>
      <c r="E456" s="269">
        <v>418.4666666666667</v>
      </c>
      <c r="F456" s="269">
        <v>413.83333333333337</v>
      </c>
      <c r="G456" s="269">
        <v>407.11666666666673</v>
      </c>
      <c r="H456" s="269">
        <v>429.81666666666666</v>
      </c>
      <c r="I456" s="269">
        <v>436.53333333333325</v>
      </c>
      <c r="J456" s="269">
        <v>441.16666666666663</v>
      </c>
      <c r="K456" s="268">
        <v>431.9</v>
      </c>
      <c r="L456" s="268">
        <v>420.55</v>
      </c>
      <c r="M456" s="268">
        <v>134.41609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224.5</v>
      </c>
      <c r="D457" s="269">
        <v>226.80000000000004</v>
      </c>
      <c r="E457" s="269">
        <v>221.25000000000009</v>
      </c>
      <c r="F457" s="269">
        <v>218.00000000000006</v>
      </c>
      <c r="G457" s="269">
        <v>212.4500000000001</v>
      </c>
      <c r="H457" s="269">
        <v>230.05000000000007</v>
      </c>
      <c r="I457" s="269">
        <v>235.60000000000002</v>
      </c>
      <c r="J457" s="269">
        <v>238.85000000000005</v>
      </c>
      <c r="K457" s="268">
        <v>232.35</v>
      </c>
      <c r="L457" s="268">
        <v>223.55</v>
      </c>
      <c r="M457" s="268">
        <v>161.43866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658.25</v>
      </c>
      <c r="D458" s="269">
        <v>672.75</v>
      </c>
      <c r="E458" s="269">
        <v>634.5</v>
      </c>
      <c r="F458" s="269">
        <v>610.75</v>
      </c>
      <c r="G458" s="269">
        <v>572.5</v>
      </c>
      <c r="H458" s="269">
        <v>696.5</v>
      </c>
      <c r="I458" s="269">
        <v>734.75</v>
      </c>
      <c r="J458" s="269">
        <v>758.5</v>
      </c>
      <c r="K458" s="268">
        <v>711</v>
      </c>
      <c r="L458" s="268">
        <v>649</v>
      </c>
      <c r="M458" s="268">
        <v>11.48391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104.3</v>
      </c>
      <c r="D459" s="269">
        <v>105.31666666666666</v>
      </c>
      <c r="E459" s="269">
        <v>102.73333333333332</v>
      </c>
      <c r="F459" s="269">
        <v>101.16666666666666</v>
      </c>
      <c r="G459" s="269">
        <v>98.583333333333314</v>
      </c>
      <c r="H459" s="269">
        <v>106.88333333333333</v>
      </c>
      <c r="I459" s="269">
        <v>109.46666666666667</v>
      </c>
      <c r="J459" s="269">
        <v>111.03333333333333</v>
      </c>
      <c r="K459" s="268">
        <v>107.9</v>
      </c>
      <c r="L459" s="268">
        <v>103.75</v>
      </c>
      <c r="M459" s="268">
        <v>1097.6551999999999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111.4</v>
      </c>
      <c r="D460" s="269">
        <v>112.86666666666667</v>
      </c>
      <c r="E460" s="269">
        <v>109.03333333333335</v>
      </c>
      <c r="F460" s="269">
        <v>106.66666666666667</v>
      </c>
      <c r="G460" s="269">
        <v>102.83333333333334</v>
      </c>
      <c r="H460" s="269">
        <v>115.23333333333335</v>
      </c>
      <c r="I460" s="269">
        <v>119.06666666666666</v>
      </c>
      <c r="J460" s="269">
        <v>121.43333333333335</v>
      </c>
      <c r="K460" s="268">
        <v>116.7</v>
      </c>
      <c r="L460" s="268">
        <v>110.5</v>
      </c>
      <c r="M460" s="268">
        <v>10.368499999999999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3203.35</v>
      </c>
      <c r="D461" s="269">
        <v>3173.0166666666664</v>
      </c>
      <c r="E461" s="269">
        <v>3121.333333333333</v>
      </c>
      <c r="F461" s="269">
        <v>3039.3166666666666</v>
      </c>
      <c r="G461" s="269">
        <v>2987.6333333333332</v>
      </c>
      <c r="H461" s="269">
        <v>3255.0333333333328</v>
      </c>
      <c r="I461" s="269">
        <v>3306.7166666666662</v>
      </c>
      <c r="J461" s="269">
        <v>3388.7333333333327</v>
      </c>
      <c r="K461" s="268">
        <v>3224.7</v>
      </c>
      <c r="L461" s="268">
        <v>3091</v>
      </c>
      <c r="M461" s="268">
        <v>0.11414000000000001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1035.0999999999999</v>
      </c>
      <c r="D462" s="269">
        <v>1035.6666666666667</v>
      </c>
      <c r="E462" s="269">
        <v>1021.4333333333334</v>
      </c>
      <c r="F462" s="269">
        <v>1007.7666666666667</v>
      </c>
      <c r="G462" s="269">
        <v>993.5333333333333</v>
      </c>
      <c r="H462" s="269">
        <v>1049.3333333333335</v>
      </c>
      <c r="I462" s="269">
        <v>1063.5666666666666</v>
      </c>
      <c r="J462" s="269">
        <v>1077.2333333333336</v>
      </c>
      <c r="K462" s="268">
        <v>1049.9000000000001</v>
      </c>
      <c r="L462" s="268">
        <v>1022</v>
      </c>
      <c r="M462" s="268">
        <v>32.307110000000002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86.95</v>
      </c>
      <c r="D463" s="269">
        <v>87.649999999999991</v>
      </c>
      <c r="E463" s="269">
        <v>85.999999999999986</v>
      </c>
      <c r="F463" s="269">
        <v>85.05</v>
      </c>
      <c r="G463" s="269">
        <v>83.399999999999991</v>
      </c>
      <c r="H463" s="269">
        <v>88.59999999999998</v>
      </c>
      <c r="I463" s="269">
        <v>90.249999999999986</v>
      </c>
      <c r="J463" s="269">
        <v>91.199999999999974</v>
      </c>
      <c r="K463" s="268">
        <v>89.3</v>
      </c>
      <c r="L463" s="268">
        <v>86.7</v>
      </c>
      <c r="M463" s="268">
        <v>2.0727000000000002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731.4</v>
      </c>
      <c r="D464" s="269">
        <v>738.88333333333333</v>
      </c>
      <c r="E464" s="269">
        <v>721.86666666666667</v>
      </c>
      <c r="F464" s="269">
        <v>712.33333333333337</v>
      </c>
      <c r="G464" s="269">
        <v>695.31666666666672</v>
      </c>
      <c r="H464" s="269">
        <v>748.41666666666663</v>
      </c>
      <c r="I464" s="269">
        <v>765.43333333333328</v>
      </c>
      <c r="J464" s="269">
        <v>774.96666666666658</v>
      </c>
      <c r="K464" s="268">
        <v>755.9</v>
      </c>
      <c r="L464" s="268">
        <v>729.35</v>
      </c>
      <c r="M464" s="268">
        <v>4.1323400000000001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2397.15</v>
      </c>
      <c r="D465" s="269">
        <v>2457.3833333333332</v>
      </c>
      <c r="E465" s="269">
        <v>2314.7666666666664</v>
      </c>
      <c r="F465" s="269">
        <v>2232.3833333333332</v>
      </c>
      <c r="G465" s="269">
        <v>2089.7666666666664</v>
      </c>
      <c r="H465" s="269">
        <v>2539.7666666666664</v>
      </c>
      <c r="I465" s="269">
        <v>2682.3833333333332</v>
      </c>
      <c r="J465" s="269">
        <v>2764.7666666666664</v>
      </c>
      <c r="K465" s="268">
        <v>2600</v>
      </c>
      <c r="L465" s="268">
        <v>2375</v>
      </c>
      <c r="M465" s="268">
        <v>1.9355199999999999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687.05</v>
      </c>
      <c r="D466" s="269">
        <v>687.85</v>
      </c>
      <c r="E466" s="269">
        <v>676.90000000000009</v>
      </c>
      <c r="F466" s="269">
        <v>666.75000000000011</v>
      </c>
      <c r="G466" s="269">
        <v>655.80000000000018</v>
      </c>
      <c r="H466" s="269">
        <v>698</v>
      </c>
      <c r="I466" s="269">
        <v>708.95</v>
      </c>
      <c r="J466" s="269">
        <v>719.09999999999991</v>
      </c>
      <c r="K466" s="268">
        <v>698.8</v>
      </c>
      <c r="L466" s="268">
        <v>677.7</v>
      </c>
      <c r="M466" s="268">
        <v>0.52232000000000001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2840.2</v>
      </c>
      <c r="D467" s="269">
        <v>2863.35</v>
      </c>
      <c r="E467" s="269">
        <v>2783.5499999999997</v>
      </c>
      <c r="F467" s="269">
        <v>2726.8999999999996</v>
      </c>
      <c r="G467" s="269">
        <v>2647.0999999999995</v>
      </c>
      <c r="H467" s="269">
        <v>2920</v>
      </c>
      <c r="I467" s="269">
        <v>2999.8</v>
      </c>
      <c r="J467" s="269">
        <v>3056.4500000000003</v>
      </c>
      <c r="K467" s="268">
        <v>2943.15</v>
      </c>
      <c r="L467" s="268">
        <v>2806.7</v>
      </c>
      <c r="M467" s="268">
        <v>0.45224999999999999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2672.45</v>
      </c>
      <c r="D468" s="269">
        <v>2698.3833333333332</v>
      </c>
      <c r="E468" s="269">
        <v>2641.0666666666666</v>
      </c>
      <c r="F468" s="269">
        <v>2609.6833333333334</v>
      </c>
      <c r="G468" s="269">
        <v>2552.3666666666668</v>
      </c>
      <c r="H468" s="269">
        <v>2729.7666666666664</v>
      </c>
      <c r="I468" s="269">
        <v>2787.083333333333</v>
      </c>
      <c r="J468" s="269">
        <v>2818.4666666666662</v>
      </c>
      <c r="K468" s="268">
        <v>2755.7</v>
      </c>
      <c r="L468" s="268">
        <v>2667</v>
      </c>
      <c r="M468" s="268">
        <v>12.268890000000001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1516.2</v>
      </c>
      <c r="D469" s="269">
        <v>1522.0166666666667</v>
      </c>
      <c r="E469" s="269">
        <v>1504.3333333333333</v>
      </c>
      <c r="F469" s="269">
        <v>1492.4666666666667</v>
      </c>
      <c r="G469" s="269">
        <v>1474.7833333333333</v>
      </c>
      <c r="H469" s="269">
        <v>1533.8833333333332</v>
      </c>
      <c r="I469" s="269">
        <v>1551.5666666666666</v>
      </c>
      <c r="J469" s="269">
        <v>1563.4333333333332</v>
      </c>
      <c r="K469" s="268">
        <v>1539.7</v>
      </c>
      <c r="L469" s="268">
        <v>1510.15</v>
      </c>
      <c r="M469" s="268">
        <v>1.46018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521.75</v>
      </c>
      <c r="D470" s="269">
        <v>526.2833333333333</v>
      </c>
      <c r="E470" s="269">
        <v>515.81666666666661</v>
      </c>
      <c r="F470" s="269">
        <v>509.88333333333333</v>
      </c>
      <c r="G470" s="269">
        <v>499.41666666666663</v>
      </c>
      <c r="H470" s="269">
        <v>532.21666666666658</v>
      </c>
      <c r="I470" s="269">
        <v>542.68333333333328</v>
      </c>
      <c r="J470" s="269">
        <v>548.61666666666656</v>
      </c>
      <c r="K470" s="268">
        <v>536.75</v>
      </c>
      <c r="L470" s="268">
        <v>520.35</v>
      </c>
      <c r="M470" s="268">
        <v>3.5780699999999999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1433.65</v>
      </c>
      <c r="D471" s="269">
        <v>1447.7333333333333</v>
      </c>
      <c r="E471" s="269">
        <v>1403.6166666666668</v>
      </c>
      <c r="F471" s="269">
        <v>1373.5833333333335</v>
      </c>
      <c r="G471" s="269">
        <v>1329.4666666666669</v>
      </c>
      <c r="H471" s="269">
        <v>1477.7666666666667</v>
      </c>
      <c r="I471" s="269">
        <v>1521.883333333333</v>
      </c>
      <c r="J471" s="269">
        <v>1551.9166666666665</v>
      </c>
      <c r="K471" s="268">
        <v>1491.85</v>
      </c>
      <c r="L471" s="268">
        <v>1417.7</v>
      </c>
      <c r="M471" s="268">
        <v>7.4303499999999998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37.65</v>
      </c>
      <c r="D472" s="269">
        <v>37.883333333333333</v>
      </c>
      <c r="E472" s="269">
        <v>37.166666666666664</v>
      </c>
      <c r="F472" s="269">
        <v>36.68333333333333</v>
      </c>
      <c r="G472" s="269">
        <v>35.966666666666661</v>
      </c>
      <c r="H472" s="269">
        <v>38.366666666666667</v>
      </c>
      <c r="I472" s="269">
        <v>39.083333333333336</v>
      </c>
      <c r="J472" s="269">
        <v>39.56666666666667</v>
      </c>
      <c r="K472" s="268">
        <v>38.6</v>
      </c>
      <c r="L472" s="268">
        <v>37.4</v>
      </c>
      <c r="M472" s="268">
        <v>58.664029999999997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262</v>
      </c>
      <c r="D473" s="269">
        <v>264.88333333333333</v>
      </c>
      <c r="E473" s="269">
        <v>257.46666666666664</v>
      </c>
      <c r="F473" s="269">
        <v>252.93333333333334</v>
      </c>
      <c r="G473" s="269">
        <v>245.51666666666665</v>
      </c>
      <c r="H473" s="269">
        <v>269.41666666666663</v>
      </c>
      <c r="I473" s="269">
        <v>276.83333333333337</v>
      </c>
      <c r="J473" s="269">
        <v>281.36666666666662</v>
      </c>
      <c r="K473" s="268">
        <v>272.3</v>
      </c>
      <c r="L473" s="268">
        <v>260.35000000000002</v>
      </c>
      <c r="M473" s="268">
        <v>6.0149600000000003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232.1</v>
      </c>
      <c r="D474" s="269">
        <v>231.29999999999998</v>
      </c>
      <c r="E474" s="269">
        <v>227.79999999999995</v>
      </c>
      <c r="F474" s="269">
        <v>223.49999999999997</v>
      </c>
      <c r="G474" s="269">
        <v>219.99999999999994</v>
      </c>
      <c r="H474" s="269">
        <v>235.59999999999997</v>
      </c>
      <c r="I474" s="269">
        <v>239.10000000000002</v>
      </c>
      <c r="J474" s="269">
        <v>243.39999999999998</v>
      </c>
      <c r="K474" s="268">
        <v>234.8</v>
      </c>
      <c r="L474" s="268">
        <v>227</v>
      </c>
      <c r="M474" s="268">
        <v>13.244619999999999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2772.35</v>
      </c>
      <c r="D475" s="269">
        <v>2784.5833333333335</v>
      </c>
      <c r="E475" s="269">
        <v>2714.166666666667</v>
      </c>
      <c r="F475" s="269">
        <v>2655.9833333333336</v>
      </c>
      <c r="G475" s="269">
        <v>2585.5666666666671</v>
      </c>
      <c r="H475" s="269">
        <v>2842.7666666666669</v>
      </c>
      <c r="I475" s="269">
        <v>2913.1833333333338</v>
      </c>
      <c r="J475" s="269">
        <v>2971.3666666666668</v>
      </c>
      <c r="K475" s="268">
        <v>2855</v>
      </c>
      <c r="L475" s="268">
        <v>2726.4</v>
      </c>
      <c r="M475" s="268">
        <v>5.0273199999999996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12.05</v>
      </c>
      <c r="D476" s="269">
        <v>12.15</v>
      </c>
      <c r="E476" s="269">
        <v>11.950000000000001</v>
      </c>
      <c r="F476" s="269">
        <v>11.850000000000001</v>
      </c>
      <c r="G476" s="269">
        <v>11.650000000000002</v>
      </c>
      <c r="H476" s="269">
        <v>12.25</v>
      </c>
      <c r="I476" s="269">
        <v>12.45</v>
      </c>
      <c r="J476" s="269">
        <v>12.549999999999999</v>
      </c>
      <c r="K476" s="268">
        <v>12.35</v>
      </c>
      <c r="L476" s="268">
        <v>12.05</v>
      </c>
      <c r="M476" s="268">
        <v>23.67577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747.85</v>
      </c>
      <c r="D477" s="269">
        <v>757.30000000000007</v>
      </c>
      <c r="E477" s="269">
        <v>735.55000000000018</v>
      </c>
      <c r="F477" s="269">
        <v>723.25000000000011</v>
      </c>
      <c r="G477" s="269">
        <v>701.50000000000023</v>
      </c>
      <c r="H477" s="269">
        <v>769.60000000000014</v>
      </c>
      <c r="I477" s="269">
        <v>791.34999999999991</v>
      </c>
      <c r="J477" s="269">
        <v>803.65000000000009</v>
      </c>
      <c r="K477" s="268">
        <v>779.05</v>
      </c>
      <c r="L477" s="268">
        <v>745</v>
      </c>
      <c r="M477" s="268">
        <v>1.04067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702.85</v>
      </c>
      <c r="D478" s="269">
        <v>710.05000000000007</v>
      </c>
      <c r="E478" s="269">
        <v>692.80000000000018</v>
      </c>
      <c r="F478" s="269">
        <v>682.75000000000011</v>
      </c>
      <c r="G478" s="269">
        <v>665.50000000000023</v>
      </c>
      <c r="H478" s="269">
        <v>720.10000000000014</v>
      </c>
      <c r="I478" s="269">
        <v>737.34999999999991</v>
      </c>
      <c r="J478" s="269">
        <v>747.40000000000009</v>
      </c>
      <c r="K478" s="268">
        <v>727.3</v>
      </c>
      <c r="L478" s="268">
        <v>700</v>
      </c>
      <c r="M478" s="268">
        <v>22.30894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752.85</v>
      </c>
      <c r="D479" s="269">
        <v>759.94999999999993</v>
      </c>
      <c r="E479" s="269">
        <v>742.89999999999986</v>
      </c>
      <c r="F479" s="269">
        <v>732.94999999999993</v>
      </c>
      <c r="G479" s="269">
        <v>715.89999999999986</v>
      </c>
      <c r="H479" s="269">
        <v>769.89999999999986</v>
      </c>
      <c r="I479" s="269">
        <v>786.94999999999982</v>
      </c>
      <c r="J479" s="269">
        <v>796.89999999999986</v>
      </c>
      <c r="K479" s="268">
        <v>777</v>
      </c>
      <c r="L479" s="268">
        <v>750</v>
      </c>
      <c r="M479" s="268">
        <v>1.7353400000000001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6139.95</v>
      </c>
      <c r="D480" s="269">
        <v>6183.6833333333334</v>
      </c>
      <c r="E480" s="269">
        <v>6083.416666666667</v>
      </c>
      <c r="F480" s="269">
        <v>6026.8833333333332</v>
      </c>
      <c r="G480" s="269">
        <v>5926.6166666666668</v>
      </c>
      <c r="H480" s="269">
        <v>6240.2166666666672</v>
      </c>
      <c r="I480" s="269">
        <v>6340.4833333333336</v>
      </c>
      <c r="J480" s="269">
        <v>6397.0166666666673</v>
      </c>
      <c r="K480" s="268">
        <v>6283.95</v>
      </c>
      <c r="L480" s="268">
        <v>6127.15</v>
      </c>
      <c r="M480" s="268">
        <v>5.70526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44.15</v>
      </c>
      <c r="D481" s="269">
        <v>44.616666666666667</v>
      </c>
      <c r="E481" s="269">
        <v>43.333333333333336</v>
      </c>
      <c r="F481" s="269">
        <v>42.516666666666666</v>
      </c>
      <c r="G481" s="269">
        <v>41.233333333333334</v>
      </c>
      <c r="H481" s="269">
        <v>45.433333333333337</v>
      </c>
      <c r="I481" s="269">
        <v>46.716666666666669</v>
      </c>
      <c r="J481" s="269">
        <v>47.533333333333339</v>
      </c>
      <c r="K481" s="268">
        <v>45.9</v>
      </c>
      <c r="L481" s="268">
        <v>43.8</v>
      </c>
      <c r="M481" s="268">
        <v>74.92586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1644.7</v>
      </c>
      <c r="D482" s="269">
        <v>1634.8</v>
      </c>
      <c r="E482" s="269">
        <v>1622</v>
      </c>
      <c r="F482" s="269">
        <v>1599.3</v>
      </c>
      <c r="G482" s="269">
        <v>1586.5</v>
      </c>
      <c r="H482" s="269">
        <v>1657.5</v>
      </c>
      <c r="I482" s="269">
        <v>1670.2999999999997</v>
      </c>
      <c r="J482" s="269">
        <v>1693</v>
      </c>
      <c r="K482" s="268">
        <v>1647.6</v>
      </c>
      <c r="L482" s="268">
        <v>1612.1</v>
      </c>
      <c r="M482" s="268">
        <v>2.0681099999999999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871.3</v>
      </c>
      <c r="D483" s="269">
        <v>873.43333333333339</v>
      </c>
      <c r="E483" s="269">
        <v>860.86666666666679</v>
      </c>
      <c r="F483" s="269">
        <v>850.43333333333339</v>
      </c>
      <c r="G483" s="269">
        <v>837.86666666666679</v>
      </c>
      <c r="H483" s="269">
        <v>883.86666666666679</v>
      </c>
      <c r="I483" s="269">
        <v>896.43333333333339</v>
      </c>
      <c r="J483" s="269">
        <v>906.86666666666679</v>
      </c>
      <c r="K483" s="268">
        <v>886</v>
      </c>
      <c r="L483" s="268">
        <v>863</v>
      </c>
      <c r="M483" s="268">
        <v>20.721050000000002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248.35</v>
      </c>
      <c r="D484" s="269">
        <v>248.75</v>
      </c>
      <c r="E484" s="269">
        <v>246.6</v>
      </c>
      <c r="F484" s="269">
        <v>244.85</v>
      </c>
      <c r="G484" s="269">
        <v>242.7</v>
      </c>
      <c r="H484" s="269">
        <v>250.5</v>
      </c>
      <c r="I484" s="269">
        <v>252.64999999999998</v>
      </c>
      <c r="J484" s="269">
        <v>254.4</v>
      </c>
      <c r="K484" s="268">
        <v>250.9</v>
      </c>
      <c r="L484" s="268">
        <v>247</v>
      </c>
      <c r="M484" s="268">
        <v>3.79087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2906.05</v>
      </c>
      <c r="D485" s="269">
        <v>2909.4666666666672</v>
      </c>
      <c r="E485" s="269">
        <v>2884.7833333333342</v>
      </c>
      <c r="F485" s="269">
        <v>2863.5166666666669</v>
      </c>
      <c r="G485" s="269">
        <v>2838.8333333333339</v>
      </c>
      <c r="H485" s="269">
        <v>2930.7333333333345</v>
      </c>
      <c r="I485" s="269">
        <v>2955.416666666667</v>
      </c>
      <c r="J485" s="269">
        <v>2976.6833333333348</v>
      </c>
      <c r="K485" s="268">
        <v>2934.15</v>
      </c>
      <c r="L485" s="268">
        <v>2888.2</v>
      </c>
      <c r="M485" s="268">
        <v>0.26268000000000002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675.85</v>
      </c>
      <c r="D486" s="269">
        <v>678.43333333333328</v>
      </c>
      <c r="E486" s="269">
        <v>667.96666666666658</v>
      </c>
      <c r="F486" s="269">
        <v>660.08333333333326</v>
      </c>
      <c r="G486" s="269">
        <v>649.61666666666656</v>
      </c>
      <c r="H486" s="269">
        <v>686.31666666666661</v>
      </c>
      <c r="I486" s="269">
        <v>696.7833333333333</v>
      </c>
      <c r="J486" s="269">
        <v>704.66666666666663</v>
      </c>
      <c r="K486" s="268">
        <v>688.9</v>
      </c>
      <c r="L486" s="268">
        <v>670.55</v>
      </c>
      <c r="M486" s="268">
        <v>2.4381300000000001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363.1</v>
      </c>
      <c r="D487" s="284">
        <v>365.09999999999997</v>
      </c>
      <c r="E487" s="284">
        <v>355.19999999999993</v>
      </c>
      <c r="F487" s="284">
        <v>347.29999999999995</v>
      </c>
      <c r="G487" s="284">
        <v>337.39999999999992</v>
      </c>
      <c r="H487" s="284">
        <v>372.99999999999994</v>
      </c>
      <c r="I487" s="284">
        <v>382.89999999999992</v>
      </c>
      <c r="J487" s="283">
        <v>390.79999999999995</v>
      </c>
      <c r="K487" s="283">
        <v>375</v>
      </c>
      <c r="L487" s="283">
        <v>357.2</v>
      </c>
      <c r="M487" s="239">
        <v>5.12636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38.9</v>
      </c>
      <c r="D488" s="284">
        <v>39.35</v>
      </c>
      <c r="E488" s="284">
        <v>38.050000000000004</v>
      </c>
      <c r="F488" s="284">
        <v>37.200000000000003</v>
      </c>
      <c r="G488" s="284">
        <v>35.900000000000006</v>
      </c>
      <c r="H488" s="284">
        <v>40.200000000000003</v>
      </c>
      <c r="I488" s="284">
        <v>41.5</v>
      </c>
      <c r="J488" s="283">
        <v>42.35</v>
      </c>
      <c r="K488" s="283">
        <v>40.65</v>
      </c>
      <c r="L488" s="283">
        <v>38.5</v>
      </c>
      <c r="M488" s="239">
        <v>78.040700000000001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335.55</v>
      </c>
      <c r="D489" s="269">
        <v>339.11666666666667</v>
      </c>
      <c r="E489" s="269">
        <v>327.08333333333337</v>
      </c>
      <c r="F489" s="269">
        <v>318.61666666666667</v>
      </c>
      <c r="G489" s="269">
        <v>306.58333333333337</v>
      </c>
      <c r="H489" s="269">
        <v>347.58333333333337</v>
      </c>
      <c r="I489" s="269">
        <v>359.61666666666667</v>
      </c>
      <c r="J489" s="269">
        <v>368.08333333333337</v>
      </c>
      <c r="K489" s="268">
        <v>351.15</v>
      </c>
      <c r="L489" s="268">
        <v>330.65</v>
      </c>
      <c r="M489" s="268">
        <v>2.55104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379.45</v>
      </c>
      <c r="D490" s="284">
        <v>380.63333333333338</v>
      </c>
      <c r="E490" s="284">
        <v>372.91666666666674</v>
      </c>
      <c r="F490" s="284">
        <v>366.38333333333338</v>
      </c>
      <c r="G490" s="284">
        <v>358.66666666666674</v>
      </c>
      <c r="H490" s="284">
        <v>387.16666666666674</v>
      </c>
      <c r="I490" s="284">
        <v>394.88333333333333</v>
      </c>
      <c r="J490" s="283">
        <v>401.41666666666674</v>
      </c>
      <c r="K490" s="283">
        <v>388.35</v>
      </c>
      <c r="L490" s="283">
        <v>374.1</v>
      </c>
      <c r="M490" s="239">
        <v>3.7569599999999999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1158.95</v>
      </c>
      <c r="D491" s="269">
        <v>1160.4833333333333</v>
      </c>
      <c r="E491" s="269">
        <v>1145.9666666666667</v>
      </c>
      <c r="F491" s="269">
        <v>1132.9833333333333</v>
      </c>
      <c r="G491" s="269">
        <v>1118.4666666666667</v>
      </c>
      <c r="H491" s="269">
        <v>1173.4666666666667</v>
      </c>
      <c r="I491" s="269">
        <v>1187.9833333333336</v>
      </c>
      <c r="J491" s="269">
        <v>1200.9666666666667</v>
      </c>
      <c r="K491" s="268">
        <v>1175</v>
      </c>
      <c r="L491" s="268">
        <v>1147.5</v>
      </c>
      <c r="M491" s="268">
        <v>14.20025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279.55</v>
      </c>
      <c r="D492" s="284">
        <v>281.58333333333331</v>
      </c>
      <c r="E492" s="269">
        <v>276.21666666666664</v>
      </c>
      <c r="F492" s="269">
        <v>272.88333333333333</v>
      </c>
      <c r="G492" s="269">
        <v>267.51666666666665</v>
      </c>
      <c r="H492" s="269">
        <v>284.91666666666663</v>
      </c>
      <c r="I492" s="269">
        <v>290.2833333333333</v>
      </c>
      <c r="J492" s="269">
        <v>293.61666666666662</v>
      </c>
      <c r="K492" s="268">
        <v>286.95</v>
      </c>
      <c r="L492" s="268">
        <v>278.25</v>
      </c>
      <c r="M492" s="268">
        <v>116.11515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2081.65</v>
      </c>
      <c r="D493" s="269">
        <v>2079.8833333333332</v>
      </c>
      <c r="E493" s="269">
        <v>2062.7666666666664</v>
      </c>
      <c r="F493" s="269">
        <v>2043.8833333333332</v>
      </c>
      <c r="G493" s="269">
        <v>2026.7666666666664</v>
      </c>
      <c r="H493" s="269">
        <v>2098.7666666666664</v>
      </c>
      <c r="I493" s="269">
        <v>2115.8833333333332</v>
      </c>
      <c r="J493" s="269">
        <v>2134.7666666666664</v>
      </c>
      <c r="K493" s="268">
        <v>2097</v>
      </c>
      <c r="L493" s="268">
        <v>2061</v>
      </c>
      <c r="M493" s="268">
        <v>0.14449999999999999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425.15</v>
      </c>
      <c r="D494" s="284">
        <v>423.61666666666662</v>
      </c>
      <c r="E494" s="269">
        <v>411.28333333333325</v>
      </c>
      <c r="F494" s="269">
        <v>397.41666666666663</v>
      </c>
      <c r="G494" s="269">
        <v>385.08333333333326</v>
      </c>
      <c r="H494" s="269">
        <v>437.48333333333323</v>
      </c>
      <c r="I494" s="269">
        <v>449.81666666666661</v>
      </c>
      <c r="J494" s="269">
        <v>463.68333333333322</v>
      </c>
      <c r="K494" s="268">
        <v>435.95</v>
      </c>
      <c r="L494" s="268">
        <v>409.75</v>
      </c>
      <c r="M494" s="268">
        <v>10.722519999999999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2099.25</v>
      </c>
      <c r="D495" s="269">
        <v>2112.0333333333333</v>
      </c>
      <c r="E495" s="269">
        <v>2075.2166666666667</v>
      </c>
      <c r="F495" s="269">
        <v>2051.1833333333334</v>
      </c>
      <c r="G495" s="269">
        <v>2014.3666666666668</v>
      </c>
      <c r="H495" s="269">
        <v>2136.0666666666666</v>
      </c>
      <c r="I495" s="269">
        <v>2172.8833333333332</v>
      </c>
      <c r="J495" s="269">
        <v>2196.9166666666665</v>
      </c>
      <c r="K495" s="268">
        <v>2148.85</v>
      </c>
      <c r="L495" s="268">
        <v>2088</v>
      </c>
      <c r="M495" s="268">
        <v>0.22345999999999999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8.9499999999999993</v>
      </c>
      <c r="D496" s="284">
        <v>9.0166666666666657</v>
      </c>
      <c r="E496" s="269">
        <v>8.8333333333333321</v>
      </c>
      <c r="F496" s="269">
        <v>8.7166666666666668</v>
      </c>
      <c r="G496" s="269">
        <v>8.5333333333333332</v>
      </c>
      <c r="H496" s="269">
        <v>9.1333333333333311</v>
      </c>
      <c r="I496" s="269">
        <v>9.3166666666666647</v>
      </c>
      <c r="J496" s="269">
        <v>9.43333333333333</v>
      </c>
      <c r="K496" s="268">
        <v>9.1999999999999993</v>
      </c>
      <c r="L496" s="268">
        <v>8.9</v>
      </c>
      <c r="M496" s="268">
        <v>813.48131999999998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900.8</v>
      </c>
      <c r="D497" s="269">
        <v>899.48333333333323</v>
      </c>
      <c r="E497" s="269">
        <v>889.31666666666649</v>
      </c>
      <c r="F497" s="269">
        <v>877.83333333333326</v>
      </c>
      <c r="G497" s="269">
        <v>867.66666666666652</v>
      </c>
      <c r="H497" s="269">
        <v>910.96666666666647</v>
      </c>
      <c r="I497" s="269">
        <v>921.13333333333321</v>
      </c>
      <c r="J497" s="269">
        <v>932.61666666666645</v>
      </c>
      <c r="K497" s="268">
        <v>909.65</v>
      </c>
      <c r="L497" s="268">
        <v>888</v>
      </c>
      <c r="M497" s="268">
        <v>16.26446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280.8</v>
      </c>
      <c r="D498" s="284">
        <v>284.8</v>
      </c>
      <c r="E498" s="269">
        <v>274.20000000000005</v>
      </c>
      <c r="F498" s="269">
        <v>267.60000000000002</v>
      </c>
      <c r="G498" s="269">
        <v>257.00000000000006</v>
      </c>
      <c r="H498" s="269">
        <v>291.40000000000003</v>
      </c>
      <c r="I498" s="269">
        <v>302.00000000000006</v>
      </c>
      <c r="J498" s="269">
        <v>308.60000000000002</v>
      </c>
      <c r="K498" s="268">
        <v>295.39999999999998</v>
      </c>
      <c r="L498" s="268">
        <v>278.2</v>
      </c>
      <c r="M498" s="268">
        <v>19.331689999999998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77.150000000000006</v>
      </c>
      <c r="D499" s="284">
        <v>77.666666666666671</v>
      </c>
      <c r="E499" s="269">
        <v>76.083333333333343</v>
      </c>
      <c r="F499" s="269">
        <v>75.016666666666666</v>
      </c>
      <c r="G499" s="269">
        <v>73.433333333333337</v>
      </c>
      <c r="H499" s="269">
        <v>78.733333333333348</v>
      </c>
      <c r="I499" s="269">
        <v>80.316666666666691</v>
      </c>
      <c r="J499" s="269">
        <v>81.383333333333354</v>
      </c>
      <c r="K499" s="268">
        <v>79.25</v>
      </c>
      <c r="L499" s="268">
        <v>76.599999999999994</v>
      </c>
      <c r="M499" s="268">
        <v>8.0643399999999996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675.75</v>
      </c>
      <c r="D500" s="284">
        <v>688.15</v>
      </c>
      <c r="E500" s="269">
        <v>657.65</v>
      </c>
      <c r="F500" s="269">
        <v>639.54999999999995</v>
      </c>
      <c r="G500" s="269">
        <v>609.04999999999995</v>
      </c>
      <c r="H500" s="269">
        <v>706.25</v>
      </c>
      <c r="I500" s="269">
        <v>736.75</v>
      </c>
      <c r="J500" s="269">
        <v>754.85</v>
      </c>
      <c r="K500" s="268">
        <v>718.65</v>
      </c>
      <c r="L500" s="268">
        <v>670.05</v>
      </c>
      <c r="M500" s="268">
        <v>1.4897499999999999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1655.7</v>
      </c>
      <c r="D501" s="284">
        <v>1668.1666666666667</v>
      </c>
      <c r="E501" s="269">
        <v>1638.5333333333335</v>
      </c>
      <c r="F501" s="269">
        <v>1621.3666666666668</v>
      </c>
      <c r="G501" s="269">
        <v>1591.7333333333336</v>
      </c>
      <c r="H501" s="269">
        <v>1685.3333333333335</v>
      </c>
      <c r="I501" s="269">
        <v>1714.9666666666667</v>
      </c>
      <c r="J501" s="269">
        <v>1732.1333333333334</v>
      </c>
      <c r="K501" s="268">
        <v>1697.8</v>
      </c>
      <c r="L501" s="268">
        <v>1651</v>
      </c>
      <c r="M501" s="268">
        <v>1.0562499999999999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394.35</v>
      </c>
      <c r="D502" s="284">
        <v>395.8</v>
      </c>
      <c r="E502" s="269">
        <v>392.20000000000005</v>
      </c>
      <c r="F502" s="269">
        <v>390.05</v>
      </c>
      <c r="G502" s="269">
        <v>386.45000000000005</v>
      </c>
      <c r="H502" s="269">
        <v>397.95000000000005</v>
      </c>
      <c r="I502" s="269">
        <v>401.55000000000007</v>
      </c>
      <c r="J502" s="269">
        <v>403.70000000000005</v>
      </c>
      <c r="K502" s="268">
        <v>399.4</v>
      </c>
      <c r="L502" s="268">
        <v>393.65</v>
      </c>
      <c r="M502" s="268">
        <v>69.833550000000002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256.35000000000002</v>
      </c>
      <c r="D503" s="284">
        <v>257.23333333333335</v>
      </c>
      <c r="E503" s="269">
        <v>252.4666666666667</v>
      </c>
      <c r="F503" s="269">
        <v>248.58333333333334</v>
      </c>
      <c r="G503" s="269">
        <v>243.81666666666669</v>
      </c>
      <c r="H503" s="269">
        <v>261.11666666666667</v>
      </c>
      <c r="I503" s="269">
        <v>265.88333333333333</v>
      </c>
      <c r="J503" s="269">
        <v>269.76666666666671</v>
      </c>
      <c r="K503" s="268">
        <v>262</v>
      </c>
      <c r="L503" s="268">
        <v>253.35</v>
      </c>
      <c r="M503" s="268">
        <v>7.4858000000000002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16.2</v>
      </c>
      <c r="D504" s="284">
        <v>16.316666666666666</v>
      </c>
      <c r="E504" s="269">
        <v>15.883333333333333</v>
      </c>
      <c r="F504" s="269">
        <v>15.566666666666666</v>
      </c>
      <c r="G504" s="269">
        <v>15.133333333333333</v>
      </c>
      <c r="H504" s="269">
        <v>16.633333333333333</v>
      </c>
      <c r="I504" s="269">
        <v>17.066666666666663</v>
      </c>
      <c r="J504" s="269">
        <v>17.383333333333333</v>
      </c>
      <c r="K504" s="268">
        <v>16.75</v>
      </c>
      <c r="L504" s="268">
        <v>16</v>
      </c>
      <c r="M504" s="268">
        <v>1040.5707500000001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9920.5499999999993</v>
      </c>
      <c r="D505" s="284">
        <v>9888.8666666666668</v>
      </c>
      <c r="E505" s="269">
        <v>9792.7333333333336</v>
      </c>
      <c r="F505" s="269">
        <v>9664.9166666666661</v>
      </c>
      <c r="G505" s="269">
        <v>9568.7833333333328</v>
      </c>
      <c r="H505" s="269">
        <v>10016.683333333334</v>
      </c>
      <c r="I505" s="269">
        <v>10112.816666666669</v>
      </c>
      <c r="J505" s="269">
        <v>10240.633333333335</v>
      </c>
      <c r="K505" s="268">
        <v>9985</v>
      </c>
      <c r="L505" s="268">
        <v>9761.0499999999993</v>
      </c>
      <c r="M505" s="268">
        <v>6.062E-2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260.95</v>
      </c>
      <c r="D506" s="284">
        <v>264.98333333333329</v>
      </c>
      <c r="E506" s="269">
        <v>254.56666666666661</v>
      </c>
      <c r="F506" s="269">
        <v>248.18333333333334</v>
      </c>
      <c r="G506" s="269">
        <v>237.76666666666665</v>
      </c>
      <c r="H506" s="269">
        <v>271.36666666666656</v>
      </c>
      <c r="I506" s="269">
        <v>281.78333333333319</v>
      </c>
      <c r="J506" s="269">
        <v>288.16666666666652</v>
      </c>
      <c r="K506" s="268">
        <v>275.39999999999998</v>
      </c>
      <c r="L506" s="268">
        <v>258.60000000000002</v>
      </c>
      <c r="M506" s="268">
        <v>187.90529000000001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221.6</v>
      </c>
      <c r="D507" s="284">
        <v>220.43333333333331</v>
      </c>
      <c r="E507" s="269">
        <v>216.71666666666661</v>
      </c>
      <c r="F507" s="269">
        <v>211.83333333333331</v>
      </c>
      <c r="G507" s="269">
        <v>208.11666666666662</v>
      </c>
      <c r="H507" s="269">
        <v>225.31666666666661</v>
      </c>
      <c r="I507" s="269">
        <v>229.0333333333333</v>
      </c>
      <c r="J507" s="269">
        <v>233.9166666666666</v>
      </c>
      <c r="K507" s="268">
        <v>224.15</v>
      </c>
      <c r="L507" s="268">
        <v>215.55</v>
      </c>
      <c r="M507" s="268">
        <v>11.229609999999999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60.8</v>
      </c>
      <c r="D508" s="284">
        <v>61.516666666666673</v>
      </c>
      <c r="E508" s="269">
        <v>59.683333333333344</v>
      </c>
      <c r="F508" s="269">
        <v>58.56666666666667</v>
      </c>
      <c r="G508" s="269">
        <v>56.733333333333341</v>
      </c>
      <c r="H508" s="269">
        <v>62.633333333333347</v>
      </c>
      <c r="I508" s="269">
        <v>64.466666666666669</v>
      </c>
      <c r="J508" s="269">
        <v>65.583333333333343</v>
      </c>
      <c r="K508" s="268">
        <v>63.35</v>
      </c>
      <c r="L508" s="268">
        <v>60.4</v>
      </c>
      <c r="M508" s="268">
        <v>567.30282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356.75</v>
      </c>
      <c r="D509" s="269">
        <v>359.61666666666662</v>
      </c>
      <c r="E509" s="269">
        <v>352.28333333333325</v>
      </c>
      <c r="F509" s="269">
        <v>347.81666666666661</v>
      </c>
      <c r="G509" s="269">
        <v>340.48333333333323</v>
      </c>
      <c r="H509" s="269">
        <v>364.08333333333326</v>
      </c>
      <c r="I509" s="269">
        <v>371.41666666666663</v>
      </c>
      <c r="J509" s="268">
        <v>375.88333333333327</v>
      </c>
      <c r="K509" s="268">
        <v>366.95</v>
      </c>
      <c r="L509" s="268">
        <v>355.15</v>
      </c>
      <c r="M509" s="239">
        <v>7.3468400000000003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1601.35</v>
      </c>
      <c r="D510" s="269">
        <v>1603.7833333333335</v>
      </c>
      <c r="E510" s="269">
        <v>1593.616666666667</v>
      </c>
      <c r="F510" s="269">
        <v>1585.8833333333334</v>
      </c>
      <c r="G510" s="269">
        <v>1575.7166666666669</v>
      </c>
      <c r="H510" s="269">
        <v>1611.5166666666671</v>
      </c>
      <c r="I510" s="269">
        <v>1621.6833333333336</v>
      </c>
      <c r="J510" s="268">
        <v>1629.4166666666672</v>
      </c>
      <c r="K510" s="268">
        <v>1613.95</v>
      </c>
      <c r="L510" s="268">
        <v>1596.05</v>
      </c>
      <c r="M510" s="239">
        <v>0.15978000000000001</v>
      </c>
      <c r="N510" s="1"/>
      <c r="O510" s="1"/>
    </row>
    <row r="511" spans="1:15" ht="12.75" customHeight="1">
      <c r="B511" s="1" t="s">
        <v>529</v>
      </c>
      <c r="C511" s="1">
        <v>1472.95</v>
      </c>
      <c r="D511" s="1">
        <v>1478.2166666666665</v>
      </c>
      <c r="E511" s="1">
        <v>1457.333333333333</v>
      </c>
      <c r="F511" s="1">
        <v>1441.7166666666665</v>
      </c>
      <c r="G511" s="1">
        <v>1420.833333333333</v>
      </c>
      <c r="H511" s="1">
        <v>1493.833333333333</v>
      </c>
      <c r="I511" s="1">
        <v>1514.7166666666667</v>
      </c>
      <c r="J511" s="1">
        <v>1530.333333333333</v>
      </c>
      <c r="K511" s="1">
        <v>1499.1</v>
      </c>
      <c r="L511" s="1">
        <v>1462.6</v>
      </c>
      <c r="M511" s="1">
        <v>0.15309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81"/>
      <c r="B5" s="482"/>
      <c r="C5" s="481"/>
      <c r="D5" s="48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83" t="s">
        <v>531</v>
      </c>
      <c r="C7" s="482"/>
      <c r="D7" s="7">
        <f>Main!B10</f>
        <v>44830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44827</v>
      </c>
      <c r="B10" s="29">
        <v>531252</v>
      </c>
      <c r="C10" s="28" t="s">
        <v>1121</v>
      </c>
      <c r="D10" s="28" t="s">
        <v>1180</v>
      </c>
      <c r="E10" s="28" t="s">
        <v>540</v>
      </c>
      <c r="F10" s="85">
        <v>15184</v>
      </c>
      <c r="G10" s="29">
        <v>3.89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44827</v>
      </c>
      <c r="B11" s="29">
        <v>531252</v>
      </c>
      <c r="C11" s="28" t="s">
        <v>1121</v>
      </c>
      <c r="D11" s="28" t="s">
        <v>1122</v>
      </c>
      <c r="E11" s="28" t="s">
        <v>541</v>
      </c>
      <c r="F11" s="85">
        <v>40000</v>
      </c>
      <c r="G11" s="29">
        <v>3.89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44827</v>
      </c>
      <c r="B12" s="29">
        <v>531252</v>
      </c>
      <c r="C12" s="28" t="s">
        <v>1121</v>
      </c>
      <c r="D12" s="28" t="s">
        <v>1181</v>
      </c>
      <c r="E12" s="28" t="s">
        <v>541</v>
      </c>
      <c r="F12" s="85">
        <v>35000</v>
      </c>
      <c r="G12" s="29">
        <v>3.89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44827</v>
      </c>
      <c r="B13" s="29">
        <v>531252</v>
      </c>
      <c r="C13" s="28" t="s">
        <v>1121</v>
      </c>
      <c r="D13" s="28" t="s">
        <v>1182</v>
      </c>
      <c r="E13" s="28" t="s">
        <v>540</v>
      </c>
      <c r="F13" s="85">
        <v>25000</v>
      </c>
      <c r="G13" s="29">
        <v>3.89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44827</v>
      </c>
      <c r="B14" s="29">
        <v>542865</v>
      </c>
      <c r="C14" s="28" t="s">
        <v>1183</v>
      </c>
      <c r="D14" s="28" t="s">
        <v>1184</v>
      </c>
      <c r="E14" s="28" t="s">
        <v>541</v>
      </c>
      <c r="F14" s="85">
        <v>60000</v>
      </c>
      <c r="G14" s="29">
        <v>23.95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44827</v>
      </c>
      <c r="B15" s="29">
        <v>543439</v>
      </c>
      <c r="C15" s="28" t="s">
        <v>1185</v>
      </c>
      <c r="D15" s="28" t="s">
        <v>1186</v>
      </c>
      <c r="E15" s="28" t="s">
        <v>540</v>
      </c>
      <c r="F15" s="85">
        <v>20000</v>
      </c>
      <c r="G15" s="29">
        <v>24.2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44827</v>
      </c>
      <c r="B16" s="29">
        <v>543439</v>
      </c>
      <c r="C16" s="28" t="s">
        <v>1185</v>
      </c>
      <c r="D16" s="28" t="s">
        <v>1187</v>
      </c>
      <c r="E16" s="28" t="s">
        <v>541</v>
      </c>
      <c r="F16" s="85">
        <v>28000</v>
      </c>
      <c r="G16" s="29">
        <v>24.2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44827</v>
      </c>
      <c r="B17" s="29">
        <v>543516</v>
      </c>
      <c r="C17" s="28" t="s">
        <v>1188</v>
      </c>
      <c r="D17" s="28" t="s">
        <v>1189</v>
      </c>
      <c r="E17" s="28" t="s">
        <v>540</v>
      </c>
      <c r="F17" s="85">
        <v>10000</v>
      </c>
      <c r="G17" s="29">
        <v>54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44827</v>
      </c>
      <c r="B18" s="29">
        <v>543516</v>
      </c>
      <c r="C18" s="28" t="s">
        <v>1188</v>
      </c>
      <c r="D18" s="28" t="s">
        <v>1190</v>
      </c>
      <c r="E18" s="28" t="s">
        <v>541</v>
      </c>
      <c r="F18" s="85">
        <v>10000</v>
      </c>
      <c r="G18" s="29">
        <v>54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44827</v>
      </c>
      <c r="B19" s="29">
        <v>543518</v>
      </c>
      <c r="C19" s="28" t="s">
        <v>1191</v>
      </c>
      <c r="D19" s="28" t="s">
        <v>1192</v>
      </c>
      <c r="E19" s="28" t="s">
        <v>540</v>
      </c>
      <c r="F19" s="85">
        <v>60000</v>
      </c>
      <c r="G19" s="29">
        <v>75.790000000000006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44827</v>
      </c>
      <c r="B20" s="29">
        <v>543518</v>
      </c>
      <c r="C20" s="28" t="s">
        <v>1191</v>
      </c>
      <c r="D20" s="28" t="s">
        <v>1193</v>
      </c>
      <c r="E20" s="28" t="s">
        <v>540</v>
      </c>
      <c r="F20" s="85">
        <v>114000</v>
      </c>
      <c r="G20" s="29">
        <v>75.61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44827</v>
      </c>
      <c r="B21" s="29">
        <v>530733</v>
      </c>
      <c r="C21" s="28" t="s">
        <v>1194</v>
      </c>
      <c r="D21" s="28" t="s">
        <v>1195</v>
      </c>
      <c r="E21" s="28" t="s">
        <v>540</v>
      </c>
      <c r="F21" s="85">
        <v>19165</v>
      </c>
      <c r="G21" s="29">
        <v>8.3800000000000008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44827</v>
      </c>
      <c r="B22" s="29">
        <v>530733</v>
      </c>
      <c r="C22" s="28" t="s">
        <v>1194</v>
      </c>
      <c r="D22" s="28" t="s">
        <v>1196</v>
      </c>
      <c r="E22" s="28" t="s">
        <v>540</v>
      </c>
      <c r="F22" s="85">
        <v>37000</v>
      </c>
      <c r="G22" s="29">
        <v>8.15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44827</v>
      </c>
      <c r="B23" s="29">
        <v>530733</v>
      </c>
      <c r="C23" s="28" t="s">
        <v>1194</v>
      </c>
      <c r="D23" s="28" t="s">
        <v>1197</v>
      </c>
      <c r="E23" s="28" t="s">
        <v>541</v>
      </c>
      <c r="F23" s="85">
        <v>37000</v>
      </c>
      <c r="G23" s="29">
        <v>8.15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44827</v>
      </c>
      <c r="B24" s="29">
        <v>538928</v>
      </c>
      <c r="C24" s="28" t="s">
        <v>1198</v>
      </c>
      <c r="D24" s="28" t="s">
        <v>1199</v>
      </c>
      <c r="E24" s="28" t="s">
        <v>541</v>
      </c>
      <c r="F24" s="85">
        <v>80000</v>
      </c>
      <c r="G24" s="29">
        <v>37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44827</v>
      </c>
      <c r="B25" s="29">
        <v>514240</v>
      </c>
      <c r="C25" s="28" t="s">
        <v>1200</v>
      </c>
      <c r="D25" s="28" t="s">
        <v>1201</v>
      </c>
      <c r="E25" s="28" t="s">
        <v>541</v>
      </c>
      <c r="F25" s="85">
        <v>87500</v>
      </c>
      <c r="G25" s="29">
        <v>11.13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44827</v>
      </c>
      <c r="B26" s="29">
        <v>533602</v>
      </c>
      <c r="C26" s="28" t="s">
        <v>1202</v>
      </c>
      <c r="D26" s="28" t="s">
        <v>1203</v>
      </c>
      <c r="E26" s="28" t="s">
        <v>541</v>
      </c>
      <c r="F26" s="85">
        <v>984523</v>
      </c>
      <c r="G26" s="29">
        <v>10.64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44827</v>
      </c>
      <c r="B27" s="29">
        <v>543578</v>
      </c>
      <c r="C27" s="28" t="s">
        <v>1204</v>
      </c>
      <c r="D27" s="28" t="s">
        <v>1205</v>
      </c>
      <c r="E27" s="28" t="s">
        <v>541</v>
      </c>
      <c r="F27" s="85">
        <v>12000</v>
      </c>
      <c r="G27" s="29">
        <v>73.349999999999994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44827</v>
      </c>
      <c r="B28" s="29">
        <v>543578</v>
      </c>
      <c r="C28" s="28" t="s">
        <v>1204</v>
      </c>
      <c r="D28" s="28" t="s">
        <v>1206</v>
      </c>
      <c r="E28" s="28" t="s">
        <v>540</v>
      </c>
      <c r="F28" s="85">
        <v>12000</v>
      </c>
      <c r="G28" s="29">
        <v>76.680000000000007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44827</v>
      </c>
      <c r="B29" s="29">
        <v>543578</v>
      </c>
      <c r="C29" s="28" t="s">
        <v>1204</v>
      </c>
      <c r="D29" s="28" t="s">
        <v>1206</v>
      </c>
      <c r="E29" s="28" t="s">
        <v>541</v>
      </c>
      <c r="F29" s="85">
        <v>12000</v>
      </c>
      <c r="G29" s="29">
        <v>77.319999999999993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44827</v>
      </c>
      <c r="B30" s="29">
        <v>543578</v>
      </c>
      <c r="C30" s="28" t="s">
        <v>1204</v>
      </c>
      <c r="D30" s="28" t="s">
        <v>1207</v>
      </c>
      <c r="E30" s="28" t="s">
        <v>541</v>
      </c>
      <c r="F30" s="85">
        <v>16000</v>
      </c>
      <c r="G30" s="29">
        <v>76.98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44827</v>
      </c>
      <c r="B31" s="29">
        <v>543578</v>
      </c>
      <c r="C31" s="28" t="s">
        <v>1204</v>
      </c>
      <c r="D31" s="28" t="s">
        <v>1207</v>
      </c>
      <c r="E31" s="28" t="s">
        <v>540</v>
      </c>
      <c r="F31" s="85">
        <v>16000</v>
      </c>
      <c r="G31" s="29">
        <v>76.25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44827</v>
      </c>
      <c r="B32" s="29">
        <v>540198</v>
      </c>
      <c r="C32" s="28" t="s">
        <v>1068</v>
      </c>
      <c r="D32" s="28" t="s">
        <v>1124</v>
      </c>
      <c r="E32" s="28" t="s">
        <v>541</v>
      </c>
      <c r="F32" s="85">
        <v>250001</v>
      </c>
      <c r="G32" s="29">
        <v>68.55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44827</v>
      </c>
      <c r="B33" s="29">
        <v>540198</v>
      </c>
      <c r="C33" s="28" t="s">
        <v>1068</v>
      </c>
      <c r="D33" s="28" t="s">
        <v>1124</v>
      </c>
      <c r="E33" s="28" t="s">
        <v>540</v>
      </c>
      <c r="F33" s="85">
        <v>250001</v>
      </c>
      <c r="G33" s="29">
        <v>68.45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44827</v>
      </c>
      <c r="B34" s="29">
        <v>540198</v>
      </c>
      <c r="C34" s="28" t="s">
        <v>1068</v>
      </c>
      <c r="D34" s="28" t="s">
        <v>1145</v>
      </c>
      <c r="E34" s="28" t="s">
        <v>540</v>
      </c>
      <c r="F34" s="85">
        <v>1</v>
      </c>
      <c r="G34" s="29">
        <v>68.55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44827</v>
      </c>
      <c r="B35" s="29">
        <v>540198</v>
      </c>
      <c r="C35" s="28" t="s">
        <v>1068</v>
      </c>
      <c r="D35" s="28" t="s">
        <v>1145</v>
      </c>
      <c r="E35" s="28" t="s">
        <v>541</v>
      </c>
      <c r="F35" s="85">
        <v>50001</v>
      </c>
      <c r="G35" s="29">
        <v>68.45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44827</v>
      </c>
      <c r="B36" s="29">
        <v>540198</v>
      </c>
      <c r="C36" s="28" t="s">
        <v>1068</v>
      </c>
      <c r="D36" s="28" t="s">
        <v>1195</v>
      </c>
      <c r="E36" s="28" t="s">
        <v>540</v>
      </c>
      <c r="F36" s="85">
        <v>13887</v>
      </c>
      <c r="G36" s="29">
        <v>68.5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44827</v>
      </c>
      <c r="B37" s="29">
        <v>540198</v>
      </c>
      <c r="C37" s="28" t="s">
        <v>1068</v>
      </c>
      <c r="D37" s="28" t="s">
        <v>1009</v>
      </c>
      <c r="E37" s="28" t="s">
        <v>540</v>
      </c>
      <c r="F37" s="85">
        <v>111361</v>
      </c>
      <c r="G37" s="29">
        <v>68.510000000000005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44827</v>
      </c>
      <c r="B38" s="29">
        <v>540198</v>
      </c>
      <c r="C38" s="28" t="s">
        <v>1068</v>
      </c>
      <c r="D38" s="28" t="s">
        <v>1009</v>
      </c>
      <c r="E38" s="28" t="s">
        <v>541</v>
      </c>
      <c r="F38" s="85">
        <v>45871</v>
      </c>
      <c r="G38" s="29">
        <v>68.55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44827</v>
      </c>
      <c r="B39" s="29">
        <v>540198</v>
      </c>
      <c r="C39" s="28" t="s">
        <v>1068</v>
      </c>
      <c r="D39" s="28" t="s">
        <v>1195</v>
      </c>
      <c r="E39" s="28" t="s">
        <v>541</v>
      </c>
      <c r="F39" s="85">
        <v>60000</v>
      </c>
      <c r="G39" s="29">
        <v>68.55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44827</v>
      </c>
      <c r="B40" s="29">
        <v>540198</v>
      </c>
      <c r="C40" s="28" t="s">
        <v>1068</v>
      </c>
      <c r="D40" s="28" t="s">
        <v>1208</v>
      </c>
      <c r="E40" s="28" t="s">
        <v>541</v>
      </c>
      <c r="F40" s="85">
        <v>56316</v>
      </c>
      <c r="G40" s="29">
        <v>68.55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44827</v>
      </c>
      <c r="B41" s="29">
        <v>540198</v>
      </c>
      <c r="C41" s="28" t="s">
        <v>1068</v>
      </c>
      <c r="D41" s="28" t="s">
        <v>1082</v>
      </c>
      <c r="E41" s="28" t="s">
        <v>540</v>
      </c>
      <c r="F41" s="85">
        <v>174640</v>
      </c>
      <c r="G41" s="29">
        <v>68.52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44827</v>
      </c>
      <c r="B42" s="29">
        <v>540198</v>
      </c>
      <c r="C42" s="28" t="s">
        <v>1068</v>
      </c>
      <c r="D42" s="28" t="s">
        <v>1082</v>
      </c>
      <c r="E42" s="28" t="s">
        <v>541</v>
      </c>
      <c r="F42" s="85">
        <v>173744</v>
      </c>
      <c r="G42" s="29">
        <v>68.55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44827</v>
      </c>
      <c r="B43" s="29">
        <v>540198</v>
      </c>
      <c r="C43" s="28" t="s">
        <v>1068</v>
      </c>
      <c r="D43" s="28" t="s">
        <v>866</v>
      </c>
      <c r="E43" s="28" t="s">
        <v>540</v>
      </c>
      <c r="F43" s="85">
        <v>100000</v>
      </c>
      <c r="G43" s="29">
        <v>68.55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44827</v>
      </c>
      <c r="B44" s="29">
        <v>540198</v>
      </c>
      <c r="C44" s="28" t="s">
        <v>1068</v>
      </c>
      <c r="D44" s="28" t="s">
        <v>1109</v>
      </c>
      <c r="E44" s="28" t="s">
        <v>540</v>
      </c>
      <c r="F44" s="85">
        <v>135385</v>
      </c>
      <c r="G44" s="29">
        <v>68.55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44827</v>
      </c>
      <c r="B45" s="29">
        <v>540198</v>
      </c>
      <c r="C45" s="28" t="s">
        <v>1068</v>
      </c>
      <c r="D45" s="28" t="s">
        <v>866</v>
      </c>
      <c r="E45" s="28" t="s">
        <v>541</v>
      </c>
      <c r="F45" s="85">
        <v>100000</v>
      </c>
      <c r="G45" s="29">
        <v>68.53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44827</v>
      </c>
      <c r="B46" s="29">
        <v>540198</v>
      </c>
      <c r="C46" s="28" t="s">
        <v>1068</v>
      </c>
      <c r="D46" s="28" t="s">
        <v>1109</v>
      </c>
      <c r="E46" s="28" t="s">
        <v>541</v>
      </c>
      <c r="F46" s="85">
        <v>135385</v>
      </c>
      <c r="G46" s="29">
        <v>68.459999999999994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44827</v>
      </c>
      <c r="B47" s="29">
        <v>540198</v>
      </c>
      <c r="C47" s="28" t="s">
        <v>1068</v>
      </c>
      <c r="D47" s="28" t="s">
        <v>1209</v>
      </c>
      <c r="E47" s="28" t="s">
        <v>540</v>
      </c>
      <c r="F47" s="85">
        <v>54310</v>
      </c>
      <c r="G47" s="29">
        <v>68.55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44827</v>
      </c>
      <c r="B48" s="29">
        <v>523642</v>
      </c>
      <c r="C48" s="28" t="s">
        <v>177</v>
      </c>
      <c r="D48" s="28" t="s">
        <v>1210</v>
      </c>
      <c r="E48" s="28" t="s">
        <v>541</v>
      </c>
      <c r="F48" s="85">
        <v>1000000</v>
      </c>
      <c r="G48" s="29">
        <v>3150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44827</v>
      </c>
      <c r="B49" s="29">
        <v>540821</v>
      </c>
      <c r="C49" s="28" t="s">
        <v>1211</v>
      </c>
      <c r="D49" s="28" t="s">
        <v>1212</v>
      </c>
      <c r="E49" s="28" t="s">
        <v>541</v>
      </c>
      <c r="F49" s="85">
        <v>627460</v>
      </c>
      <c r="G49" s="29">
        <v>20.34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44827</v>
      </c>
      <c r="B50" s="29">
        <v>540821</v>
      </c>
      <c r="C50" s="28" t="s">
        <v>1211</v>
      </c>
      <c r="D50" s="28" t="s">
        <v>1212</v>
      </c>
      <c r="E50" s="28" t="s">
        <v>540</v>
      </c>
      <c r="F50" s="85">
        <v>785603</v>
      </c>
      <c r="G50" s="29">
        <v>21.48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44827</v>
      </c>
      <c r="B51" s="29">
        <v>540821</v>
      </c>
      <c r="C51" s="28" t="s">
        <v>1211</v>
      </c>
      <c r="D51" s="28" t="s">
        <v>1213</v>
      </c>
      <c r="E51" s="28" t="s">
        <v>540</v>
      </c>
      <c r="F51" s="85">
        <v>699997</v>
      </c>
      <c r="G51" s="29">
        <v>21.98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44827</v>
      </c>
      <c r="B52" s="29">
        <v>540821</v>
      </c>
      <c r="C52" s="28" t="s">
        <v>1211</v>
      </c>
      <c r="D52" s="28" t="s">
        <v>1213</v>
      </c>
      <c r="E52" s="28" t="s">
        <v>541</v>
      </c>
      <c r="F52" s="85">
        <v>25050</v>
      </c>
      <c r="G52" s="29">
        <v>20.100000000000001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44827</v>
      </c>
      <c r="B53" s="29">
        <v>540821</v>
      </c>
      <c r="C53" s="28" t="s">
        <v>1211</v>
      </c>
      <c r="D53" s="28" t="s">
        <v>866</v>
      </c>
      <c r="E53" s="28" t="s">
        <v>540</v>
      </c>
      <c r="F53" s="85">
        <v>1654632</v>
      </c>
      <c r="G53" s="29">
        <v>20.55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44827</v>
      </c>
      <c r="B54" s="29">
        <v>540821</v>
      </c>
      <c r="C54" s="28" t="s">
        <v>1211</v>
      </c>
      <c r="D54" s="28" t="s">
        <v>866</v>
      </c>
      <c r="E54" s="28" t="s">
        <v>541</v>
      </c>
      <c r="F54" s="85">
        <v>1654632</v>
      </c>
      <c r="G54" s="29">
        <v>21.93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44827</v>
      </c>
      <c r="B55" s="29">
        <v>540821</v>
      </c>
      <c r="C55" s="28" t="s">
        <v>1211</v>
      </c>
      <c r="D55" s="28" t="s">
        <v>1214</v>
      </c>
      <c r="E55" s="28" t="s">
        <v>541</v>
      </c>
      <c r="F55" s="85">
        <v>120231</v>
      </c>
      <c r="G55" s="29">
        <v>20.11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44827</v>
      </c>
      <c r="B56" s="29">
        <v>540821</v>
      </c>
      <c r="C56" s="28" t="s">
        <v>1211</v>
      </c>
      <c r="D56" s="28" t="s">
        <v>1214</v>
      </c>
      <c r="E56" s="28" t="s">
        <v>540</v>
      </c>
      <c r="F56" s="85">
        <v>1140000</v>
      </c>
      <c r="G56" s="29">
        <v>21.96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44827</v>
      </c>
      <c r="B57" s="29">
        <v>543391</v>
      </c>
      <c r="C57" s="28" t="s">
        <v>1215</v>
      </c>
      <c r="D57" s="28" t="s">
        <v>1216</v>
      </c>
      <c r="E57" s="28" t="s">
        <v>540</v>
      </c>
      <c r="F57" s="85">
        <v>303000</v>
      </c>
      <c r="G57" s="29">
        <v>47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44827</v>
      </c>
      <c r="B58" s="29">
        <v>543391</v>
      </c>
      <c r="C58" s="28" t="s">
        <v>1215</v>
      </c>
      <c r="D58" s="28" t="s">
        <v>1217</v>
      </c>
      <c r="E58" s="28" t="s">
        <v>541</v>
      </c>
      <c r="F58" s="85">
        <v>420000</v>
      </c>
      <c r="G58" s="29">
        <v>47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44827</v>
      </c>
      <c r="B59" s="29">
        <v>539593</v>
      </c>
      <c r="C59" s="28" t="s">
        <v>1218</v>
      </c>
      <c r="D59" s="28" t="s">
        <v>1219</v>
      </c>
      <c r="E59" s="28" t="s">
        <v>540</v>
      </c>
      <c r="F59" s="85">
        <v>93200</v>
      </c>
      <c r="G59" s="29">
        <v>4.4000000000000004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44827</v>
      </c>
      <c r="B60" s="29">
        <v>539593</v>
      </c>
      <c r="C60" s="28" t="s">
        <v>1218</v>
      </c>
      <c r="D60" s="28" t="s">
        <v>1220</v>
      </c>
      <c r="E60" s="28" t="s">
        <v>541</v>
      </c>
      <c r="F60" s="85">
        <v>92752</v>
      </c>
      <c r="G60" s="29">
        <v>4.4000000000000004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44827</v>
      </c>
      <c r="B61" s="29">
        <v>542034</v>
      </c>
      <c r="C61" s="28" t="s">
        <v>1126</v>
      </c>
      <c r="D61" s="28" t="s">
        <v>1221</v>
      </c>
      <c r="E61" s="28" t="s">
        <v>541</v>
      </c>
      <c r="F61" s="85">
        <v>105345</v>
      </c>
      <c r="G61" s="29">
        <v>40.15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44827</v>
      </c>
      <c r="B62" s="29">
        <v>542034</v>
      </c>
      <c r="C62" s="28" t="s">
        <v>1126</v>
      </c>
      <c r="D62" s="28" t="s">
        <v>1127</v>
      </c>
      <c r="E62" s="28" t="s">
        <v>540</v>
      </c>
      <c r="F62" s="85">
        <v>263268</v>
      </c>
      <c r="G62" s="29">
        <v>39.96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44827</v>
      </c>
      <c r="B63" s="29">
        <v>542034</v>
      </c>
      <c r="C63" s="28" t="s">
        <v>1126</v>
      </c>
      <c r="D63" s="28" t="s">
        <v>1127</v>
      </c>
      <c r="E63" s="28" t="s">
        <v>541</v>
      </c>
      <c r="F63" s="85">
        <v>306157</v>
      </c>
      <c r="G63" s="29">
        <v>40.15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44827</v>
      </c>
      <c r="B64" s="29">
        <v>542034</v>
      </c>
      <c r="C64" s="28" t="s">
        <v>1126</v>
      </c>
      <c r="D64" s="28" t="s">
        <v>1222</v>
      </c>
      <c r="E64" s="28" t="s">
        <v>540</v>
      </c>
      <c r="F64" s="85">
        <v>51000</v>
      </c>
      <c r="G64" s="29">
        <v>40.15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44827</v>
      </c>
      <c r="B65" s="29">
        <v>538923</v>
      </c>
      <c r="C65" s="28" t="s">
        <v>1010</v>
      </c>
      <c r="D65" s="28" t="s">
        <v>1223</v>
      </c>
      <c r="E65" s="28" t="s">
        <v>540</v>
      </c>
      <c r="F65" s="85">
        <v>55000</v>
      </c>
      <c r="G65" s="29">
        <v>36.25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44827</v>
      </c>
      <c r="B66" s="29">
        <v>538923</v>
      </c>
      <c r="C66" s="28" t="s">
        <v>1010</v>
      </c>
      <c r="D66" s="28" t="s">
        <v>1224</v>
      </c>
      <c r="E66" s="28" t="s">
        <v>540</v>
      </c>
      <c r="F66" s="85">
        <v>67500</v>
      </c>
      <c r="G66" s="29">
        <v>36.25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44827</v>
      </c>
      <c r="B67" s="29">
        <v>538923</v>
      </c>
      <c r="C67" s="28" t="s">
        <v>1010</v>
      </c>
      <c r="D67" s="28" t="s">
        <v>1011</v>
      </c>
      <c r="E67" s="28" t="s">
        <v>541</v>
      </c>
      <c r="F67" s="85">
        <v>204500</v>
      </c>
      <c r="G67" s="29">
        <v>36.25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44827</v>
      </c>
      <c r="B68" s="29">
        <v>539835</v>
      </c>
      <c r="C68" s="28" t="s">
        <v>1225</v>
      </c>
      <c r="D68" s="28" t="s">
        <v>1226</v>
      </c>
      <c r="E68" s="28" t="s">
        <v>541</v>
      </c>
      <c r="F68" s="85">
        <v>189000</v>
      </c>
      <c r="G68" s="29">
        <v>2.65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44827</v>
      </c>
      <c r="B69" s="29">
        <v>539835</v>
      </c>
      <c r="C69" s="28" t="s">
        <v>1225</v>
      </c>
      <c r="D69" s="28" t="s">
        <v>1227</v>
      </c>
      <c r="E69" s="28" t="s">
        <v>540</v>
      </c>
      <c r="F69" s="85">
        <v>189000</v>
      </c>
      <c r="G69" s="29">
        <v>2.65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44827</v>
      </c>
      <c r="B70" s="29">
        <v>539278</v>
      </c>
      <c r="C70" s="28" t="s">
        <v>1128</v>
      </c>
      <c r="D70" s="28" t="s">
        <v>1125</v>
      </c>
      <c r="E70" s="28" t="s">
        <v>540</v>
      </c>
      <c r="F70" s="85">
        <v>448925</v>
      </c>
      <c r="G70" s="29">
        <v>6.62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44827</v>
      </c>
      <c r="B71" s="29">
        <v>539278</v>
      </c>
      <c r="C71" s="28" t="s">
        <v>1128</v>
      </c>
      <c r="D71" s="28" t="s">
        <v>1125</v>
      </c>
      <c r="E71" s="28" t="s">
        <v>541</v>
      </c>
      <c r="F71" s="85">
        <v>813277</v>
      </c>
      <c r="G71" s="29">
        <v>6.62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44827</v>
      </c>
      <c r="B72" s="29">
        <v>539278</v>
      </c>
      <c r="C72" s="28" t="s">
        <v>1128</v>
      </c>
      <c r="D72" s="28" t="s">
        <v>1228</v>
      </c>
      <c r="E72" s="28" t="s">
        <v>541</v>
      </c>
      <c r="F72" s="85">
        <v>200000</v>
      </c>
      <c r="G72" s="29">
        <v>6.62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44827</v>
      </c>
      <c r="B73" s="29">
        <v>539278</v>
      </c>
      <c r="C73" s="28" t="s">
        <v>1128</v>
      </c>
      <c r="D73" s="28" t="s">
        <v>1229</v>
      </c>
      <c r="E73" s="28" t="s">
        <v>541</v>
      </c>
      <c r="F73" s="85">
        <v>370000</v>
      </c>
      <c r="G73" s="29">
        <v>6.62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44827</v>
      </c>
      <c r="B74" s="29">
        <v>539278</v>
      </c>
      <c r="C74" s="28" t="s">
        <v>1128</v>
      </c>
      <c r="D74" s="28" t="s">
        <v>1230</v>
      </c>
      <c r="E74" s="28" t="s">
        <v>541</v>
      </c>
      <c r="F74" s="85">
        <v>480000</v>
      </c>
      <c r="G74" s="29">
        <v>6.62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44827</v>
      </c>
      <c r="B75" s="29">
        <v>539278</v>
      </c>
      <c r="C75" s="28" t="s">
        <v>1128</v>
      </c>
      <c r="D75" s="28" t="s">
        <v>1231</v>
      </c>
      <c r="E75" s="28" t="s">
        <v>541</v>
      </c>
      <c r="F75" s="85">
        <v>700000</v>
      </c>
      <c r="G75" s="29">
        <v>6.62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44827</v>
      </c>
      <c r="B76" s="29">
        <v>539278</v>
      </c>
      <c r="C76" s="28" t="s">
        <v>1128</v>
      </c>
      <c r="D76" s="28" t="s">
        <v>1232</v>
      </c>
      <c r="E76" s="28" t="s">
        <v>541</v>
      </c>
      <c r="F76" s="85">
        <v>265000</v>
      </c>
      <c r="G76" s="29">
        <v>6.61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44827</v>
      </c>
      <c r="B77" s="29">
        <v>539278</v>
      </c>
      <c r="C77" s="28" t="s">
        <v>1128</v>
      </c>
      <c r="D77" s="28" t="s">
        <v>1232</v>
      </c>
      <c r="E77" s="28" t="s">
        <v>540</v>
      </c>
      <c r="F77" s="85">
        <v>265000</v>
      </c>
      <c r="G77" s="29">
        <v>6.62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44827</v>
      </c>
      <c r="B78" s="29">
        <v>539278</v>
      </c>
      <c r="C78" s="28" t="s">
        <v>1128</v>
      </c>
      <c r="D78" s="28" t="s">
        <v>1233</v>
      </c>
      <c r="E78" s="28" t="s">
        <v>540</v>
      </c>
      <c r="F78" s="85">
        <v>200000</v>
      </c>
      <c r="G78" s="29">
        <v>6.62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44827</v>
      </c>
      <c r="B79" s="29">
        <v>539278</v>
      </c>
      <c r="C79" s="28" t="s">
        <v>1128</v>
      </c>
      <c r="D79" s="28" t="s">
        <v>1234</v>
      </c>
      <c r="E79" s="28" t="s">
        <v>540</v>
      </c>
      <c r="F79" s="85">
        <v>160000</v>
      </c>
      <c r="G79" s="29">
        <v>6.62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44827</v>
      </c>
      <c r="B80" s="29">
        <v>539278</v>
      </c>
      <c r="C80" s="28" t="s">
        <v>1128</v>
      </c>
      <c r="D80" s="28" t="s">
        <v>1235</v>
      </c>
      <c r="E80" s="28" t="s">
        <v>540</v>
      </c>
      <c r="F80" s="85">
        <v>500000</v>
      </c>
      <c r="G80" s="29">
        <v>6.62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44827</v>
      </c>
      <c r="B81" s="29">
        <v>539278</v>
      </c>
      <c r="C81" s="28" t="s">
        <v>1128</v>
      </c>
      <c r="D81" s="28" t="s">
        <v>1236</v>
      </c>
      <c r="E81" s="28" t="s">
        <v>540</v>
      </c>
      <c r="F81" s="85">
        <v>500000</v>
      </c>
      <c r="G81" s="29">
        <v>6.62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44827</v>
      </c>
      <c r="B82" s="29">
        <v>539278</v>
      </c>
      <c r="C82" s="28" t="s">
        <v>1128</v>
      </c>
      <c r="D82" s="28" t="s">
        <v>1147</v>
      </c>
      <c r="E82" s="28" t="s">
        <v>541</v>
      </c>
      <c r="F82" s="85">
        <v>190000</v>
      </c>
      <c r="G82" s="29">
        <v>6.62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44827</v>
      </c>
      <c r="B83" s="29">
        <v>539278</v>
      </c>
      <c r="C83" s="28" t="s">
        <v>1128</v>
      </c>
      <c r="D83" s="28" t="s">
        <v>1148</v>
      </c>
      <c r="E83" s="28" t="s">
        <v>541</v>
      </c>
      <c r="F83" s="85">
        <v>200000</v>
      </c>
      <c r="G83" s="29">
        <v>6.62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44827</v>
      </c>
      <c r="B84" s="29">
        <v>539278</v>
      </c>
      <c r="C84" s="28" t="s">
        <v>1128</v>
      </c>
      <c r="D84" s="28" t="s">
        <v>1237</v>
      </c>
      <c r="E84" s="28" t="s">
        <v>540</v>
      </c>
      <c r="F84" s="85">
        <v>166000</v>
      </c>
      <c r="G84" s="29">
        <v>6.61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44827</v>
      </c>
      <c r="B85" s="29">
        <v>539278</v>
      </c>
      <c r="C85" s="28" t="s">
        <v>1128</v>
      </c>
      <c r="D85" s="28" t="s">
        <v>1107</v>
      </c>
      <c r="E85" s="28" t="s">
        <v>541</v>
      </c>
      <c r="F85" s="85">
        <v>1775719</v>
      </c>
      <c r="G85" s="29">
        <v>6.62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44827</v>
      </c>
      <c r="B86" s="29">
        <v>539278</v>
      </c>
      <c r="C86" s="28" t="s">
        <v>1128</v>
      </c>
      <c r="D86" s="28" t="s">
        <v>1149</v>
      </c>
      <c r="E86" s="28" t="s">
        <v>541</v>
      </c>
      <c r="F86" s="85">
        <v>250000</v>
      </c>
      <c r="G86" s="29">
        <v>6.62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44827</v>
      </c>
      <c r="B87" s="29">
        <v>539278</v>
      </c>
      <c r="C87" s="28" t="s">
        <v>1128</v>
      </c>
      <c r="D87" s="28" t="s">
        <v>1238</v>
      </c>
      <c r="E87" s="28" t="s">
        <v>540</v>
      </c>
      <c r="F87" s="85">
        <v>198500</v>
      </c>
      <c r="G87" s="29">
        <v>6.62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44827</v>
      </c>
      <c r="B88" s="29">
        <v>539278</v>
      </c>
      <c r="C88" s="28" t="s">
        <v>1128</v>
      </c>
      <c r="D88" s="28" t="s">
        <v>1239</v>
      </c>
      <c r="E88" s="28" t="s">
        <v>541</v>
      </c>
      <c r="F88" s="85">
        <v>180000</v>
      </c>
      <c r="G88" s="29">
        <v>6.6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44827</v>
      </c>
      <c r="B89" s="29">
        <v>539278</v>
      </c>
      <c r="C89" s="28" t="s">
        <v>1128</v>
      </c>
      <c r="D89" s="28" t="s">
        <v>1013</v>
      </c>
      <c r="E89" s="28" t="s">
        <v>541</v>
      </c>
      <c r="F89" s="85">
        <v>2092382</v>
      </c>
      <c r="G89" s="29">
        <v>6.62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44827</v>
      </c>
      <c r="B90" s="29">
        <v>539278</v>
      </c>
      <c r="C90" s="28" t="s">
        <v>1128</v>
      </c>
      <c r="D90" s="28" t="s">
        <v>1239</v>
      </c>
      <c r="E90" s="28" t="s">
        <v>540</v>
      </c>
      <c r="F90" s="85">
        <v>180000</v>
      </c>
      <c r="G90" s="29">
        <v>6.62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44827</v>
      </c>
      <c r="B91" s="29">
        <v>539278</v>
      </c>
      <c r="C91" s="28" t="s">
        <v>1128</v>
      </c>
      <c r="D91" s="28" t="s">
        <v>1013</v>
      </c>
      <c r="E91" s="28" t="s">
        <v>540</v>
      </c>
      <c r="F91" s="85">
        <v>1192382</v>
      </c>
      <c r="G91" s="29">
        <v>6.61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44827</v>
      </c>
      <c r="B92" s="29">
        <v>539278</v>
      </c>
      <c r="C92" s="28" t="s">
        <v>1128</v>
      </c>
      <c r="D92" s="28" t="s">
        <v>1240</v>
      </c>
      <c r="E92" s="28" t="s">
        <v>540</v>
      </c>
      <c r="F92" s="85">
        <v>200000</v>
      </c>
      <c r="G92" s="29">
        <v>6.62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44827</v>
      </c>
      <c r="B93" s="29">
        <v>539278</v>
      </c>
      <c r="C93" s="28" t="s">
        <v>1128</v>
      </c>
      <c r="D93" s="28" t="s">
        <v>1241</v>
      </c>
      <c r="E93" s="28" t="s">
        <v>540</v>
      </c>
      <c r="F93" s="85">
        <v>200000</v>
      </c>
      <c r="G93" s="29">
        <v>6.62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44827</v>
      </c>
      <c r="B94" s="29">
        <v>539278</v>
      </c>
      <c r="C94" s="28" t="s">
        <v>1128</v>
      </c>
      <c r="D94" s="28" t="s">
        <v>866</v>
      </c>
      <c r="E94" s="28" t="s">
        <v>540</v>
      </c>
      <c r="F94" s="85">
        <v>11</v>
      </c>
      <c r="G94" s="29">
        <v>6.46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44827</v>
      </c>
      <c r="B95" s="29">
        <v>539278</v>
      </c>
      <c r="C95" s="28" t="s">
        <v>1128</v>
      </c>
      <c r="D95" s="28" t="s">
        <v>866</v>
      </c>
      <c r="E95" s="28" t="s">
        <v>541</v>
      </c>
      <c r="F95" s="85">
        <v>707011</v>
      </c>
      <c r="G95" s="29">
        <v>6.62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44827</v>
      </c>
      <c r="B96" s="29">
        <v>539278</v>
      </c>
      <c r="C96" s="28" t="s">
        <v>1128</v>
      </c>
      <c r="D96" s="28" t="s">
        <v>1242</v>
      </c>
      <c r="E96" s="28" t="s">
        <v>540</v>
      </c>
      <c r="F96" s="85">
        <v>300000</v>
      </c>
      <c r="G96" s="29">
        <v>6.62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44827</v>
      </c>
      <c r="B97" s="29">
        <v>539310</v>
      </c>
      <c r="C97" s="28" t="s">
        <v>1243</v>
      </c>
      <c r="D97" s="28" t="s">
        <v>1244</v>
      </c>
      <c r="E97" s="28" t="s">
        <v>541</v>
      </c>
      <c r="F97" s="85">
        <v>134220</v>
      </c>
      <c r="G97" s="29">
        <v>69.41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44827</v>
      </c>
      <c r="B98" s="29">
        <v>539310</v>
      </c>
      <c r="C98" s="28" t="s">
        <v>1243</v>
      </c>
      <c r="D98" s="28" t="s">
        <v>1244</v>
      </c>
      <c r="E98" s="28" t="s">
        <v>540</v>
      </c>
      <c r="F98" s="85">
        <v>168115</v>
      </c>
      <c r="G98" s="29">
        <v>69.69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44827</v>
      </c>
      <c r="B99" s="29">
        <v>511523</v>
      </c>
      <c r="C99" s="28" t="s">
        <v>1012</v>
      </c>
      <c r="D99" s="28" t="s">
        <v>1150</v>
      </c>
      <c r="E99" s="28" t="s">
        <v>541</v>
      </c>
      <c r="F99" s="85">
        <v>75000</v>
      </c>
      <c r="G99" s="29">
        <v>14.45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44827</v>
      </c>
      <c r="B100" s="29">
        <v>512229</v>
      </c>
      <c r="C100" s="28" t="s">
        <v>1245</v>
      </c>
      <c r="D100" s="28" t="s">
        <v>1246</v>
      </c>
      <c r="E100" s="28" t="s">
        <v>540</v>
      </c>
      <c r="F100" s="85">
        <v>860000</v>
      </c>
      <c r="G100" s="29">
        <v>123.4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44827</v>
      </c>
      <c r="B101" s="29">
        <v>512229</v>
      </c>
      <c r="C101" s="28" t="s">
        <v>1245</v>
      </c>
      <c r="D101" s="28" t="s">
        <v>1247</v>
      </c>
      <c r="E101" s="28" t="s">
        <v>541</v>
      </c>
      <c r="F101" s="85">
        <v>860000</v>
      </c>
      <c r="G101" s="29">
        <v>123.4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44827</v>
      </c>
      <c r="B102" s="29">
        <v>524661</v>
      </c>
      <c r="C102" s="28" t="s">
        <v>1151</v>
      </c>
      <c r="D102" s="28" t="s">
        <v>1125</v>
      </c>
      <c r="E102" s="28" t="s">
        <v>540</v>
      </c>
      <c r="F102" s="85">
        <v>71011</v>
      </c>
      <c r="G102" s="29">
        <v>10.48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44827</v>
      </c>
      <c r="B103" s="29">
        <v>524661</v>
      </c>
      <c r="C103" s="28" t="s">
        <v>1151</v>
      </c>
      <c r="D103" s="28" t="s">
        <v>1125</v>
      </c>
      <c r="E103" s="28" t="s">
        <v>541</v>
      </c>
      <c r="F103" s="85">
        <v>49011</v>
      </c>
      <c r="G103" s="29">
        <v>10.45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44827</v>
      </c>
      <c r="B104" s="29">
        <v>524661</v>
      </c>
      <c r="C104" s="28" t="s">
        <v>1151</v>
      </c>
      <c r="D104" s="28" t="s">
        <v>1152</v>
      </c>
      <c r="E104" s="28" t="s">
        <v>541</v>
      </c>
      <c r="F104" s="85">
        <v>150001</v>
      </c>
      <c r="G104" s="29">
        <v>10.48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44827</v>
      </c>
      <c r="B105" s="29">
        <v>524661</v>
      </c>
      <c r="C105" s="28" t="s">
        <v>1151</v>
      </c>
      <c r="D105" s="28" t="s">
        <v>1153</v>
      </c>
      <c r="E105" s="28" t="s">
        <v>540</v>
      </c>
      <c r="F105" s="85">
        <v>101963</v>
      </c>
      <c r="G105" s="29">
        <v>10.45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44827</v>
      </c>
      <c r="B106" s="29">
        <v>524661</v>
      </c>
      <c r="C106" s="28" t="s">
        <v>1151</v>
      </c>
      <c r="D106" s="28" t="s">
        <v>1153</v>
      </c>
      <c r="E106" s="28" t="s">
        <v>541</v>
      </c>
      <c r="F106" s="85">
        <v>101963</v>
      </c>
      <c r="G106" s="29">
        <v>10.48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44827</v>
      </c>
      <c r="B107" s="29">
        <v>524661</v>
      </c>
      <c r="C107" s="28" t="s">
        <v>1151</v>
      </c>
      <c r="D107" s="28" t="s">
        <v>1154</v>
      </c>
      <c r="E107" s="28" t="s">
        <v>541</v>
      </c>
      <c r="F107" s="85">
        <v>100000</v>
      </c>
      <c r="G107" s="29">
        <v>10.47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44827</v>
      </c>
      <c r="B108" s="29">
        <v>524661</v>
      </c>
      <c r="C108" s="28" t="s">
        <v>1151</v>
      </c>
      <c r="D108" s="28" t="s">
        <v>1154</v>
      </c>
      <c r="E108" s="28" t="s">
        <v>540</v>
      </c>
      <c r="F108" s="85">
        <v>100000</v>
      </c>
      <c r="G108" s="29">
        <v>10.48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44827</v>
      </c>
      <c r="B109" s="29">
        <v>524661</v>
      </c>
      <c r="C109" s="28" t="s">
        <v>1151</v>
      </c>
      <c r="D109" s="28" t="s">
        <v>1123</v>
      </c>
      <c r="E109" s="28" t="s">
        <v>541</v>
      </c>
      <c r="F109" s="85">
        <v>8139</v>
      </c>
      <c r="G109" s="29">
        <v>10.45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44827</v>
      </c>
      <c r="B110" s="29">
        <v>524661</v>
      </c>
      <c r="C110" s="28" t="s">
        <v>1151</v>
      </c>
      <c r="D110" s="28" t="s">
        <v>1123</v>
      </c>
      <c r="E110" s="28" t="s">
        <v>540</v>
      </c>
      <c r="F110" s="85">
        <v>99139</v>
      </c>
      <c r="G110" s="29">
        <v>10.48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44827</v>
      </c>
      <c r="B111" s="29">
        <v>524661</v>
      </c>
      <c r="C111" s="28" t="s">
        <v>1151</v>
      </c>
      <c r="D111" s="28" t="s">
        <v>1248</v>
      </c>
      <c r="E111" s="28" t="s">
        <v>540</v>
      </c>
      <c r="F111" s="85">
        <v>71000</v>
      </c>
      <c r="G111" s="29">
        <v>10.48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44827</v>
      </c>
      <c r="B112" s="29">
        <v>524661</v>
      </c>
      <c r="C112" s="28" t="s">
        <v>1151</v>
      </c>
      <c r="D112" s="28" t="s">
        <v>1155</v>
      </c>
      <c r="E112" s="28" t="s">
        <v>541</v>
      </c>
      <c r="F112" s="85">
        <v>288288</v>
      </c>
      <c r="G112" s="29">
        <v>10.48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44827</v>
      </c>
      <c r="B113" s="29">
        <v>524661</v>
      </c>
      <c r="C113" s="28" t="s">
        <v>1151</v>
      </c>
      <c r="D113" s="28" t="s">
        <v>1156</v>
      </c>
      <c r="E113" s="28" t="s">
        <v>541</v>
      </c>
      <c r="F113" s="85">
        <v>382518</v>
      </c>
      <c r="G113" s="29">
        <v>10.48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44827</v>
      </c>
      <c r="B114" s="29">
        <v>524661</v>
      </c>
      <c r="C114" s="28" t="s">
        <v>1151</v>
      </c>
      <c r="D114" s="28" t="s">
        <v>1156</v>
      </c>
      <c r="E114" s="28" t="s">
        <v>540</v>
      </c>
      <c r="F114" s="85">
        <v>382518</v>
      </c>
      <c r="G114" s="29">
        <v>10.47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44827</v>
      </c>
      <c r="B115" s="29">
        <v>524661</v>
      </c>
      <c r="C115" s="28" t="s">
        <v>1151</v>
      </c>
      <c r="D115" s="28" t="s">
        <v>1157</v>
      </c>
      <c r="E115" s="28" t="s">
        <v>540</v>
      </c>
      <c r="F115" s="85">
        <v>65196</v>
      </c>
      <c r="G115" s="29">
        <v>10.46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44827</v>
      </c>
      <c r="B116" s="29">
        <v>524661</v>
      </c>
      <c r="C116" s="28" t="s">
        <v>1151</v>
      </c>
      <c r="D116" s="28" t="s">
        <v>1157</v>
      </c>
      <c r="E116" s="28" t="s">
        <v>541</v>
      </c>
      <c r="F116" s="85">
        <v>136457</v>
      </c>
      <c r="G116" s="29">
        <v>10.48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44827</v>
      </c>
      <c r="B117" s="29" t="s">
        <v>1249</v>
      </c>
      <c r="C117" s="28" t="s">
        <v>1250</v>
      </c>
      <c r="D117" s="28" t="s">
        <v>1251</v>
      </c>
      <c r="E117" s="28" t="s">
        <v>540</v>
      </c>
      <c r="F117" s="85">
        <v>134000</v>
      </c>
      <c r="G117" s="29">
        <v>89.46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44827</v>
      </c>
      <c r="B118" s="29" t="s">
        <v>1252</v>
      </c>
      <c r="C118" s="28" t="s">
        <v>1253</v>
      </c>
      <c r="D118" s="28" t="s">
        <v>1146</v>
      </c>
      <c r="E118" s="28" t="s">
        <v>540</v>
      </c>
      <c r="F118" s="85">
        <v>120000</v>
      </c>
      <c r="G118" s="29">
        <v>26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44827</v>
      </c>
      <c r="B119" s="29" t="s">
        <v>1254</v>
      </c>
      <c r="C119" s="28" t="s">
        <v>1255</v>
      </c>
      <c r="D119" s="28" t="s">
        <v>1256</v>
      </c>
      <c r="E119" s="28" t="s">
        <v>540</v>
      </c>
      <c r="F119" s="85">
        <v>42000</v>
      </c>
      <c r="G119" s="29">
        <v>19.39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44827</v>
      </c>
      <c r="B120" s="29" t="s">
        <v>1257</v>
      </c>
      <c r="C120" s="28" t="s">
        <v>1258</v>
      </c>
      <c r="D120" s="28" t="s">
        <v>1259</v>
      </c>
      <c r="E120" s="28" t="s">
        <v>540</v>
      </c>
      <c r="F120" s="85">
        <v>64227</v>
      </c>
      <c r="G120" s="29">
        <v>217.34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44827</v>
      </c>
      <c r="B121" s="29" t="s">
        <v>1083</v>
      </c>
      <c r="C121" s="28" t="s">
        <v>1084</v>
      </c>
      <c r="D121" s="28" t="s">
        <v>1110</v>
      </c>
      <c r="E121" s="28" t="s">
        <v>540</v>
      </c>
      <c r="F121" s="85">
        <v>58288</v>
      </c>
      <c r="G121" s="29">
        <v>82.63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44827</v>
      </c>
      <c r="B122" s="29" t="s">
        <v>1129</v>
      </c>
      <c r="C122" s="28" t="s">
        <v>1130</v>
      </c>
      <c r="D122" s="28" t="s">
        <v>1131</v>
      </c>
      <c r="E122" s="28" t="s">
        <v>540</v>
      </c>
      <c r="F122" s="85">
        <v>600391</v>
      </c>
      <c r="G122" s="29">
        <v>33.67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44827</v>
      </c>
      <c r="B123" s="29" t="s">
        <v>1129</v>
      </c>
      <c r="C123" s="28" t="s">
        <v>1130</v>
      </c>
      <c r="D123" s="28" t="s">
        <v>1260</v>
      </c>
      <c r="E123" s="28" t="s">
        <v>540</v>
      </c>
      <c r="F123" s="85">
        <v>550000</v>
      </c>
      <c r="G123" s="29">
        <v>32.75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44827</v>
      </c>
      <c r="B124" s="29" t="s">
        <v>1132</v>
      </c>
      <c r="C124" s="28" t="s">
        <v>1133</v>
      </c>
      <c r="D124" s="28" t="s">
        <v>1261</v>
      </c>
      <c r="E124" s="28" t="s">
        <v>540</v>
      </c>
      <c r="F124" s="85">
        <v>54000</v>
      </c>
      <c r="G124" s="29">
        <v>57.21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44827</v>
      </c>
      <c r="B125" s="29" t="s">
        <v>901</v>
      </c>
      <c r="C125" s="28" t="s">
        <v>902</v>
      </c>
      <c r="D125" s="28" t="s">
        <v>1039</v>
      </c>
      <c r="E125" s="28" t="s">
        <v>540</v>
      </c>
      <c r="F125" s="85">
        <v>114773</v>
      </c>
      <c r="G125" s="29">
        <v>1203.93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44827</v>
      </c>
      <c r="B126" s="29" t="s">
        <v>901</v>
      </c>
      <c r="C126" s="28" t="s">
        <v>902</v>
      </c>
      <c r="D126" s="28" t="s">
        <v>868</v>
      </c>
      <c r="E126" s="28" t="s">
        <v>540</v>
      </c>
      <c r="F126" s="85">
        <v>199915</v>
      </c>
      <c r="G126" s="29">
        <v>1204.67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44827</v>
      </c>
      <c r="B127" s="29" t="s">
        <v>1262</v>
      </c>
      <c r="C127" s="28" t="s">
        <v>1263</v>
      </c>
      <c r="D127" s="28" t="s">
        <v>868</v>
      </c>
      <c r="E127" s="28" t="s">
        <v>540</v>
      </c>
      <c r="F127" s="85">
        <v>1451532</v>
      </c>
      <c r="G127" s="29">
        <v>183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44827</v>
      </c>
      <c r="B128" s="29" t="s">
        <v>1264</v>
      </c>
      <c r="C128" s="28" t="s">
        <v>1265</v>
      </c>
      <c r="D128" s="28" t="s">
        <v>1144</v>
      </c>
      <c r="E128" s="28" t="s">
        <v>540</v>
      </c>
      <c r="F128" s="85">
        <v>150000</v>
      </c>
      <c r="G128" s="29">
        <v>329.98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44827</v>
      </c>
      <c r="B129" s="29" t="s">
        <v>1264</v>
      </c>
      <c r="C129" s="28" t="s">
        <v>1265</v>
      </c>
      <c r="D129" s="28" t="s">
        <v>1161</v>
      </c>
      <c r="E129" s="28" t="s">
        <v>540</v>
      </c>
      <c r="F129" s="85">
        <v>55000</v>
      </c>
      <c r="G129" s="29">
        <v>331.22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44827</v>
      </c>
      <c r="B130" s="29" t="s">
        <v>1162</v>
      </c>
      <c r="C130" s="28" t="s">
        <v>1163</v>
      </c>
      <c r="D130" s="28" t="s">
        <v>1164</v>
      </c>
      <c r="E130" s="28" t="s">
        <v>540</v>
      </c>
      <c r="F130" s="85">
        <v>42000</v>
      </c>
      <c r="G130" s="29">
        <v>38.590000000000003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44827</v>
      </c>
      <c r="B131" s="29" t="s">
        <v>1108</v>
      </c>
      <c r="C131" s="28" t="s">
        <v>1111</v>
      </c>
      <c r="D131" s="28" t="s">
        <v>1131</v>
      </c>
      <c r="E131" s="28" t="s">
        <v>540</v>
      </c>
      <c r="F131" s="85">
        <v>7</v>
      </c>
      <c r="G131" s="29">
        <v>70.06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44827</v>
      </c>
      <c r="B132" s="29" t="s">
        <v>1108</v>
      </c>
      <c r="C132" s="28" t="s">
        <v>1111</v>
      </c>
      <c r="D132" s="28" t="s">
        <v>868</v>
      </c>
      <c r="E132" s="28" t="s">
        <v>540</v>
      </c>
      <c r="F132" s="85">
        <v>658650</v>
      </c>
      <c r="G132" s="29">
        <v>73.010000000000005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44827</v>
      </c>
      <c r="B133" s="29" t="s">
        <v>1108</v>
      </c>
      <c r="C133" s="28" t="s">
        <v>1111</v>
      </c>
      <c r="D133" s="28" t="s">
        <v>1112</v>
      </c>
      <c r="E133" s="28" t="s">
        <v>540</v>
      </c>
      <c r="F133" s="85">
        <v>624167</v>
      </c>
      <c r="G133" s="29">
        <v>71.540000000000006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44827</v>
      </c>
      <c r="B134" s="29" t="s">
        <v>1249</v>
      </c>
      <c r="C134" s="28" t="s">
        <v>1250</v>
      </c>
      <c r="D134" s="28" t="s">
        <v>1266</v>
      </c>
      <c r="E134" s="28" t="s">
        <v>541</v>
      </c>
      <c r="F134" s="85">
        <v>299000</v>
      </c>
      <c r="G134" s="29">
        <v>89.43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44827</v>
      </c>
      <c r="B135" s="29" t="s">
        <v>1252</v>
      </c>
      <c r="C135" s="28" t="s">
        <v>1253</v>
      </c>
      <c r="D135" s="28" t="s">
        <v>1267</v>
      </c>
      <c r="E135" s="28" t="s">
        <v>541</v>
      </c>
      <c r="F135" s="85">
        <v>120000</v>
      </c>
      <c r="G135" s="29">
        <v>26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44827</v>
      </c>
      <c r="B136" s="29" t="s">
        <v>1083</v>
      </c>
      <c r="C136" s="28" t="s">
        <v>1084</v>
      </c>
      <c r="D136" s="28" t="s">
        <v>1110</v>
      </c>
      <c r="E136" s="28" t="s">
        <v>541</v>
      </c>
      <c r="F136" s="85">
        <v>76114</v>
      </c>
      <c r="G136" s="29">
        <v>80.55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44827</v>
      </c>
      <c r="B137" s="29" t="s">
        <v>1158</v>
      </c>
      <c r="C137" s="28" t="s">
        <v>1159</v>
      </c>
      <c r="D137" s="28" t="s">
        <v>1160</v>
      </c>
      <c r="E137" s="28" t="s">
        <v>541</v>
      </c>
      <c r="F137" s="85">
        <v>99200</v>
      </c>
      <c r="G137" s="29">
        <v>79.37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44827</v>
      </c>
      <c r="B138" s="29" t="s">
        <v>1085</v>
      </c>
      <c r="C138" s="28" t="s">
        <v>1086</v>
      </c>
      <c r="D138" s="28" t="s">
        <v>1195</v>
      </c>
      <c r="E138" s="28" t="s">
        <v>541</v>
      </c>
      <c r="F138" s="85">
        <v>79552</v>
      </c>
      <c r="G138" s="29">
        <v>114.95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44827</v>
      </c>
      <c r="B139" s="29" t="s">
        <v>1129</v>
      </c>
      <c r="C139" s="28" t="s">
        <v>1130</v>
      </c>
      <c r="D139" s="28" t="s">
        <v>1131</v>
      </c>
      <c r="E139" s="28" t="s">
        <v>541</v>
      </c>
      <c r="F139" s="85">
        <v>100032</v>
      </c>
      <c r="G139" s="29">
        <v>32.75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44827</v>
      </c>
      <c r="B140" s="29" t="s">
        <v>1129</v>
      </c>
      <c r="C140" s="28" t="s">
        <v>1130</v>
      </c>
      <c r="D140" s="28" t="s">
        <v>1268</v>
      </c>
      <c r="E140" s="28" t="s">
        <v>541</v>
      </c>
      <c r="F140" s="85">
        <v>758223</v>
      </c>
      <c r="G140" s="29">
        <v>32.770000000000003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44827</v>
      </c>
      <c r="B141" s="29" t="s">
        <v>901</v>
      </c>
      <c r="C141" s="28" t="s">
        <v>902</v>
      </c>
      <c r="D141" s="28" t="s">
        <v>868</v>
      </c>
      <c r="E141" s="28" t="s">
        <v>541</v>
      </c>
      <c r="F141" s="85">
        <v>199915</v>
      </c>
      <c r="G141" s="29">
        <v>1205.08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44827</v>
      </c>
      <c r="B142" s="29" t="s">
        <v>901</v>
      </c>
      <c r="C142" s="28" t="s">
        <v>902</v>
      </c>
      <c r="D142" s="28" t="s">
        <v>1039</v>
      </c>
      <c r="E142" s="28" t="s">
        <v>541</v>
      </c>
      <c r="F142" s="85">
        <v>112764</v>
      </c>
      <c r="G142" s="29">
        <v>1204.58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44827</v>
      </c>
      <c r="B143" s="29" t="s">
        <v>1262</v>
      </c>
      <c r="C143" s="28" t="s">
        <v>1263</v>
      </c>
      <c r="D143" s="28" t="s">
        <v>868</v>
      </c>
      <c r="E143" s="28" t="s">
        <v>541</v>
      </c>
      <c r="F143" s="85">
        <v>1451532</v>
      </c>
      <c r="G143" s="29">
        <v>183.11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44827</v>
      </c>
      <c r="B144" s="29" t="s">
        <v>1264</v>
      </c>
      <c r="C144" s="28" t="s">
        <v>1265</v>
      </c>
      <c r="D144" s="28" t="s">
        <v>1269</v>
      </c>
      <c r="E144" s="28" t="s">
        <v>541</v>
      </c>
      <c r="F144" s="85">
        <v>300000</v>
      </c>
      <c r="G144" s="29">
        <v>330.13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44827</v>
      </c>
      <c r="B145" s="29" t="s">
        <v>1162</v>
      </c>
      <c r="C145" s="28" t="s">
        <v>1163</v>
      </c>
      <c r="D145" s="28" t="s">
        <v>1164</v>
      </c>
      <c r="E145" s="28" t="s">
        <v>541</v>
      </c>
      <c r="F145" s="85">
        <v>12000</v>
      </c>
      <c r="G145" s="29">
        <v>40.43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44827</v>
      </c>
      <c r="B146" s="29" t="s">
        <v>1165</v>
      </c>
      <c r="C146" s="28" t="s">
        <v>1166</v>
      </c>
      <c r="D146" s="28" t="s">
        <v>1167</v>
      </c>
      <c r="E146" s="28" t="s">
        <v>541</v>
      </c>
      <c r="F146" s="85">
        <v>30000</v>
      </c>
      <c r="G146" s="29">
        <v>56.89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44827</v>
      </c>
      <c r="B147" s="29" t="s">
        <v>1108</v>
      </c>
      <c r="C147" s="28" t="s">
        <v>1111</v>
      </c>
      <c r="D147" s="28" t="s">
        <v>1131</v>
      </c>
      <c r="E147" s="28" t="s">
        <v>541</v>
      </c>
      <c r="F147" s="85">
        <v>550012</v>
      </c>
      <c r="G147" s="29">
        <v>71.319999999999993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44827</v>
      </c>
      <c r="B148" s="29" t="s">
        <v>1108</v>
      </c>
      <c r="C148" s="28" t="s">
        <v>1111</v>
      </c>
      <c r="D148" s="28" t="s">
        <v>868</v>
      </c>
      <c r="E148" s="28" t="s">
        <v>541</v>
      </c>
      <c r="F148" s="85">
        <v>658650</v>
      </c>
      <c r="G148" s="29">
        <v>73.05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31"/>
  <sheetViews>
    <sheetView zoomScale="85" zoomScaleNormal="85" workbookViewId="0">
      <selection activeCell="H18" sqref="H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44830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7">
        <v>1</v>
      </c>
      <c r="B10" s="430">
        <v>44785</v>
      </c>
      <c r="C10" s="446"/>
      <c r="D10" s="447" t="s">
        <v>69</v>
      </c>
      <c r="E10" s="448" t="s">
        <v>557</v>
      </c>
      <c r="F10" s="449">
        <v>1905</v>
      </c>
      <c r="G10" s="449">
        <v>1750</v>
      </c>
      <c r="H10" s="449">
        <f>(1845+1982.5)/2</f>
        <v>1913.75</v>
      </c>
      <c r="I10" s="450" t="s">
        <v>867</v>
      </c>
      <c r="J10" s="393" t="s">
        <v>1069</v>
      </c>
      <c r="K10" s="393">
        <f t="shared" ref="K10:K11" si="0">H10-F10</f>
        <v>8.75</v>
      </c>
      <c r="L10" s="394">
        <f t="shared" ref="L10:L11" si="1">(F10*-0.7)/100</f>
        <v>-13.335000000000001</v>
      </c>
      <c r="M10" s="395">
        <f t="shared" ref="M10:M11" si="2">(K10+L10)/F10</f>
        <v>-2.4068241469816279E-3</v>
      </c>
      <c r="N10" s="393" t="s">
        <v>676</v>
      </c>
      <c r="O10" s="396">
        <v>44823</v>
      </c>
      <c r="P10" s="393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83"/>
      <c r="D11" s="384" t="s">
        <v>259</v>
      </c>
      <c r="E11" s="385" t="s">
        <v>557</v>
      </c>
      <c r="F11" s="298">
        <v>246.5</v>
      </c>
      <c r="G11" s="298">
        <v>229</v>
      </c>
      <c r="H11" s="298">
        <v>261</v>
      </c>
      <c r="I11" s="386" t="s">
        <v>869</v>
      </c>
      <c r="J11" s="301" t="s">
        <v>994</v>
      </c>
      <c r="K11" s="409">
        <f t="shared" si="0"/>
        <v>14.5</v>
      </c>
      <c r="L11" s="410">
        <f t="shared" si="1"/>
        <v>-1.7254999999999998</v>
      </c>
      <c r="M11" s="411">
        <f t="shared" si="2"/>
        <v>5.1823529411764706E-2</v>
      </c>
      <c r="N11" s="412" t="s">
        <v>555</v>
      </c>
      <c r="O11" s="413">
        <v>44817</v>
      </c>
      <c r="P11" s="412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78">
        <v>44795</v>
      </c>
      <c r="C12" s="379"/>
      <c r="D12" s="380" t="s">
        <v>519</v>
      </c>
      <c r="E12" s="381" t="s">
        <v>557</v>
      </c>
      <c r="F12" s="320">
        <v>327.5</v>
      </c>
      <c r="G12" s="320">
        <v>298</v>
      </c>
      <c r="H12" s="320">
        <v>353</v>
      </c>
      <c r="I12" s="382" t="s">
        <v>870</v>
      </c>
      <c r="J12" s="301" t="s">
        <v>1038</v>
      </c>
      <c r="K12" s="301">
        <f t="shared" ref="K12:K13" si="3">H12-F12</f>
        <v>25.5</v>
      </c>
      <c r="L12" s="370">
        <f t="shared" ref="L12:L13" si="4">(F12*-0.7)/100</f>
        <v>-2.2924999999999995</v>
      </c>
      <c r="M12" s="371">
        <f t="shared" ref="M12:M13" si="5">(K12+L12)/F12</f>
        <v>7.0862595419847324E-2</v>
      </c>
      <c r="N12" s="301" t="s">
        <v>555</v>
      </c>
      <c r="O12" s="372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75">
        <v>4</v>
      </c>
      <c r="B13" s="469">
        <v>44795</v>
      </c>
      <c r="C13" s="451"/>
      <c r="D13" s="452" t="s">
        <v>871</v>
      </c>
      <c r="E13" s="453" t="s">
        <v>557</v>
      </c>
      <c r="F13" s="375">
        <v>2595</v>
      </c>
      <c r="G13" s="375">
        <v>2480</v>
      </c>
      <c r="H13" s="375">
        <v>2480</v>
      </c>
      <c r="I13" s="454" t="s">
        <v>872</v>
      </c>
      <c r="J13" s="455" t="s">
        <v>1168</v>
      </c>
      <c r="K13" s="325">
        <f t="shared" si="3"/>
        <v>-115</v>
      </c>
      <c r="L13" s="442">
        <f t="shared" si="4"/>
        <v>-18.164999999999999</v>
      </c>
      <c r="M13" s="443">
        <f t="shared" si="5"/>
        <v>-5.1315992292870906E-2</v>
      </c>
      <c r="N13" s="325" t="s">
        <v>567</v>
      </c>
      <c r="O13" s="444">
        <v>44827</v>
      </c>
      <c r="P13" s="325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83"/>
      <c r="D14" s="384" t="s">
        <v>129</v>
      </c>
      <c r="E14" s="385" t="s">
        <v>557</v>
      </c>
      <c r="F14" s="298">
        <v>405</v>
      </c>
      <c r="G14" s="298">
        <v>375</v>
      </c>
      <c r="H14" s="298">
        <v>428.5</v>
      </c>
      <c r="I14" s="386" t="s">
        <v>874</v>
      </c>
      <c r="J14" s="301" t="s">
        <v>918</v>
      </c>
      <c r="K14" s="301">
        <f t="shared" ref="K14:K15" si="6">H14-F14</f>
        <v>23.5</v>
      </c>
      <c r="L14" s="370">
        <f t="shared" ref="L14:L15" si="7">(F14*-0.7)/100</f>
        <v>-2.835</v>
      </c>
      <c r="M14" s="371">
        <f t="shared" ref="M14:M15" si="8">(K14+L14)/F14</f>
        <v>5.102469135802469E-2</v>
      </c>
      <c r="N14" s="301" t="s">
        <v>555</v>
      </c>
      <c r="O14" s="372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78">
        <v>44799</v>
      </c>
      <c r="C15" s="379"/>
      <c r="D15" s="380" t="s">
        <v>340</v>
      </c>
      <c r="E15" s="381" t="s">
        <v>557</v>
      </c>
      <c r="F15" s="320">
        <v>212</v>
      </c>
      <c r="G15" s="320">
        <v>199</v>
      </c>
      <c r="H15" s="320">
        <v>227</v>
      </c>
      <c r="I15" s="382" t="s">
        <v>903</v>
      </c>
      <c r="J15" s="301" t="s">
        <v>1052</v>
      </c>
      <c r="K15" s="301">
        <f t="shared" si="6"/>
        <v>15</v>
      </c>
      <c r="L15" s="370">
        <f t="shared" si="7"/>
        <v>-1.4839999999999998</v>
      </c>
      <c r="M15" s="371">
        <f t="shared" si="8"/>
        <v>6.3754716981132081E-2</v>
      </c>
      <c r="N15" s="301" t="s">
        <v>555</v>
      </c>
      <c r="O15" s="372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78">
        <v>44802</v>
      </c>
      <c r="C16" s="379"/>
      <c r="D16" s="380" t="s">
        <v>356</v>
      </c>
      <c r="E16" s="381" t="s">
        <v>557</v>
      </c>
      <c r="F16" s="320">
        <v>1650</v>
      </c>
      <c r="G16" s="320">
        <v>1540</v>
      </c>
      <c r="H16" s="320">
        <v>1775</v>
      </c>
      <c r="I16" s="382" t="s">
        <v>881</v>
      </c>
      <c r="J16" s="301" t="s">
        <v>921</v>
      </c>
      <c r="K16" s="301">
        <f t="shared" ref="K16" si="9">H16-F16</f>
        <v>125</v>
      </c>
      <c r="L16" s="370">
        <f t="shared" ref="L16" si="10">(F16*-0.7)/100</f>
        <v>-11.55</v>
      </c>
      <c r="M16" s="371">
        <f t="shared" ref="M16" si="11">(K16+L16)/F16</f>
        <v>6.8757575757575753E-2</v>
      </c>
      <c r="N16" s="301" t="s">
        <v>555</v>
      </c>
      <c r="O16" s="372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7">
        <v>8</v>
      </c>
      <c r="B17" s="388">
        <v>44802</v>
      </c>
      <c r="C17" s="389"/>
      <c r="D17" s="390" t="s">
        <v>394</v>
      </c>
      <c r="E17" s="391" t="s">
        <v>557</v>
      </c>
      <c r="F17" s="387">
        <v>157</v>
      </c>
      <c r="G17" s="387">
        <v>149.5</v>
      </c>
      <c r="H17" s="387">
        <v>158.5</v>
      </c>
      <c r="I17" s="392" t="s">
        <v>882</v>
      </c>
      <c r="J17" s="393" t="s">
        <v>922</v>
      </c>
      <c r="K17" s="393">
        <f t="shared" ref="K17" si="12">H17-F17</f>
        <v>1.5</v>
      </c>
      <c r="L17" s="394">
        <f t="shared" ref="L17" si="13">(F17*-0.7)/100</f>
        <v>-1.099</v>
      </c>
      <c r="M17" s="395">
        <f t="shared" ref="M17" si="14">(K17+L17)/F17</f>
        <v>2.5541401273885354E-3</v>
      </c>
      <c r="N17" s="393" t="s">
        <v>676</v>
      </c>
      <c r="O17" s="396">
        <v>44809</v>
      </c>
      <c r="P17" s="393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79"/>
      <c r="D18" s="380" t="s">
        <v>50</v>
      </c>
      <c r="E18" s="381" t="s">
        <v>557</v>
      </c>
      <c r="F18" s="320">
        <v>514</v>
      </c>
      <c r="G18" s="320">
        <v>480</v>
      </c>
      <c r="H18" s="320">
        <v>545</v>
      </c>
      <c r="I18" s="382" t="s">
        <v>927</v>
      </c>
      <c r="J18" s="301" t="s">
        <v>981</v>
      </c>
      <c r="K18" s="301">
        <f t="shared" ref="K18" si="15">H18-F18</f>
        <v>31</v>
      </c>
      <c r="L18" s="370">
        <f>(F18*-0.07)/100</f>
        <v>-0.35980000000000006</v>
      </c>
      <c r="M18" s="371">
        <f t="shared" ref="M18" si="16">(K18+L18)/F18</f>
        <v>5.9611284046692609E-2</v>
      </c>
      <c r="N18" s="301" t="s">
        <v>555</v>
      </c>
      <c r="O18" s="372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939</v>
      </c>
      <c r="G19" s="334">
        <v>1535</v>
      </c>
      <c r="H19" s="334"/>
      <c r="I19" s="319" t="s">
        <v>940</v>
      </c>
      <c r="J19" s="346" t="s">
        <v>558</v>
      </c>
      <c r="K19" s="346"/>
      <c r="L19" s="310"/>
      <c r="M19" s="311"/>
      <c r="N19" s="346"/>
      <c r="O19" s="312"/>
      <c r="P19" s="346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79"/>
      <c r="D20" s="380" t="s">
        <v>146</v>
      </c>
      <c r="E20" s="381" t="s">
        <v>557</v>
      </c>
      <c r="F20" s="320">
        <v>4415</v>
      </c>
      <c r="G20" s="320">
        <v>4140</v>
      </c>
      <c r="H20" s="320">
        <v>4677.5</v>
      </c>
      <c r="I20" s="382" t="s">
        <v>954</v>
      </c>
      <c r="J20" s="301" t="s">
        <v>967</v>
      </c>
      <c r="K20" s="301">
        <f t="shared" ref="K20" si="17">H20-F20</f>
        <v>262.5</v>
      </c>
      <c r="L20" s="370">
        <f t="shared" ref="L20" si="18">(F20*-0.7)/100</f>
        <v>-30.905000000000001</v>
      </c>
      <c r="M20" s="371">
        <f t="shared" ref="M20" si="19">(K20+L20)/F20</f>
        <v>5.2456398640996604E-2</v>
      </c>
      <c r="N20" s="301" t="s">
        <v>555</v>
      </c>
      <c r="O20" s="372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58">
        <v>44812</v>
      </c>
      <c r="C21" s="316"/>
      <c r="D21" s="317" t="s">
        <v>347</v>
      </c>
      <c r="E21" s="318" t="s">
        <v>557</v>
      </c>
      <c r="F21" s="334" t="s">
        <v>964</v>
      </c>
      <c r="G21" s="334">
        <v>65</v>
      </c>
      <c r="H21" s="334"/>
      <c r="I21" s="319" t="s">
        <v>965</v>
      </c>
      <c r="J21" s="346" t="s">
        <v>558</v>
      </c>
      <c r="K21" s="346"/>
      <c r="L21" s="310"/>
      <c r="M21" s="311"/>
      <c r="N21" s="346"/>
      <c r="O21" s="312"/>
      <c r="P21" s="346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7">
        <v>13</v>
      </c>
      <c r="B22" s="408">
        <v>44816</v>
      </c>
      <c r="C22" s="353"/>
      <c r="D22" s="354" t="s">
        <v>356</v>
      </c>
      <c r="E22" s="355" t="s">
        <v>557</v>
      </c>
      <c r="F22" s="352">
        <v>1915</v>
      </c>
      <c r="G22" s="352">
        <v>1800</v>
      </c>
      <c r="H22" s="352">
        <v>1995</v>
      </c>
      <c r="I22" s="356" t="s">
        <v>970</v>
      </c>
      <c r="J22" s="348" t="s">
        <v>1008</v>
      </c>
      <c r="K22" s="348">
        <f t="shared" ref="K22" si="20">H22-F22</f>
        <v>80</v>
      </c>
      <c r="L22" s="349">
        <f t="shared" ref="L22" si="21">(F22*-0.7)/100</f>
        <v>-13.404999999999999</v>
      </c>
      <c r="M22" s="350">
        <f t="shared" ref="M22" si="22">(K22+L22)/F22</f>
        <v>3.4775456919060053E-2</v>
      </c>
      <c r="N22" s="348" t="s">
        <v>555</v>
      </c>
      <c r="O22" s="351">
        <v>44817</v>
      </c>
      <c r="P22" s="348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9">
        <v>14</v>
      </c>
      <c r="B23" s="414">
        <v>44816</v>
      </c>
      <c r="C23" s="451"/>
      <c r="D23" s="452" t="s">
        <v>839</v>
      </c>
      <c r="E23" s="453" t="s">
        <v>557</v>
      </c>
      <c r="F23" s="375">
        <v>1415</v>
      </c>
      <c r="G23" s="375">
        <v>1325</v>
      </c>
      <c r="H23" s="375">
        <v>1325</v>
      </c>
      <c r="I23" s="454" t="s">
        <v>971</v>
      </c>
      <c r="J23" s="455" t="s">
        <v>1071</v>
      </c>
      <c r="K23" s="325">
        <f t="shared" ref="K23" si="23">H23-F23</f>
        <v>-90</v>
      </c>
      <c r="L23" s="442">
        <f t="shared" ref="L23" si="24">(F23*-0.7)/100</f>
        <v>-9.9049999999999994</v>
      </c>
      <c r="M23" s="443">
        <f t="shared" ref="M23" si="25">(K23+L23)/F23</f>
        <v>-7.0604240282685513E-2</v>
      </c>
      <c r="N23" s="325" t="s">
        <v>567</v>
      </c>
      <c r="O23" s="444">
        <v>44823</v>
      </c>
      <c r="P23" s="325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8">
        <v>15</v>
      </c>
      <c r="B24" s="417">
        <v>44816</v>
      </c>
      <c r="C24" s="379"/>
      <c r="D24" s="380" t="s">
        <v>377</v>
      </c>
      <c r="E24" s="381" t="s">
        <v>557</v>
      </c>
      <c r="F24" s="320">
        <v>191.5</v>
      </c>
      <c r="G24" s="320">
        <v>183</v>
      </c>
      <c r="H24" s="320">
        <v>203.5</v>
      </c>
      <c r="I24" s="382" t="s">
        <v>972</v>
      </c>
      <c r="J24" s="301" t="s">
        <v>1113</v>
      </c>
      <c r="K24" s="301">
        <f t="shared" ref="K24" si="26">H24-F24</f>
        <v>12</v>
      </c>
      <c r="L24" s="370">
        <f t="shared" ref="L24" si="27">(F24*-0.7)/100</f>
        <v>-1.3404999999999998</v>
      </c>
      <c r="M24" s="371">
        <f t="shared" ref="M24" si="28">(K24+L24)/F24</f>
        <v>5.5663185378590073E-2</v>
      </c>
      <c r="N24" s="301" t="s">
        <v>555</v>
      </c>
      <c r="O24" s="372">
        <v>44824</v>
      </c>
      <c r="P24" s="301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7">
        <v>16</v>
      </c>
      <c r="B25" s="374">
        <v>44819</v>
      </c>
      <c r="C25" s="383"/>
      <c r="D25" s="384" t="s">
        <v>519</v>
      </c>
      <c r="E25" s="385" t="s">
        <v>557</v>
      </c>
      <c r="F25" s="298">
        <v>342.5</v>
      </c>
      <c r="G25" s="298">
        <v>318</v>
      </c>
      <c r="H25" s="298">
        <v>362</v>
      </c>
      <c r="I25" s="386" t="s">
        <v>1051</v>
      </c>
      <c r="J25" s="301" t="s">
        <v>1070</v>
      </c>
      <c r="K25" s="301">
        <f t="shared" ref="K25" si="29">H25-F25</f>
        <v>19.5</v>
      </c>
      <c r="L25" s="370">
        <f>(F25*-0.4)/100</f>
        <v>-1.37</v>
      </c>
      <c r="M25" s="371">
        <f t="shared" ref="M25" si="30">(K25+L25)/F25</f>
        <v>5.2934306569343066E-2</v>
      </c>
      <c r="N25" s="301" t="s">
        <v>555</v>
      </c>
      <c r="O25" s="372">
        <v>44823</v>
      </c>
      <c r="P25" s="301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>
        <v>17</v>
      </c>
      <c r="B26" s="406">
        <v>44820</v>
      </c>
      <c r="C26" s="316"/>
      <c r="D26" s="317" t="s">
        <v>50</v>
      </c>
      <c r="E26" s="318" t="s">
        <v>557</v>
      </c>
      <c r="F26" s="334" t="s">
        <v>1065</v>
      </c>
      <c r="G26" s="334">
        <v>495</v>
      </c>
      <c r="H26" s="334"/>
      <c r="I26" s="319" t="s">
        <v>1066</v>
      </c>
      <c r="J26" s="346" t="s">
        <v>558</v>
      </c>
      <c r="K26" s="346"/>
      <c r="L26" s="310"/>
      <c r="M26" s="311"/>
      <c r="N26" s="346"/>
      <c r="O26" s="312"/>
      <c r="P26" s="346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07">
        <v>18</v>
      </c>
      <c r="B27" s="408">
        <v>44820</v>
      </c>
      <c r="C27" s="353"/>
      <c r="D27" s="354" t="s">
        <v>43</v>
      </c>
      <c r="E27" s="355" t="s">
        <v>557</v>
      </c>
      <c r="F27" s="352">
        <v>2625</v>
      </c>
      <c r="G27" s="352">
        <v>2440</v>
      </c>
      <c r="H27" s="352">
        <v>2740</v>
      </c>
      <c r="I27" s="356" t="s">
        <v>1067</v>
      </c>
      <c r="J27" s="348" t="s">
        <v>1104</v>
      </c>
      <c r="K27" s="348">
        <f t="shared" ref="K27" si="31">H27-F27</f>
        <v>115</v>
      </c>
      <c r="L27" s="349">
        <f t="shared" ref="L27" si="32">(F27*-0.7)/100</f>
        <v>-18.374999999999996</v>
      </c>
      <c r="M27" s="350">
        <f t="shared" ref="M27" si="33">(K27+L27)/F27</f>
        <v>3.6809523809523813E-2</v>
      </c>
      <c r="N27" s="348" t="s">
        <v>555</v>
      </c>
      <c r="O27" s="351">
        <v>44824</v>
      </c>
      <c r="P27" s="348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>
        <v>19</v>
      </c>
      <c r="B28" s="438">
        <v>44823</v>
      </c>
      <c r="C28" s="316"/>
      <c r="D28" s="317" t="s">
        <v>188</v>
      </c>
      <c r="E28" s="318" t="s">
        <v>557</v>
      </c>
      <c r="F28" s="334" t="s">
        <v>1079</v>
      </c>
      <c r="G28" s="334">
        <v>539</v>
      </c>
      <c r="H28" s="334"/>
      <c r="I28" s="319" t="s">
        <v>1080</v>
      </c>
      <c r="J28" s="346" t="s">
        <v>558</v>
      </c>
      <c r="K28" s="346"/>
      <c r="L28" s="310"/>
      <c r="M28" s="311"/>
      <c r="N28" s="346"/>
      <c r="O28" s="312"/>
      <c r="P28" s="346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4">
        <v>20</v>
      </c>
      <c r="B29" s="445">
        <v>44823</v>
      </c>
      <c r="C29" s="316"/>
      <c r="D29" s="317" t="s">
        <v>66</v>
      </c>
      <c r="E29" s="318" t="s">
        <v>557</v>
      </c>
      <c r="F29" s="334" t="s">
        <v>1081</v>
      </c>
      <c r="G29" s="334">
        <v>1780</v>
      </c>
      <c r="H29" s="334"/>
      <c r="I29" s="319" t="s">
        <v>867</v>
      </c>
      <c r="J29" s="346" t="s">
        <v>558</v>
      </c>
      <c r="K29" s="346"/>
      <c r="L29" s="310"/>
      <c r="M29" s="311"/>
      <c r="N29" s="346"/>
      <c r="O29" s="312"/>
      <c r="P29" s="346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4">
        <v>21</v>
      </c>
      <c r="B30" s="465">
        <v>44824</v>
      </c>
      <c r="C30" s="316"/>
      <c r="D30" s="317" t="s">
        <v>158</v>
      </c>
      <c r="E30" s="318" t="s">
        <v>557</v>
      </c>
      <c r="F30" s="334" t="s">
        <v>1100</v>
      </c>
      <c r="G30" s="334">
        <v>2940</v>
      </c>
      <c r="H30" s="334"/>
      <c r="I30" s="319" t="s">
        <v>1101</v>
      </c>
      <c r="J30" s="346" t="s">
        <v>558</v>
      </c>
      <c r="K30" s="346"/>
      <c r="L30" s="310"/>
      <c r="M30" s="311"/>
      <c r="N30" s="346"/>
      <c r="O30" s="312"/>
      <c r="P30" s="346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304">
        <v>22</v>
      </c>
      <c r="B31" s="465">
        <v>44824</v>
      </c>
      <c r="C31" s="316"/>
      <c r="D31" s="317" t="s">
        <v>340</v>
      </c>
      <c r="E31" s="318" t="s">
        <v>557</v>
      </c>
      <c r="F31" s="334" t="s">
        <v>1102</v>
      </c>
      <c r="G31" s="334">
        <v>199</v>
      </c>
      <c r="H31" s="334"/>
      <c r="I31" s="319" t="s">
        <v>1103</v>
      </c>
      <c r="J31" s="346" t="s">
        <v>558</v>
      </c>
      <c r="K31" s="346"/>
      <c r="L31" s="310"/>
      <c r="M31" s="311"/>
      <c r="N31" s="346"/>
      <c r="O31" s="312"/>
      <c r="P31" s="346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s="256" customFormat="1" ht="13.9" customHeight="1">
      <c r="A32" s="304"/>
      <c r="B32" s="467"/>
      <c r="C32" s="316"/>
      <c r="D32" s="317"/>
      <c r="E32" s="318"/>
      <c r="F32" s="334"/>
      <c r="G32" s="334"/>
      <c r="H32" s="334"/>
      <c r="I32" s="319"/>
      <c r="J32" s="346"/>
      <c r="K32" s="346"/>
      <c r="L32" s="310"/>
      <c r="M32" s="311"/>
      <c r="N32" s="346"/>
      <c r="O32" s="312"/>
      <c r="P32" s="346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s="256" customFormat="1" ht="13.9" customHeight="1">
      <c r="A33" s="304"/>
      <c r="B33" s="467"/>
      <c r="C33" s="316"/>
      <c r="D33" s="317"/>
      <c r="E33" s="318"/>
      <c r="F33" s="334"/>
      <c r="G33" s="334"/>
      <c r="H33" s="334"/>
      <c r="I33" s="319"/>
      <c r="J33" s="346"/>
      <c r="K33" s="346"/>
      <c r="L33" s="310"/>
      <c r="M33" s="311"/>
      <c r="N33" s="346"/>
      <c r="O33" s="312"/>
      <c r="P33" s="346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ht="13.9" customHeight="1">
      <c r="A34" s="308"/>
      <c r="B34" s="305"/>
      <c r="C34" s="316"/>
      <c r="D34" s="317"/>
      <c r="E34" s="318"/>
      <c r="F34" s="308"/>
      <c r="G34" s="308"/>
      <c r="H34" s="308"/>
      <c r="I34" s="319"/>
      <c r="J34" s="309"/>
      <c r="K34" s="309"/>
      <c r="L34" s="310"/>
      <c r="M34" s="311"/>
      <c r="N34" s="309"/>
      <c r="O34" s="312"/>
      <c r="P34" s="310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</row>
    <row r="35" spans="1:56" ht="14.25" customHeight="1">
      <c r="A35" s="97"/>
      <c r="B35" s="98"/>
      <c r="C35" s="99"/>
      <c r="D35" s="100"/>
      <c r="E35" s="101"/>
      <c r="F35" s="101"/>
      <c r="H35" s="101"/>
      <c r="I35" s="102"/>
      <c r="J35" s="103"/>
      <c r="K35" s="103"/>
      <c r="L35" s="104"/>
      <c r="M35" s="105"/>
      <c r="N35" s="106"/>
      <c r="O35" s="107"/>
      <c r="P35" s="108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</row>
    <row r="36" spans="1:56" ht="14.25" customHeight="1">
      <c r="A36" s="97"/>
      <c r="B36" s="98"/>
      <c r="C36" s="99"/>
      <c r="D36" s="100"/>
      <c r="E36" s="101"/>
      <c r="F36" s="101"/>
      <c r="G36" s="97"/>
      <c r="H36" s="101"/>
      <c r="I36" s="102"/>
      <c r="J36" s="103"/>
      <c r="K36" s="103"/>
      <c r="L36" s="104"/>
      <c r="M36" s="105"/>
      <c r="N36" s="106"/>
      <c r="O36" s="107"/>
      <c r="P36" s="10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559</v>
      </c>
      <c r="B37" s="110"/>
      <c r="C37" s="111"/>
      <c r="D37" s="112"/>
      <c r="E37" s="113"/>
      <c r="F37" s="113"/>
      <c r="G37" s="113"/>
      <c r="H37" s="113"/>
      <c r="I37" s="113"/>
      <c r="J37" s="114"/>
      <c r="K37" s="113"/>
      <c r="L37" s="115"/>
      <c r="M37" s="54"/>
      <c r="N37" s="114"/>
      <c r="O37" s="11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16" t="s">
        <v>560</v>
      </c>
      <c r="B38" s="109"/>
      <c r="C38" s="109"/>
      <c r="D38" s="109"/>
      <c r="E38" s="41"/>
      <c r="F38" s="117" t="s">
        <v>561</v>
      </c>
      <c r="G38" s="6"/>
      <c r="H38" s="6"/>
      <c r="I38" s="6"/>
      <c r="J38" s="118"/>
      <c r="K38" s="119"/>
      <c r="L38" s="119"/>
      <c r="M38" s="120"/>
      <c r="N38" s="1"/>
      <c r="O38" s="12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562</v>
      </c>
      <c r="B39" s="109"/>
      <c r="C39" s="109"/>
      <c r="D39" s="109" t="s">
        <v>815</v>
      </c>
      <c r="E39" s="6"/>
      <c r="F39" s="117" t="s">
        <v>563</v>
      </c>
      <c r="G39" s="6"/>
      <c r="H39" s="6"/>
      <c r="I39" s="6"/>
      <c r="J39" s="118"/>
      <c r="K39" s="119"/>
      <c r="L39" s="119"/>
      <c r="M39" s="120"/>
      <c r="N39" s="1"/>
      <c r="O39" s="12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/>
      <c r="B40" s="109"/>
      <c r="C40" s="109"/>
      <c r="D40" s="109"/>
      <c r="E40" s="6"/>
      <c r="F40" s="6"/>
      <c r="G40" s="6"/>
      <c r="H40" s="6"/>
      <c r="I40" s="6"/>
      <c r="J40" s="122"/>
      <c r="K40" s="119"/>
      <c r="L40" s="119"/>
      <c r="M40" s="6"/>
      <c r="N40" s="123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.75" customHeight="1">
      <c r="A41" s="1"/>
      <c r="B41" s="124" t="s">
        <v>564</v>
      </c>
      <c r="C41" s="124"/>
      <c r="D41" s="124"/>
      <c r="E41" s="124"/>
      <c r="F41" s="125"/>
      <c r="G41" s="6"/>
      <c r="H41" s="6"/>
      <c r="I41" s="126"/>
      <c r="J41" s="127"/>
      <c r="K41" s="128"/>
      <c r="L41" s="127"/>
      <c r="M41" s="6"/>
      <c r="N41" s="1"/>
      <c r="O41" s="1"/>
      <c r="P41" s="1"/>
      <c r="R41" s="54"/>
      <c r="S41" s="1"/>
      <c r="T41" s="1"/>
      <c r="U41" s="1"/>
      <c r="V41" s="1"/>
      <c r="W41" s="1"/>
      <c r="X41" s="1"/>
      <c r="Y41" s="1"/>
      <c r="Z41" s="1"/>
    </row>
    <row r="42" spans="1:56" ht="38.25" customHeight="1">
      <c r="A42" s="93" t="s">
        <v>16</v>
      </c>
      <c r="B42" s="94" t="s">
        <v>532</v>
      </c>
      <c r="C42" s="96"/>
      <c r="D42" s="95" t="s">
        <v>543</v>
      </c>
      <c r="E42" s="94" t="s">
        <v>544</v>
      </c>
      <c r="F42" s="94" t="s">
        <v>545</v>
      </c>
      <c r="G42" s="94" t="s">
        <v>565</v>
      </c>
      <c r="H42" s="94" t="s">
        <v>547</v>
      </c>
      <c r="I42" s="94" t="s">
        <v>548</v>
      </c>
      <c r="J42" s="94" t="s">
        <v>549</v>
      </c>
      <c r="K42" s="94" t="s">
        <v>566</v>
      </c>
      <c r="L42" s="130" t="s">
        <v>551</v>
      </c>
      <c r="M42" s="96" t="s">
        <v>552</v>
      </c>
      <c r="N42" s="93" t="s">
        <v>553</v>
      </c>
      <c r="O42" s="258" t="s">
        <v>554</v>
      </c>
      <c r="P42" s="41"/>
      <c r="Q42" s="1"/>
      <c r="R42" s="255"/>
      <c r="S42" s="255"/>
      <c r="T42" s="255"/>
      <c r="U42" s="249"/>
      <c r="V42" s="249"/>
      <c r="W42" s="249"/>
      <c r="X42" s="249"/>
      <c r="Y42" s="249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s="322" customFormat="1" ht="15" customHeight="1">
      <c r="A43" s="367">
        <v>1</v>
      </c>
      <c r="B43" s="297">
        <v>44796</v>
      </c>
      <c r="C43" s="368"/>
      <c r="D43" s="369" t="s">
        <v>131</v>
      </c>
      <c r="E43" s="298" t="s">
        <v>557</v>
      </c>
      <c r="F43" s="298">
        <v>2005</v>
      </c>
      <c r="G43" s="298">
        <v>1940</v>
      </c>
      <c r="H43" s="298">
        <v>2060</v>
      </c>
      <c r="I43" s="298" t="s">
        <v>873</v>
      </c>
      <c r="J43" s="301" t="s">
        <v>693</v>
      </c>
      <c r="K43" s="301">
        <f t="shared" ref="K43" si="34">H43-F43</f>
        <v>55</v>
      </c>
      <c r="L43" s="370">
        <f t="shared" ref="L43" si="35">(F43*-0.7)/100</f>
        <v>-14.035</v>
      </c>
      <c r="M43" s="371">
        <f t="shared" ref="M43" si="36">(K43+L43)/F43</f>
        <v>2.0431421446384043E-2</v>
      </c>
      <c r="N43" s="301" t="s">
        <v>555</v>
      </c>
      <c r="O43" s="372">
        <v>44806</v>
      </c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56" s="322" customFormat="1" ht="13.5" customHeight="1">
      <c r="A44" s="367">
        <v>2</v>
      </c>
      <c r="B44" s="373">
        <v>44799</v>
      </c>
      <c r="C44" s="368"/>
      <c r="D44" s="369" t="s">
        <v>154</v>
      </c>
      <c r="E44" s="298" t="s">
        <v>557</v>
      </c>
      <c r="F44" s="298">
        <v>810</v>
      </c>
      <c r="G44" s="298">
        <v>787</v>
      </c>
      <c r="H44" s="298">
        <v>829</v>
      </c>
      <c r="I44" s="298" t="s">
        <v>880</v>
      </c>
      <c r="J44" s="301" t="s">
        <v>904</v>
      </c>
      <c r="K44" s="301">
        <f t="shared" ref="K44" si="37">H44-F44</f>
        <v>19</v>
      </c>
      <c r="L44" s="370">
        <f t="shared" ref="L44" si="38">(F44*-0.7)/100</f>
        <v>-5.67</v>
      </c>
      <c r="M44" s="371">
        <f t="shared" ref="M44" si="39">(K44+L44)/F44</f>
        <v>1.6456790123456789E-2</v>
      </c>
      <c r="N44" s="301" t="s">
        <v>555</v>
      </c>
      <c r="O44" s="372">
        <v>44806</v>
      </c>
      <c r="P44" s="41"/>
      <c r="Q44" s="256"/>
      <c r="R44" s="257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56" s="322" customFormat="1" ht="13.5" customHeight="1">
      <c r="A45" s="367">
        <v>3</v>
      </c>
      <c r="B45" s="373">
        <v>44803</v>
      </c>
      <c r="C45" s="368"/>
      <c r="D45" s="369" t="s">
        <v>87</v>
      </c>
      <c r="E45" s="298" t="s">
        <v>557</v>
      </c>
      <c r="F45" s="298">
        <v>3555</v>
      </c>
      <c r="G45" s="298">
        <v>3430</v>
      </c>
      <c r="H45" s="298">
        <v>3655</v>
      </c>
      <c r="I45" s="298" t="s">
        <v>885</v>
      </c>
      <c r="J45" s="301" t="s">
        <v>817</v>
      </c>
      <c r="K45" s="301">
        <f t="shared" ref="K45" si="40">H45-F45</f>
        <v>100</v>
      </c>
      <c r="L45" s="370">
        <f t="shared" ref="L45" si="41">(F45*-0.7)/100</f>
        <v>-24.885000000000002</v>
      </c>
      <c r="M45" s="371">
        <f t="shared" ref="M45" si="42">(K45+L45)/F45</f>
        <v>2.1129395218002812E-2</v>
      </c>
      <c r="N45" s="301" t="s">
        <v>555</v>
      </c>
      <c r="O45" s="372">
        <v>44816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56" s="322" customFormat="1" ht="13.5" customHeight="1">
      <c r="A46" s="439">
        <v>4</v>
      </c>
      <c r="B46" s="329">
        <v>44805</v>
      </c>
      <c r="C46" s="440"/>
      <c r="D46" s="441" t="s">
        <v>825</v>
      </c>
      <c r="E46" s="375" t="s">
        <v>557</v>
      </c>
      <c r="F46" s="375">
        <v>378</v>
      </c>
      <c r="G46" s="375">
        <v>367</v>
      </c>
      <c r="H46" s="375">
        <v>367</v>
      </c>
      <c r="I46" s="375" t="s">
        <v>894</v>
      </c>
      <c r="J46" s="325" t="s">
        <v>1054</v>
      </c>
      <c r="K46" s="325">
        <f t="shared" ref="K46" si="43">H46-F46</f>
        <v>-11</v>
      </c>
      <c r="L46" s="442">
        <f t="shared" ref="L46" si="44">(F46*-0.7)/100</f>
        <v>-2.6459999999999995</v>
      </c>
      <c r="M46" s="443">
        <f t="shared" ref="M46" si="45">(K46+L46)/F46</f>
        <v>-3.6100529100529098E-2</v>
      </c>
      <c r="N46" s="325" t="s">
        <v>567</v>
      </c>
      <c r="O46" s="444">
        <v>44820</v>
      </c>
      <c r="P46" s="41"/>
      <c r="Q46" s="256"/>
      <c r="R46" s="257" t="s">
        <v>827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56" s="322" customFormat="1" ht="13.5" customHeight="1">
      <c r="A47" s="398">
        <v>5</v>
      </c>
      <c r="B47" s="399">
        <v>44809</v>
      </c>
      <c r="C47" s="400"/>
      <c r="D47" s="401" t="s">
        <v>464</v>
      </c>
      <c r="E47" s="320" t="s">
        <v>557</v>
      </c>
      <c r="F47" s="320">
        <v>150</v>
      </c>
      <c r="G47" s="320">
        <v>145</v>
      </c>
      <c r="H47" s="320">
        <v>154.5</v>
      </c>
      <c r="I47" s="320" t="s">
        <v>932</v>
      </c>
      <c r="J47" s="301" t="s">
        <v>943</v>
      </c>
      <c r="K47" s="301">
        <f t="shared" ref="K47" si="46">H47-F47</f>
        <v>4.5</v>
      </c>
      <c r="L47" s="370">
        <f t="shared" ref="L47" si="47">(F47*-0.7)/100</f>
        <v>-1.05</v>
      </c>
      <c r="M47" s="371">
        <f t="shared" ref="M47" si="48">(K47+L47)/F47</f>
        <v>2.3E-2</v>
      </c>
      <c r="N47" s="301" t="s">
        <v>555</v>
      </c>
      <c r="O47" s="372">
        <v>44810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56" s="322" customFormat="1" ht="13.5" customHeight="1">
      <c r="A48" s="398">
        <v>6</v>
      </c>
      <c r="B48" s="399">
        <v>44810</v>
      </c>
      <c r="C48" s="400"/>
      <c r="D48" s="401" t="s">
        <v>66</v>
      </c>
      <c r="E48" s="320" t="s">
        <v>557</v>
      </c>
      <c r="F48" s="320">
        <v>1970</v>
      </c>
      <c r="G48" s="320">
        <v>1915</v>
      </c>
      <c r="H48" s="320">
        <v>2003</v>
      </c>
      <c r="I48" s="320" t="s">
        <v>936</v>
      </c>
      <c r="J48" s="301" t="s">
        <v>937</v>
      </c>
      <c r="K48" s="301">
        <f t="shared" ref="K48:K50" si="49">H48-F48</f>
        <v>33</v>
      </c>
      <c r="L48" s="370">
        <f>(F48*-0.07)/100</f>
        <v>-1.379</v>
      </c>
      <c r="M48" s="371">
        <f t="shared" ref="M48:M50" si="50">(K48+L48)/F48</f>
        <v>1.6051269035532993E-2</v>
      </c>
      <c r="N48" s="301" t="s">
        <v>555</v>
      </c>
      <c r="O48" s="372">
        <v>44810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398">
        <v>7</v>
      </c>
      <c r="B49" s="399">
        <v>44810</v>
      </c>
      <c r="C49" s="400"/>
      <c r="D49" s="401" t="s">
        <v>198</v>
      </c>
      <c r="E49" s="320" t="s">
        <v>557</v>
      </c>
      <c r="F49" s="320">
        <v>243</v>
      </c>
      <c r="G49" s="320">
        <v>237</v>
      </c>
      <c r="H49" s="320">
        <v>251</v>
      </c>
      <c r="I49" s="320" t="s">
        <v>938</v>
      </c>
      <c r="J49" s="301" t="s">
        <v>953</v>
      </c>
      <c r="K49" s="301">
        <f t="shared" si="49"/>
        <v>8</v>
      </c>
      <c r="L49" s="370">
        <f t="shared" ref="L49:L50" si="51">(F49*-0.7)/100</f>
        <v>-1.7009999999999998</v>
      </c>
      <c r="M49" s="371">
        <f t="shared" si="50"/>
        <v>2.5921810699588477E-2</v>
      </c>
      <c r="N49" s="301" t="s">
        <v>555</v>
      </c>
      <c r="O49" s="372">
        <v>44810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439">
        <v>8</v>
      </c>
      <c r="B50" s="329">
        <v>44811</v>
      </c>
      <c r="C50" s="440"/>
      <c r="D50" s="441" t="s">
        <v>66</v>
      </c>
      <c r="E50" s="375" t="s">
        <v>557</v>
      </c>
      <c r="F50" s="375">
        <v>1995</v>
      </c>
      <c r="G50" s="375">
        <v>1930</v>
      </c>
      <c r="H50" s="375">
        <v>1930</v>
      </c>
      <c r="I50" s="375" t="s">
        <v>944</v>
      </c>
      <c r="J50" s="325" t="s">
        <v>1055</v>
      </c>
      <c r="K50" s="325">
        <f t="shared" si="49"/>
        <v>-65</v>
      </c>
      <c r="L50" s="442">
        <f t="shared" si="51"/>
        <v>-13.965</v>
      </c>
      <c r="M50" s="443">
        <f t="shared" si="50"/>
        <v>-3.9581453634085217E-2</v>
      </c>
      <c r="N50" s="325" t="s">
        <v>567</v>
      </c>
      <c r="O50" s="444">
        <v>44820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22" customFormat="1" ht="13.5" customHeight="1">
      <c r="A51" s="439">
        <v>9</v>
      </c>
      <c r="B51" s="329">
        <v>44813</v>
      </c>
      <c r="C51" s="440"/>
      <c r="D51" s="441" t="s">
        <v>198</v>
      </c>
      <c r="E51" s="375" t="s">
        <v>557</v>
      </c>
      <c r="F51" s="375">
        <v>242</v>
      </c>
      <c r="G51" s="375">
        <v>235</v>
      </c>
      <c r="H51" s="375">
        <v>235</v>
      </c>
      <c r="I51" s="375" t="s">
        <v>938</v>
      </c>
      <c r="J51" s="325" t="s">
        <v>1072</v>
      </c>
      <c r="K51" s="325">
        <f t="shared" ref="K51" si="52">H51-F51</f>
        <v>-7</v>
      </c>
      <c r="L51" s="442">
        <f t="shared" ref="L51" si="53">(F51*-0.7)/100</f>
        <v>-1.6939999999999997</v>
      </c>
      <c r="M51" s="443">
        <f t="shared" ref="M51" si="54">(K51+L51)/F51</f>
        <v>-3.5925619834710737E-2</v>
      </c>
      <c r="N51" s="325" t="s">
        <v>567</v>
      </c>
      <c r="O51" s="444">
        <v>44820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21"/>
      <c r="AL51" s="321"/>
    </row>
    <row r="52" spans="1:38" s="322" customFormat="1" ht="13.5" customHeight="1">
      <c r="A52" s="398">
        <v>10</v>
      </c>
      <c r="B52" s="378">
        <v>44817</v>
      </c>
      <c r="C52" s="400"/>
      <c r="D52" s="401" t="s">
        <v>465</v>
      </c>
      <c r="E52" s="320" t="s">
        <v>557</v>
      </c>
      <c r="F52" s="320">
        <v>1025</v>
      </c>
      <c r="G52" s="320">
        <v>994</v>
      </c>
      <c r="H52" s="320">
        <v>1050</v>
      </c>
      <c r="I52" s="320" t="s">
        <v>991</v>
      </c>
      <c r="J52" s="301" t="s">
        <v>576</v>
      </c>
      <c r="K52" s="301">
        <f t="shared" ref="K52" si="55">H52-F52</f>
        <v>25</v>
      </c>
      <c r="L52" s="370">
        <f>(F52*-0.07)/100</f>
        <v>-0.71750000000000003</v>
      </c>
      <c r="M52" s="371">
        <f t="shared" ref="M52" si="56">(K52+L52)/F52</f>
        <v>2.3690243902439023E-2</v>
      </c>
      <c r="N52" s="301" t="s">
        <v>555</v>
      </c>
      <c r="O52" s="372">
        <v>44817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3"/>
      <c r="AJ52" s="314"/>
      <c r="AK52" s="321"/>
      <c r="AL52" s="321"/>
    </row>
    <row r="53" spans="1:38" s="322" customFormat="1" ht="13.5" customHeight="1">
      <c r="A53" s="398">
        <v>11</v>
      </c>
      <c r="B53" s="378">
        <v>44817</v>
      </c>
      <c r="C53" s="400"/>
      <c r="D53" s="401" t="s">
        <v>992</v>
      </c>
      <c r="E53" s="320" t="s">
        <v>557</v>
      </c>
      <c r="F53" s="320">
        <v>267.5</v>
      </c>
      <c r="G53" s="320">
        <v>259</v>
      </c>
      <c r="H53" s="320">
        <v>274</v>
      </c>
      <c r="I53" s="320" t="s">
        <v>993</v>
      </c>
      <c r="J53" s="301" t="s">
        <v>1053</v>
      </c>
      <c r="K53" s="301">
        <f t="shared" ref="K53:K54" si="57">H53-F53</f>
        <v>6.5</v>
      </c>
      <c r="L53" s="370">
        <f>(F53*-0.07)/100</f>
        <v>-0.18725000000000003</v>
      </c>
      <c r="M53" s="371">
        <f t="shared" ref="M53:M54" si="58">(K53+L53)/F53</f>
        <v>2.3599065420560748E-2</v>
      </c>
      <c r="N53" s="301" t="s">
        <v>555</v>
      </c>
      <c r="O53" s="372">
        <v>44817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3"/>
      <c r="AJ53" s="314"/>
      <c r="AK53" s="321"/>
      <c r="AL53" s="321"/>
    </row>
    <row r="54" spans="1:38" s="322" customFormat="1" ht="13.5" customHeight="1">
      <c r="A54" s="439">
        <v>12</v>
      </c>
      <c r="B54" s="329">
        <v>44817</v>
      </c>
      <c r="C54" s="440"/>
      <c r="D54" s="441" t="s">
        <v>182</v>
      </c>
      <c r="E54" s="375" t="s">
        <v>557</v>
      </c>
      <c r="F54" s="375">
        <v>799</v>
      </c>
      <c r="G54" s="375">
        <v>774</v>
      </c>
      <c r="H54" s="375">
        <v>774</v>
      </c>
      <c r="I54" s="375" t="s">
        <v>1000</v>
      </c>
      <c r="J54" s="325" t="s">
        <v>1056</v>
      </c>
      <c r="K54" s="325">
        <f t="shared" si="57"/>
        <v>-25</v>
      </c>
      <c r="L54" s="442">
        <f t="shared" ref="L54" si="59">(F54*-0.7)/100</f>
        <v>-5.593</v>
      </c>
      <c r="M54" s="443">
        <f t="shared" si="58"/>
        <v>-3.8289111389236546E-2</v>
      </c>
      <c r="N54" s="325" t="s">
        <v>567</v>
      </c>
      <c r="O54" s="444">
        <v>44820</v>
      </c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3"/>
      <c r="AJ54" s="314"/>
      <c r="AK54" s="321"/>
      <c r="AL54" s="321"/>
    </row>
    <row r="55" spans="1:38" s="322" customFormat="1" ht="13.5" customHeight="1">
      <c r="A55" s="398">
        <v>13</v>
      </c>
      <c r="B55" s="378">
        <v>44819</v>
      </c>
      <c r="C55" s="400"/>
      <c r="D55" s="401" t="s">
        <v>464</v>
      </c>
      <c r="E55" s="320" t="s">
        <v>557</v>
      </c>
      <c r="F55" s="320">
        <v>156</v>
      </c>
      <c r="G55" s="320">
        <v>152</v>
      </c>
      <c r="H55" s="320">
        <v>161</v>
      </c>
      <c r="I55" s="320" t="s">
        <v>882</v>
      </c>
      <c r="J55" s="301" t="s">
        <v>1105</v>
      </c>
      <c r="K55" s="301">
        <f t="shared" ref="K55" si="60">H55-F55</f>
        <v>5</v>
      </c>
      <c r="L55" s="370">
        <f t="shared" ref="L55" si="61">(F55*-0.7)/100</f>
        <v>-1.0919999999999999</v>
      </c>
      <c r="M55" s="371">
        <f t="shared" ref="M55" si="62">(K55+L55)/F55</f>
        <v>2.5051282051282053E-2</v>
      </c>
      <c r="N55" s="301" t="s">
        <v>555</v>
      </c>
      <c r="O55" s="372">
        <v>44820</v>
      </c>
      <c r="P55" s="41"/>
      <c r="Q55" s="256"/>
      <c r="R55" s="257" t="s">
        <v>556</v>
      </c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3"/>
      <c r="AJ55" s="314"/>
      <c r="AK55" s="321"/>
      <c r="AL55" s="321"/>
    </row>
    <row r="56" spans="1:38" s="322" customFormat="1" ht="13.5" customHeight="1">
      <c r="A56" s="456">
        <v>14</v>
      </c>
      <c r="B56" s="457">
        <v>44823</v>
      </c>
      <c r="C56" s="458"/>
      <c r="D56" s="459" t="s">
        <v>324</v>
      </c>
      <c r="E56" s="460" t="s">
        <v>557</v>
      </c>
      <c r="F56" s="460" t="s">
        <v>1073</v>
      </c>
      <c r="G56" s="460">
        <v>824</v>
      </c>
      <c r="H56" s="460"/>
      <c r="I56" s="460" t="s">
        <v>1074</v>
      </c>
      <c r="J56" s="461" t="s">
        <v>558</v>
      </c>
      <c r="K56" s="461"/>
      <c r="L56" s="462"/>
      <c r="M56" s="463"/>
      <c r="N56" s="461"/>
      <c r="O56" s="464"/>
      <c r="P56" s="41"/>
      <c r="Q56" s="256"/>
      <c r="R56" s="257" t="s">
        <v>556</v>
      </c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3"/>
      <c r="AJ56" s="314"/>
      <c r="AK56" s="321"/>
      <c r="AL56" s="321"/>
    </row>
    <row r="57" spans="1:38" s="322" customFormat="1" ht="13.5" customHeight="1">
      <c r="A57" s="398">
        <v>15</v>
      </c>
      <c r="B57" s="378">
        <v>44824</v>
      </c>
      <c r="C57" s="400"/>
      <c r="D57" s="401" t="s">
        <v>413</v>
      </c>
      <c r="E57" s="320" t="s">
        <v>557</v>
      </c>
      <c r="F57" s="320">
        <v>580.5</v>
      </c>
      <c r="G57" s="320">
        <v>564</v>
      </c>
      <c r="H57" s="320">
        <v>596.5</v>
      </c>
      <c r="I57" s="320" t="s">
        <v>1106</v>
      </c>
      <c r="J57" s="301" t="s">
        <v>1115</v>
      </c>
      <c r="K57" s="301">
        <f t="shared" ref="K57" si="63">H57-F57</f>
        <v>16</v>
      </c>
      <c r="L57" s="370">
        <f t="shared" ref="L57" si="64">(F57*-0.7)/100</f>
        <v>-4.0634999999999994</v>
      </c>
      <c r="M57" s="371">
        <f t="shared" ref="M57" si="65">(K57+L57)/F57</f>
        <v>2.0562446167097331E-2</v>
      </c>
      <c r="N57" s="301" t="s">
        <v>555</v>
      </c>
      <c r="O57" s="372">
        <v>44825</v>
      </c>
      <c r="P57" s="41"/>
      <c r="Q57" s="256"/>
      <c r="R57" s="25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3"/>
      <c r="AJ57" s="314"/>
      <c r="AK57" s="321"/>
      <c r="AL57" s="321"/>
    </row>
    <row r="58" spans="1:38" s="322" customFormat="1" ht="13.5" customHeight="1">
      <c r="A58" s="304">
        <v>16</v>
      </c>
      <c r="B58" s="335">
        <v>44825</v>
      </c>
      <c r="C58" s="306"/>
      <c r="D58" s="307" t="s">
        <v>825</v>
      </c>
      <c r="E58" s="334" t="s">
        <v>557</v>
      </c>
      <c r="F58" s="334" t="s">
        <v>1116</v>
      </c>
      <c r="G58" s="334">
        <v>354</v>
      </c>
      <c r="H58" s="334"/>
      <c r="I58" s="334" t="s">
        <v>1117</v>
      </c>
      <c r="J58" s="252" t="s">
        <v>558</v>
      </c>
      <c r="K58" s="252"/>
      <c r="L58" s="253"/>
      <c r="M58" s="254"/>
      <c r="N58" s="252"/>
      <c r="O58" s="275"/>
      <c r="P58" s="41"/>
      <c r="Q58" s="256"/>
      <c r="R58" s="25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313"/>
      <c r="AJ58" s="314"/>
      <c r="AK58" s="321"/>
      <c r="AL58" s="321"/>
    </row>
    <row r="59" spans="1:38" s="322" customFormat="1" ht="13.5" customHeight="1">
      <c r="A59" s="304">
        <v>17</v>
      </c>
      <c r="B59" s="335">
        <v>44825</v>
      </c>
      <c r="C59" s="306"/>
      <c r="D59" s="307" t="s">
        <v>193</v>
      </c>
      <c r="E59" s="334" t="s">
        <v>557</v>
      </c>
      <c r="F59" s="334" t="s">
        <v>1118</v>
      </c>
      <c r="G59" s="334">
        <v>879</v>
      </c>
      <c r="H59" s="334"/>
      <c r="I59" s="334" t="s">
        <v>1119</v>
      </c>
      <c r="J59" s="252" t="s">
        <v>558</v>
      </c>
      <c r="K59" s="252"/>
      <c r="L59" s="253"/>
      <c r="M59" s="254"/>
      <c r="N59" s="252"/>
      <c r="O59" s="275"/>
      <c r="P59" s="41"/>
      <c r="Q59" s="256"/>
      <c r="R59" s="25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313"/>
      <c r="AJ59" s="314"/>
      <c r="AK59" s="321"/>
      <c r="AL59" s="321"/>
    </row>
    <row r="60" spans="1:38" s="322" customFormat="1" ht="13.5" customHeight="1">
      <c r="A60" s="304"/>
      <c r="B60" s="335"/>
      <c r="C60" s="306"/>
      <c r="D60" s="307"/>
      <c r="E60" s="334"/>
      <c r="F60" s="334"/>
      <c r="G60" s="334"/>
      <c r="H60" s="334"/>
      <c r="I60" s="334"/>
      <c r="J60" s="252"/>
      <c r="K60" s="252"/>
      <c r="L60" s="253"/>
      <c r="M60" s="254"/>
      <c r="N60" s="252"/>
      <c r="O60" s="275"/>
      <c r="P60" s="41"/>
      <c r="Q60" s="256"/>
      <c r="R60" s="25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313"/>
      <c r="AJ60" s="314"/>
      <c r="AK60" s="321"/>
      <c r="AL60" s="321"/>
    </row>
    <row r="61" spans="1:38" s="315" customFormat="1" ht="15" customHeight="1">
      <c r="A61" s="304"/>
      <c r="B61" s="305"/>
      <c r="C61" s="306"/>
      <c r="D61" s="307"/>
      <c r="E61" s="308"/>
      <c r="F61" s="308"/>
      <c r="G61" s="308"/>
      <c r="H61" s="308"/>
      <c r="I61" s="308"/>
      <c r="J61" s="252"/>
      <c r="K61" s="252"/>
      <c r="L61" s="253"/>
      <c r="M61" s="254"/>
      <c r="N61" s="252"/>
      <c r="O61" s="275"/>
      <c r="P61" s="41"/>
      <c r="Q61" s="256"/>
      <c r="R61" s="25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313"/>
      <c r="AJ61" s="314"/>
      <c r="AK61" s="314"/>
      <c r="AL61" s="314"/>
    </row>
    <row r="62" spans="1:38" ht="15" customHeight="1">
      <c r="A62" s="259"/>
      <c r="B62" s="260"/>
      <c r="C62" s="261"/>
      <c r="D62" s="262"/>
      <c r="E62" s="263"/>
      <c r="F62" s="263"/>
      <c r="G62" s="263"/>
      <c r="H62" s="263"/>
      <c r="I62" s="263"/>
      <c r="J62" s="264"/>
      <c r="K62" s="264"/>
      <c r="L62" s="265"/>
      <c r="M62" s="266"/>
      <c r="N62" s="264"/>
      <c r="O62" s="267"/>
      <c r="P62" s="240"/>
      <c r="Q62" s="256"/>
      <c r="R62" s="25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1"/>
      <c r="AI62" s="1"/>
      <c r="AJ62" s="1"/>
      <c r="AK62" s="1"/>
      <c r="AL62" s="1"/>
    </row>
    <row r="63" spans="1:38" ht="44.25" customHeight="1">
      <c r="A63" s="109" t="s">
        <v>559</v>
      </c>
      <c r="B63" s="131"/>
      <c r="C63" s="131"/>
      <c r="D63" s="1"/>
      <c r="E63" s="6"/>
      <c r="F63" s="6"/>
      <c r="G63" s="6"/>
      <c r="H63" s="6" t="s">
        <v>571</v>
      </c>
      <c r="I63" s="6"/>
      <c r="J63" s="6"/>
      <c r="K63" s="105"/>
      <c r="L63" s="133"/>
      <c r="M63" s="105"/>
      <c r="N63" s="106"/>
      <c r="O63" s="105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251"/>
      <c r="AD63" s="251"/>
      <c r="AE63" s="251"/>
      <c r="AF63" s="251"/>
      <c r="AG63" s="251"/>
      <c r="AH63" s="251"/>
    </row>
    <row r="64" spans="1:38" ht="12.75" customHeight="1">
      <c r="A64" s="116" t="s">
        <v>560</v>
      </c>
      <c r="B64" s="109"/>
      <c r="C64" s="109"/>
      <c r="D64" s="109"/>
      <c r="E64" s="41"/>
      <c r="F64" s="117" t="s">
        <v>561</v>
      </c>
      <c r="G64" s="54"/>
      <c r="H64" s="41"/>
      <c r="I64" s="54"/>
      <c r="J64" s="6"/>
      <c r="K64" s="134"/>
      <c r="L64" s="135"/>
      <c r="M64" s="6"/>
      <c r="N64" s="99"/>
      <c r="O64" s="136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16"/>
      <c r="B65" s="109"/>
      <c r="C65" s="109"/>
      <c r="D65" s="109"/>
      <c r="E65" s="6"/>
      <c r="F65" s="117" t="s">
        <v>563</v>
      </c>
      <c r="G65" s="54"/>
      <c r="H65" s="41"/>
      <c r="I65" s="54"/>
      <c r="J65" s="6"/>
      <c r="K65" s="134"/>
      <c r="L65" s="135"/>
      <c r="M65" s="6"/>
      <c r="N65" s="99"/>
      <c r="O65" s="136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09"/>
      <c r="B66" s="109"/>
      <c r="C66" s="109"/>
      <c r="D66" s="109"/>
      <c r="E66" s="6"/>
      <c r="F66" s="6"/>
      <c r="G66" s="6"/>
      <c r="H66" s="6"/>
      <c r="I66" s="6"/>
      <c r="J66" s="122"/>
      <c r="K66" s="119"/>
      <c r="L66" s="120"/>
      <c r="M66" s="6"/>
      <c r="N66" s="123"/>
      <c r="O66" s="1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37" t="s">
        <v>572</v>
      </c>
      <c r="B67" s="137"/>
      <c r="C67" s="137"/>
      <c r="D67" s="137"/>
      <c r="E67" s="6"/>
      <c r="F67" s="6"/>
      <c r="G67" s="6"/>
      <c r="H67" s="6"/>
      <c r="I67" s="6"/>
      <c r="J67" s="6"/>
      <c r="K67" s="6"/>
      <c r="L67" s="6"/>
      <c r="M67" s="6"/>
      <c r="N67" s="6"/>
      <c r="O67" s="2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38.25" customHeight="1">
      <c r="A68" s="94" t="s">
        <v>16</v>
      </c>
      <c r="B68" s="94" t="s">
        <v>532</v>
      </c>
      <c r="C68" s="94"/>
      <c r="D68" s="95" t="s">
        <v>543</v>
      </c>
      <c r="E68" s="94" t="s">
        <v>544</v>
      </c>
      <c r="F68" s="94" t="s">
        <v>545</v>
      </c>
      <c r="G68" s="94" t="s">
        <v>565</v>
      </c>
      <c r="H68" s="94" t="s">
        <v>547</v>
      </c>
      <c r="I68" s="94" t="s">
        <v>548</v>
      </c>
      <c r="J68" s="93" t="s">
        <v>549</v>
      </c>
      <c r="K68" s="138" t="s">
        <v>573</v>
      </c>
      <c r="L68" s="96" t="s">
        <v>551</v>
      </c>
      <c r="M68" s="138" t="s">
        <v>574</v>
      </c>
      <c r="N68" s="94" t="s">
        <v>575</v>
      </c>
      <c r="O68" s="93" t="s">
        <v>553</v>
      </c>
      <c r="P68" s="95" t="s">
        <v>554</v>
      </c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s="218" customFormat="1" ht="12.75" customHeight="1">
      <c r="A69" s="298">
        <v>1</v>
      </c>
      <c r="B69" s="297">
        <v>44802</v>
      </c>
      <c r="C69" s="299"/>
      <c r="D69" s="299" t="s">
        <v>883</v>
      </c>
      <c r="E69" s="298" t="s">
        <v>557</v>
      </c>
      <c r="F69" s="298">
        <v>724</v>
      </c>
      <c r="G69" s="298">
        <v>710</v>
      </c>
      <c r="H69" s="300">
        <v>735.5</v>
      </c>
      <c r="I69" s="300" t="s">
        <v>877</v>
      </c>
      <c r="J69" s="301" t="s">
        <v>878</v>
      </c>
      <c r="K69" s="300">
        <f t="shared" ref="K69" si="66">H69-F69</f>
        <v>11.5</v>
      </c>
      <c r="L69" s="302">
        <f t="shared" ref="L69" si="67">(H69*N69)*0.07%</f>
        <v>489.10750000000007</v>
      </c>
      <c r="M69" s="303">
        <f t="shared" ref="M69" si="68">(K69*N69)-L69</f>
        <v>10435.8925</v>
      </c>
      <c r="N69" s="300">
        <v>950</v>
      </c>
      <c r="O69" s="301" t="s">
        <v>555</v>
      </c>
      <c r="P69" s="297">
        <v>44805</v>
      </c>
      <c r="Q69" s="220"/>
      <c r="R69" s="223" t="s">
        <v>556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2</v>
      </c>
      <c r="B70" s="297">
        <v>44805</v>
      </c>
      <c r="C70" s="299"/>
      <c r="D70" s="299" t="s">
        <v>884</v>
      </c>
      <c r="E70" s="298" t="s">
        <v>557</v>
      </c>
      <c r="F70" s="298">
        <v>873.5</v>
      </c>
      <c r="G70" s="320">
        <v>864</v>
      </c>
      <c r="H70" s="300">
        <v>884</v>
      </c>
      <c r="I70" s="300" t="s">
        <v>889</v>
      </c>
      <c r="J70" s="301" t="s">
        <v>895</v>
      </c>
      <c r="K70" s="300">
        <f t="shared" ref="K70" si="69">H70-F70</f>
        <v>10.5</v>
      </c>
      <c r="L70" s="302">
        <f t="shared" ref="L70" si="70">(H70*N70)*0.07%</f>
        <v>850.85000000000014</v>
      </c>
      <c r="M70" s="303">
        <f t="shared" ref="M70" si="71">(K70*N70)-L70</f>
        <v>13586.65</v>
      </c>
      <c r="N70" s="300">
        <v>1375</v>
      </c>
      <c r="O70" s="301" t="s">
        <v>555</v>
      </c>
      <c r="P70" s="297">
        <v>44805</v>
      </c>
      <c r="Q70" s="220"/>
      <c r="R70" s="223" t="s">
        <v>556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75">
        <v>3</v>
      </c>
      <c r="B71" s="329">
        <v>44805</v>
      </c>
      <c r="C71" s="376"/>
      <c r="D71" s="376" t="s">
        <v>890</v>
      </c>
      <c r="E71" s="377" t="s">
        <v>557</v>
      </c>
      <c r="F71" s="377">
        <v>696.5</v>
      </c>
      <c r="G71" s="375">
        <v>685</v>
      </c>
      <c r="H71" s="326">
        <v>685</v>
      </c>
      <c r="I71" s="326" t="s">
        <v>891</v>
      </c>
      <c r="J71" s="325" t="s">
        <v>915</v>
      </c>
      <c r="K71" s="326">
        <f t="shared" ref="K71" si="72">H71-F71</f>
        <v>-11.5</v>
      </c>
      <c r="L71" s="327">
        <f t="shared" ref="L71" si="73">(H71*N71)*0.07%</f>
        <v>479.50000000000006</v>
      </c>
      <c r="M71" s="328">
        <f t="shared" ref="M71" si="74">(K71*N71)-L71</f>
        <v>-11979.5</v>
      </c>
      <c r="N71" s="326">
        <v>1000</v>
      </c>
      <c r="O71" s="325" t="s">
        <v>567</v>
      </c>
      <c r="P71" s="329">
        <v>44806</v>
      </c>
      <c r="Q71" s="220"/>
      <c r="R71" s="223" t="s">
        <v>827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20">
        <v>4</v>
      </c>
      <c r="B72" s="297">
        <v>44805</v>
      </c>
      <c r="C72" s="299"/>
      <c r="D72" s="299" t="s">
        <v>875</v>
      </c>
      <c r="E72" s="298" t="s">
        <v>557</v>
      </c>
      <c r="F72" s="298">
        <v>240</v>
      </c>
      <c r="G72" s="320">
        <v>234.5</v>
      </c>
      <c r="H72" s="300">
        <v>246</v>
      </c>
      <c r="I72" s="300" t="s">
        <v>876</v>
      </c>
      <c r="J72" s="301" t="s">
        <v>899</v>
      </c>
      <c r="K72" s="300">
        <f t="shared" ref="K72:K73" si="75">H72-F72</f>
        <v>6</v>
      </c>
      <c r="L72" s="302">
        <f t="shared" ref="L72:L73" si="76">(H72*N72)*0.07%</f>
        <v>430.50000000000006</v>
      </c>
      <c r="M72" s="303">
        <f t="shared" ref="M72:M73" si="77">(K72*N72)-L72</f>
        <v>14569.5</v>
      </c>
      <c r="N72" s="300">
        <v>2500</v>
      </c>
      <c r="O72" s="301" t="s">
        <v>555</v>
      </c>
      <c r="P72" s="297">
        <v>44805</v>
      </c>
      <c r="Q72" s="220"/>
      <c r="R72" s="223" t="s">
        <v>827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75">
        <v>5</v>
      </c>
      <c r="B73" s="329">
        <v>44805</v>
      </c>
      <c r="C73" s="376"/>
      <c r="D73" s="376" t="s">
        <v>892</v>
      </c>
      <c r="E73" s="377" t="s">
        <v>557</v>
      </c>
      <c r="F73" s="377">
        <v>2070</v>
      </c>
      <c r="G73" s="375">
        <v>2000</v>
      </c>
      <c r="H73" s="326">
        <v>2000</v>
      </c>
      <c r="I73" s="326" t="s">
        <v>893</v>
      </c>
      <c r="J73" s="325" t="s">
        <v>935</v>
      </c>
      <c r="K73" s="326">
        <f t="shared" si="75"/>
        <v>-70</v>
      </c>
      <c r="L73" s="327">
        <f t="shared" si="76"/>
        <v>280.00000000000006</v>
      </c>
      <c r="M73" s="328">
        <f t="shared" si="77"/>
        <v>-14280</v>
      </c>
      <c r="N73" s="326">
        <v>200</v>
      </c>
      <c r="O73" s="325" t="s">
        <v>567</v>
      </c>
      <c r="P73" s="329">
        <v>44810</v>
      </c>
      <c r="Q73" s="220"/>
      <c r="R73" s="223" t="s">
        <v>827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75">
        <v>6</v>
      </c>
      <c r="B74" s="329">
        <v>44806</v>
      </c>
      <c r="C74" s="376"/>
      <c r="D74" s="376" t="s">
        <v>916</v>
      </c>
      <c r="E74" s="377" t="s">
        <v>909</v>
      </c>
      <c r="F74" s="377">
        <v>534</v>
      </c>
      <c r="G74" s="375">
        <v>545</v>
      </c>
      <c r="H74" s="326">
        <v>543</v>
      </c>
      <c r="I74" s="326" t="s">
        <v>917</v>
      </c>
      <c r="J74" s="325" t="s">
        <v>934</v>
      </c>
      <c r="K74" s="326">
        <f>F74-H74</f>
        <v>-9</v>
      </c>
      <c r="L74" s="327">
        <f t="shared" ref="L74" si="78">(H74*N74)*0.07%</f>
        <v>570.15000000000009</v>
      </c>
      <c r="M74" s="328">
        <f t="shared" ref="M74" si="79">(K74*N74)-L74</f>
        <v>-14070.15</v>
      </c>
      <c r="N74" s="326">
        <v>1500</v>
      </c>
      <c r="O74" s="325" t="s">
        <v>567</v>
      </c>
      <c r="P74" s="329">
        <v>44810</v>
      </c>
      <c r="Q74" s="220"/>
      <c r="R74" s="223" t="s">
        <v>556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20">
        <v>7</v>
      </c>
      <c r="B75" s="297">
        <v>44806</v>
      </c>
      <c r="C75" s="299"/>
      <c r="D75" s="299" t="s">
        <v>919</v>
      </c>
      <c r="E75" s="298" t="s">
        <v>557</v>
      </c>
      <c r="F75" s="298">
        <v>371.5</v>
      </c>
      <c r="G75" s="320">
        <v>365</v>
      </c>
      <c r="H75" s="300">
        <v>376</v>
      </c>
      <c r="I75" s="300" t="s">
        <v>920</v>
      </c>
      <c r="J75" s="301" t="s">
        <v>928</v>
      </c>
      <c r="K75" s="300">
        <f t="shared" ref="K75" si="80">H75-F75</f>
        <v>4.5</v>
      </c>
      <c r="L75" s="302">
        <f t="shared" ref="L75" si="81">(H75*N75)*0.07%</f>
        <v>473.76000000000005</v>
      </c>
      <c r="M75" s="303">
        <f t="shared" ref="M75" si="82">(K75*N75)-L75</f>
        <v>7626.24</v>
      </c>
      <c r="N75" s="300">
        <v>1800</v>
      </c>
      <c r="O75" s="301" t="s">
        <v>555</v>
      </c>
      <c r="P75" s="297">
        <v>44809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75">
        <v>8</v>
      </c>
      <c r="B76" s="329">
        <v>44806</v>
      </c>
      <c r="C76" s="376"/>
      <c r="D76" s="376" t="s">
        <v>875</v>
      </c>
      <c r="E76" s="377" t="s">
        <v>557</v>
      </c>
      <c r="F76" s="377">
        <v>239.5</v>
      </c>
      <c r="G76" s="375">
        <v>234.5</v>
      </c>
      <c r="H76" s="326">
        <v>234.5</v>
      </c>
      <c r="I76" s="326" t="s">
        <v>876</v>
      </c>
      <c r="J76" s="325" t="s">
        <v>930</v>
      </c>
      <c r="K76" s="326">
        <f t="shared" ref="K76" si="83">H76-F76</f>
        <v>-5</v>
      </c>
      <c r="L76" s="327">
        <f t="shared" ref="L76" si="84">(H76*N76)*0.07%</f>
        <v>410.37500000000006</v>
      </c>
      <c r="M76" s="328">
        <f t="shared" ref="M76" si="85">(K76*N76)-L76</f>
        <v>-12910.375</v>
      </c>
      <c r="N76" s="326">
        <v>2500</v>
      </c>
      <c r="O76" s="325" t="s">
        <v>567</v>
      </c>
      <c r="P76" s="329">
        <v>44809</v>
      </c>
      <c r="Q76" s="220"/>
      <c r="R76" s="223" t="s">
        <v>827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9</v>
      </c>
      <c r="B77" s="297">
        <v>44809</v>
      </c>
      <c r="C77" s="299"/>
      <c r="D77" s="299" t="s">
        <v>929</v>
      </c>
      <c r="E77" s="298" t="s">
        <v>909</v>
      </c>
      <c r="F77" s="298">
        <v>117</v>
      </c>
      <c r="G77" s="320">
        <v>119</v>
      </c>
      <c r="H77" s="300">
        <v>115.5</v>
      </c>
      <c r="I77" s="300">
        <v>112</v>
      </c>
      <c r="J77" s="301" t="s">
        <v>931</v>
      </c>
      <c r="K77" s="300">
        <f>F77-H77</f>
        <v>1.5</v>
      </c>
      <c r="L77" s="302">
        <f t="shared" ref="L77:L79" si="86">(H77*N77)*0.07%</f>
        <v>501.2700000000001</v>
      </c>
      <c r="M77" s="303">
        <f t="shared" ref="M77:M79" si="87">(K77*N77)-L77</f>
        <v>8798.73</v>
      </c>
      <c r="N77" s="300">
        <v>6200</v>
      </c>
      <c r="O77" s="301" t="s">
        <v>555</v>
      </c>
      <c r="P77" s="297">
        <v>44809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10</v>
      </c>
      <c r="B78" s="297">
        <v>44810</v>
      </c>
      <c r="C78" s="299"/>
      <c r="D78" s="299" t="s">
        <v>919</v>
      </c>
      <c r="E78" s="298" t="s">
        <v>557</v>
      </c>
      <c r="F78" s="298">
        <v>370.5</v>
      </c>
      <c r="G78" s="320">
        <v>364</v>
      </c>
      <c r="H78" s="300">
        <v>375.5</v>
      </c>
      <c r="I78" s="300" t="s">
        <v>920</v>
      </c>
      <c r="J78" s="301" t="s">
        <v>955</v>
      </c>
      <c r="K78" s="300">
        <f t="shared" ref="K78:K79" si="88">H78-F78</f>
        <v>5</v>
      </c>
      <c r="L78" s="302">
        <f t="shared" si="86"/>
        <v>473.13000000000005</v>
      </c>
      <c r="M78" s="303">
        <f t="shared" si="87"/>
        <v>8526.8700000000008</v>
      </c>
      <c r="N78" s="300">
        <v>1800</v>
      </c>
      <c r="O78" s="301" t="s">
        <v>555</v>
      </c>
      <c r="P78" s="297">
        <v>44811</v>
      </c>
      <c r="Q78" s="220"/>
      <c r="R78" s="223" t="s">
        <v>556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20">
        <v>11</v>
      </c>
      <c r="B79" s="297">
        <v>44810</v>
      </c>
      <c r="C79" s="299"/>
      <c r="D79" s="299" t="s">
        <v>941</v>
      </c>
      <c r="E79" s="298" t="s">
        <v>557</v>
      </c>
      <c r="F79" s="298">
        <v>825</v>
      </c>
      <c r="G79" s="320">
        <v>810</v>
      </c>
      <c r="H79" s="300">
        <v>836</v>
      </c>
      <c r="I79" s="300" t="s">
        <v>942</v>
      </c>
      <c r="J79" s="301" t="s">
        <v>988</v>
      </c>
      <c r="K79" s="300">
        <f t="shared" si="88"/>
        <v>11</v>
      </c>
      <c r="L79" s="302">
        <f t="shared" si="86"/>
        <v>585.20000000000005</v>
      </c>
      <c r="M79" s="303">
        <f t="shared" si="87"/>
        <v>10414.799999999999</v>
      </c>
      <c r="N79" s="300">
        <v>1000</v>
      </c>
      <c r="O79" s="301" t="s">
        <v>555</v>
      </c>
      <c r="P79" s="297">
        <v>44817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20">
        <v>12</v>
      </c>
      <c r="B80" s="297">
        <v>44811</v>
      </c>
      <c r="C80" s="299"/>
      <c r="D80" s="299" t="s">
        <v>945</v>
      </c>
      <c r="E80" s="298" t="s">
        <v>557</v>
      </c>
      <c r="F80" s="298">
        <v>2585</v>
      </c>
      <c r="G80" s="320">
        <v>2540</v>
      </c>
      <c r="H80" s="300">
        <v>2619</v>
      </c>
      <c r="I80" s="300" t="s">
        <v>946</v>
      </c>
      <c r="J80" s="301" t="s">
        <v>968</v>
      </c>
      <c r="K80" s="300">
        <f t="shared" ref="K80" si="89">H80-F80</f>
        <v>34</v>
      </c>
      <c r="L80" s="302">
        <f t="shared" ref="L80" si="90">(H80*N80)*0.07%</f>
        <v>549.99000000000012</v>
      </c>
      <c r="M80" s="303">
        <f t="shared" ref="M80" si="91">(K80*N80)-L80</f>
        <v>9650.01</v>
      </c>
      <c r="N80" s="300">
        <v>300</v>
      </c>
      <c r="O80" s="301" t="s">
        <v>555</v>
      </c>
      <c r="P80" s="297">
        <v>44813</v>
      </c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20">
        <v>13</v>
      </c>
      <c r="B81" s="297">
        <v>44811</v>
      </c>
      <c r="C81" s="299"/>
      <c r="D81" s="299" t="s">
        <v>947</v>
      </c>
      <c r="E81" s="298" t="s">
        <v>557</v>
      </c>
      <c r="F81" s="298">
        <v>750</v>
      </c>
      <c r="G81" s="320">
        <v>736</v>
      </c>
      <c r="H81" s="300">
        <v>759</v>
      </c>
      <c r="I81" s="300" t="s">
        <v>948</v>
      </c>
      <c r="J81" s="301" t="s">
        <v>958</v>
      </c>
      <c r="K81" s="300">
        <f t="shared" ref="K81:K83" si="92">H81-F81</f>
        <v>9</v>
      </c>
      <c r="L81" s="302">
        <f t="shared" ref="L81:L84" si="93">(H81*N81)*0.07%</f>
        <v>504.73500000000007</v>
      </c>
      <c r="M81" s="303">
        <f t="shared" ref="M81:M84" si="94">(K81*N81)-L81</f>
        <v>8045.2650000000003</v>
      </c>
      <c r="N81" s="300">
        <v>950</v>
      </c>
      <c r="O81" s="301" t="s">
        <v>555</v>
      </c>
      <c r="P81" s="297">
        <v>44811</v>
      </c>
      <c r="Q81" s="220"/>
      <c r="R81" s="223" t="s">
        <v>556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20">
        <v>14</v>
      </c>
      <c r="B82" s="297">
        <v>44811</v>
      </c>
      <c r="C82" s="299"/>
      <c r="D82" s="299" t="s">
        <v>949</v>
      </c>
      <c r="E82" s="298" t="s">
        <v>557</v>
      </c>
      <c r="F82" s="298">
        <v>1059</v>
      </c>
      <c r="G82" s="320">
        <v>1040</v>
      </c>
      <c r="H82" s="300">
        <v>1076</v>
      </c>
      <c r="I82" s="300" t="s">
        <v>950</v>
      </c>
      <c r="J82" s="301" t="s">
        <v>957</v>
      </c>
      <c r="K82" s="300">
        <f t="shared" si="92"/>
        <v>17</v>
      </c>
      <c r="L82" s="302">
        <f t="shared" si="93"/>
        <v>489.5800000000001</v>
      </c>
      <c r="M82" s="303">
        <f t="shared" si="94"/>
        <v>10560.42</v>
      </c>
      <c r="N82" s="300">
        <v>650</v>
      </c>
      <c r="O82" s="301" t="s">
        <v>555</v>
      </c>
      <c r="P82" s="297">
        <v>44811</v>
      </c>
      <c r="Q82" s="220"/>
      <c r="R82" s="223" t="s">
        <v>827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20">
        <v>15</v>
      </c>
      <c r="B83" s="297">
        <v>44811</v>
      </c>
      <c r="C83" s="299"/>
      <c r="D83" s="299" t="s">
        <v>951</v>
      </c>
      <c r="E83" s="298" t="s">
        <v>557</v>
      </c>
      <c r="F83" s="298">
        <v>933</v>
      </c>
      <c r="G83" s="320">
        <v>915</v>
      </c>
      <c r="H83" s="300">
        <v>943</v>
      </c>
      <c r="I83" s="300" t="s">
        <v>952</v>
      </c>
      <c r="J83" s="301" t="s">
        <v>956</v>
      </c>
      <c r="K83" s="300">
        <f t="shared" si="92"/>
        <v>10</v>
      </c>
      <c r="L83" s="302">
        <f t="shared" si="93"/>
        <v>462.07000000000005</v>
      </c>
      <c r="M83" s="303">
        <f t="shared" si="94"/>
        <v>6537.93</v>
      </c>
      <c r="N83" s="300">
        <v>700</v>
      </c>
      <c r="O83" s="301" t="s">
        <v>555</v>
      </c>
      <c r="P83" s="297">
        <v>44811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75">
        <v>16</v>
      </c>
      <c r="B84" s="365">
        <v>44812</v>
      </c>
      <c r="C84" s="376"/>
      <c r="D84" s="376" t="s">
        <v>916</v>
      </c>
      <c r="E84" s="377" t="s">
        <v>909</v>
      </c>
      <c r="F84" s="377">
        <v>540</v>
      </c>
      <c r="G84" s="375">
        <v>548</v>
      </c>
      <c r="H84" s="326">
        <v>546</v>
      </c>
      <c r="I84" s="326" t="s">
        <v>960</v>
      </c>
      <c r="J84" s="325" t="s">
        <v>966</v>
      </c>
      <c r="K84" s="326">
        <f>F84-H84</f>
        <v>-6</v>
      </c>
      <c r="L84" s="327">
        <f t="shared" si="93"/>
        <v>573.30000000000007</v>
      </c>
      <c r="M84" s="328">
        <f t="shared" si="94"/>
        <v>-9573.2999999999993</v>
      </c>
      <c r="N84" s="326">
        <v>1500</v>
      </c>
      <c r="O84" s="325" t="s">
        <v>567</v>
      </c>
      <c r="P84" s="329">
        <v>44812</v>
      </c>
      <c r="Q84" s="220"/>
      <c r="R84" s="223" t="s">
        <v>556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20">
        <v>17</v>
      </c>
      <c r="B85" s="374">
        <v>44812</v>
      </c>
      <c r="C85" s="299"/>
      <c r="D85" s="299" t="s">
        <v>951</v>
      </c>
      <c r="E85" s="298" t="s">
        <v>557</v>
      </c>
      <c r="F85" s="298">
        <v>935</v>
      </c>
      <c r="G85" s="320">
        <v>918</v>
      </c>
      <c r="H85" s="300">
        <v>946.5</v>
      </c>
      <c r="I85" s="300" t="s">
        <v>961</v>
      </c>
      <c r="J85" s="301" t="s">
        <v>878</v>
      </c>
      <c r="K85" s="300">
        <f t="shared" ref="K85" si="95">H85-F85</f>
        <v>11.5</v>
      </c>
      <c r="L85" s="302">
        <f t="shared" ref="L85" si="96">(H85*N85)*0.07%</f>
        <v>463.78500000000008</v>
      </c>
      <c r="M85" s="303">
        <f t="shared" ref="M85" si="97">(K85*N85)-L85</f>
        <v>7586.2150000000001</v>
      </c>
      <c r="N85" s="300">
        <v>700</v>
      </c>
      <c r="O85" s="301" t="s">
        <v>555</v>
      </c>
      <c r="P85" s="297">
        <v>44813</v>
      </c>
      <c r="Q85" s="220"/>
      <c r="R85" s="223" t="s">
        <v>556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20">
        <v>18</v>
      </c>
      <c r="B86" s="297">
        <v>44813</v>
      </c>
      <c r="C86" s="299"/>
      <c r="D86" s="299" t="s">
        <v>916</v>
      </c>
      <c r="E86" s="298" t="s">
        <v>557</v>
      </c>
      <c r="F86" s="298">
        <v>552</v>
      </c>
      <c r="G86" s="320">
        <v>544</v>
      </c>
      <c r="H86" s="300">
        <v>557.5</v>
      </c>
      <c r="I86" s="300" t="s">
        <v>969</v>
      </c>
      <c r="J86" s="301" t="s">
        <v>976</v>
      </c>
      <c r="K86" s="300">
        <f t="shared" ref="K86" si="98">H86-F86</f>
        <v>5.5</v>
      </c>
      <c r="L86" s="302">
        <f t="shared" ref="L86" si="99">(H86*N86)*0.07%</f>
        <v>585.37500000000011</v>
      </c>
      <c r="M86" s="303">
        <f t="shared" ref="M86" si="100">(K86*N86)-L86</f>
        <v>7664.625</v>
      </c>
      <c r="N86" s="300">
        <v>1500</v>
      </c>
      <c r="O86" s="301" t="s">
        <v>555</v>
      </c>
      <c r="P86" s="297">
        <v>44816</v>
      </c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75">
        <v>19</v>
      </c>
      <c r="B87" s="329">
        <v>44816</v>
      </c>
      <c r="C87" s="376"/>
      <c r="D87" s="376" t="s">
        <v>973</v>
      </c>
      <c r="E87" s="377" t="s">
        <v>909</v>
      </c>
      <c r="F87" s="377">
        <v>2415</v>
      </c>
      <c r="G87" s="375">
        <v>2460</v>
      </c>
      <c r="H87" s="326">
        <v>2460</v>
      </c>
      <c r="I87" s="326" t="s">
        <v>974</v>
      </c>
      <c r="J87" s="325" t="s">
        <v>975</v>
      </c>
      <c r="K87" s="326">
        <f>F87-H87</f>
        <v>-45</v>
      </c>
      <c r="L87" s="327">
        <f t="shared" ref="L87:L88" si="101">(H87*N87)*0.07%</f>
        <v>430.50000000000006</v>
      </c>
      <c r="M87" s="328">
        <f t="shared" ref="M87:M88" si="102">(K87*N87)-L87</f>
        <v>-11680.5</v>
      </c>
      <c r="N87" s="326">
        <v>250</v>
      </c>
      <c r="O87" s="325" t="s">
        <v>567</v>
      </c>
      <c r="P87" s="329">
        <v>44816</v>
      </c>
      <c r="Q87" s="220"/>
      <c r="R87" s="223" t="s">
        <v>556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75">
        <v>20</v>
      </c>
      <c r="B88" s="329">
        <v>44816</v>
      </c>
      <c r="C88" s="376"/>
      <c r="D88" s="376" t="s">
        <v>945</v>
      </c>
      <c r="E88" s="377" t="s">
        <v>557</v>
      </c>
      <c r="F88" s="377">
        <v>2595</v>
      </c>
      <c r="G88" s="375">
        <v>2550</v>
      </c>
      <c r="H88" s="326">
        <v>2550</v>
      </c>
      <c r="I88" s="326" t="s">
        <v>977</v>
      </c>
      <c r="J88" s="325" t="s">
        <v>975</v>
      </c>
      <c r="K88" s="326">
        <f t="shared" ref="K88" si="103">H88-F88</f>
        <v>-45</v>
      </c>
      <c r="L88" s="327">
        <f t="shared" si="101"/>
        <v>535.50000000000011</v>
      </c>
      <c r="M88" s="328">
        <f t="shared" si="102"/>
        <v>-14035.5</v>
      </c>
      <c r="N88" s="326">
        <v>300</v>
      </c>
      <c r="O88" s="325" t="s">
        <v>567</v>
      </c>
      <c r="P88" s="329">
        <v>44820</v>
      </c>
      <c r="Q88" s="220"/>
      <c r="R88" s="223" t="s">
        <v>827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20">
        <v>21</v>
      </c>
      <c r="B89" s="297">
        <v>44816</v>
      </c>
      <c r="C89" s="299"/>
      <c r="D89" s="299" t="s">
        <v>978</v>
      </c>
      <c r="E89" s="298" t="s">
        <v>557</v>
      </c>
      <c r="F89" s="298">
        <v>1502</v>
      </c>
      <c r="G89" s="320">
        <v>1480</v>
      </c>
      <c r="H89" s="300">
        <v>1517.5</v>
      </c>
      <c r="I89" s="300" t="s">
        <v>979</v>
      </c>
      <c r="J89" s="301" t="s">
        <v>990</v>
      </c>
      <c r="K89" s="300">
        <f t="shared" ref="K89" si="104">H89-F89</f>
        <v>15.5</v>
      </c>
      <c r="L89" s="302">
        <f t="shared" ref="L89" si="105">(H89*N89)*0.07%</f>
        <v>584.23750000000007</v>
      </c>
      <c r="M89" s="303">
        <f t="shared" ref="M89" si="106">(K89*N89)-L89</f>
        <v>7940.7624999999998</v>
      </c>
      <c r="N89" s="300">
        <v>550</v>
      </c>
      <c r="O89" s="301" t="s">
        <v>555</v>
      </c>
      <c r="P89" s="297">
        <v>44817</v>
      </c>
      <c r="Q89" s="220"/>
      <c r="R89" s="223" t="s">
        <v>827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20">
        <v>22</v>
      </c>
      <c r="B90" s="297">
        <v>44816</v>
      </c>
      <c r="C90" s="299"/>
      <c r="D90" s="299" t="s">
        <v>980</v>
      </c>
      <c r="E90" s="298" t="s">
        <v>557</v>
      </c>
      <c r="F90" s="298">
        <v>1718</v>
      </c>
      <c r="G90" s="320">
        <v>16890</v>
      </c>
      <c r="H90" s="300">
        <v>1760</v>
      </c>
      <c r="I90" s="300" t="s">
        <v>1001</v>
      </c>
      <c r="J90" s="301" t="s">
        <v>989</v>
      </c>
      <c r="K90" s="300">
        <f t="shared" ref="K90:K92" si="107">H90-F90</f>
        <v>42</v>
      </c>
      <c r="L90" s="302">
        <f t="shared" ref="L90:L92" si="108">(H90*N90)*0.07%</f>
        <v>616.00000000000011</v>
      </c>
      <c r="M90" s="303">
        <f t="shared" ref="M90:M92" si="109">(K90*N90)-L90</f>
        <v>20384</v>
      </c>
      <c r="N90" s="300">
        <v>500</v>
      </c>
      <c r="O90" s="301" t="s">
        <v>555</v>
      </c>
      <c r="P90" s="297">
        <v>44817</v>
      </c>
      <c r="Q90" s="220"/>
      <c r="R90" s="223" t="s">
        <v>556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75">
        <v>23</v>
      </c>
      <c r="B91" s="414">
        <v>44817</v>
      </c>
      <c r="C91" s="376"/>
      <c r="D91" s="376" t="s">
        <v>995</v>
      </c>
      <c r="E91" s="377" t="s">
        <v>557</v>
      </c>
      <c r="F91" s="377">
        <v>3370</v>
      </c>
      <c r="G91" s="375">
        <v>3300</v>
      </c>
      <c r="H91" s="326">
        <v>3300</v>
      </c>
      <c r="I91" s="326" t="s">
        <v>996</v>
      </c>
      <c r="J91" s="325" t="s">
        <v>935</v>
      </c>
      <c r="K91" s="326">
        <f t="shared" si="107"/>
        <v>-70</v>
      </c>
      <c r="L91" s="327">
        <f t="shared" si="108"/>
        <v>462.00000000000006</v>
      </c>
      <c r="M91" s="328">
        <f t="shared" si="109"/>
        <v>-14462</v>
      </c>
      <c r="N91" s="326">
        <v>200</v>
      </c>
      <c r="O91" s="325" t="s">
        <v>567</v>
      </c>
      <c r="P91" s="329">
        <v>44818</v>
      </c>
      <c r="Q91" s="220"/>
      <c r="R91" s="223" t="s">
        <v>556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75">
        <v>24</v>
      </c>
      <c r="B92" s="414">
        <v>44817</v>
      </c>
      <c r="C92" s="376"/>
      <c r="D92" s="376" t="s">
        <v>997</v>
      </c>
      <c r="E92" s="377" t="s">
        <v>557</v>
      </c>
      <c r="F92" s="377">
        <v>548</v>
      </c>
      <c r="G92" s="375">
        <v>535</v>
      </c>
      <c r="H92" s="326">
        <v>535</v>
      </c>
      <c r="I92" s="326" t="s">
        <v>998</v>
      </c>
      <c r="J92" s="325" t="s">
        <v>1057</v>
      </c>
      <c r="K92" s="326">
        <f t="shared" si="107"/>
        <v>-13</v>
      </c>
      <c r="L92" s="327">
        <f t="shared" si="108"/>
        <v>374.50000000000006</v>
      </c>
      <c r="M92" s="328">
        <f t="shared" si="109"/>
        <v>-13374.5</v>
      </c>
      <c r="N92" s="326">
        <v>1000</v>
      </c>
      <c r="O92" s="325" t="s">
        <v>567</v>
      </c>
      <c r="P92" s="329">
        <v>44820</v>
      </c>
      <c r="Q92" s="220"/>
      <c r="R92" s="223" t="s">
        <v>827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75">
        <v>25</v>
      </c>
      <c r="B93" s="414">
        <v>44817</v>
      </c>
      <c r="C93" s="376"/>
      <c r="D93" s="376" t="s">
        <v>951</v>
      </c>
      <c r="E93" s="377" t="s">
        <v>557</v>
      </c>
      <c r="F93" s="377">
        <v>959</v>
      </c>
      <c r="G93" s="375">
        <v>940</v>
      </c>
      <c r="H93" s="326">
        <v>940</v>
      </c>
      <c r="I93" s="326" t="s">
        <v>999</v>
      </c>
      <c r="J93" s="325" t="s">
        <v>1014</v>
      </c>
      <c r="K93" s="326">
        <f t="shared" ref="K93:K95" si="110">H93-F93</f>
        <v>-19</v>
      </c>
      <c r="L93" s="327">
        <f t="shared" ref="L93:L95" si="111">(H93*N93)*0.07%</f>
        <v>460.60000000000008</v>
      </c>
      <c r="M93" s="328">
        <f t="shared" ref="M93:M95" si="112">(K93*N93)-L93</f>
        <v>-13760.6</v>
      </c>
      <c r="N93" s="326">
        <v>700</v>
      </c>
      <c r="O93" s="325" t="s">
        <v>567</v>
      </c>
      <c r="P93" s="329">
        <v>44818</v>
      </c>
      <c r="Q93" s="220"/>
      <c r="R93" s="223" t="s">
        <v>827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320">
        <v>26</v>
      </c>
      <c r="B94" s="297">
        <v>44818</v>
      </c>
      <c r="C94" s="299"/>
      <c r="D94" s="299" t="s">
        <v>1030</v>
      </c>
      <c r="E94" s="298" t="s">
        <v>557</v>
      </c>
      <c r="F94" s="298">
        <v>243.5</v>
      </c>
      <c r="G94" s="320">
        <v>238</v>
      </c>
      <c r="H94" s="300">
        <v>249</v>
      </c>
      <c r="I94" s="300" t="s">
        <v>938</v>
      </c>
      <c r="J94" s="301" t="s">
        <v>989</v>
      </c>
      <c r="K94" s="300">
        <f t="shared" si="110"/>
        <v>5.5</v>
      </c>
      <c r="L94" s="302">
        <f t="shared" si="111"/>
        <v>505.47000000000008</v>
      </c>
      <c r="M94" s="303">
        <f t="shared" si="112"/>
        <v>15444.53</v>
      </c>
      <c r="N94" s="300">
        <v>2900</v>
      </c>
      <c r="O94" s="301" t="s">
        <v>555</v>
      </c>
      <c r="P94" s="297">
        <v>44818</v>
      </c>
      <c r="Q94" s="220"/>
      <c r="R94" s="223" t="s">
        <v>827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75">
        <v>27</v>
      </c>
      <c r="B95" s="329">
        <v>44818</v>
      </c>
      <c r="C95" s="376"/>
      <c r="D95" s="376" t="s">
        <v>1037</v>
      </c>
      <c r="E95" s="377" t="s">
        <v>557</v>
      </c>
      <c r="F95" s="377">
        <v>1635</v>
      </c>
      <c r="G95" s="375">
        <v>1597</v>
      </c>
      <c r="H95" s="326">
        <v>1597</v>
      </c>
      <c r="I95" s="326" t="s">
        <v>1031</v>
      </c>
      <c r="J95" s="325" t="s">
        <v>1058</v>
      </c>
      <c r="K95" s="326">
        <f t="shared" si="110"/>
        <v>-38</v>
      </c>
      <c r="L95" s="327">
        <f t="shared" si="111"/>
        <v>391.26500000000004</v>
      </c>
      <c r="M95" s="328">
        <f t="shared" si="112"/>
        <v>-13691.264999999999</v>
      </c>
      <c r="N95" s="326">
        <v>350</v>
      </c>
      <c r="O95" s="325" t="s">
        <v>567</v>
      </c>
      <c r="P95" s="329">
        <v>44820</v>
      </c>
      <c r="Q95" s="220"/>
      <c r="R95" s="223" t="s">
        <v>556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434">
        <v>28</v>
      </c>
      <c r="B96" s="435">
        <v>44818</v>
      </c>
      <c r="C96" s="436"/>
      <c r="D96" s="436" t="s">
        <v>1032</v>
      </c>
      <c r="E96" s="437" t="s">
        <v>557</v>
      </c>
      <c r="F96" s="437">
        <v>110.25</v>
      </c>
      <c r="G96" s="434">
        <v>107.5</v>
      </c>
      <c r="H96" s="437">
        <v>107.5</v>
      </c>
      <c r="I96" s="437" t="s">
        <v>1035</v>
      </c>
      <c r="J96" s="325" t="s">
        <v>1049</v>
      </c>
      <c r="K96" s="326">
        <f t="shared" ref="K96:K97" si="113">H96-F96</f>
        <v>-2.75</v>
      </c>
      <c r="L96" s="327">
        <f t="shared" ref="L96:L97" si="114">(H96*N96)*0.07%</f>
        <v>319.81250000000006</v>
      </c>
      <c r="M96" s="328">
        <f t="shared" ref="M96:M97" si="115">(K96*N96)-L96</f>
        <v>-12007.3125</v>
      </c>
      <c r="N96" s="326">
        <v>4250</v>
      </c>
      <c r="O96" s="325" t="s">
        <v>567</v>
      </c>
      <c r="P96" s="329">
        <v>44819</v>
      </c>
      <c r="Q96" s="220"/>
      <c r="R96" s="223" t="s">
        <v>556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20">
        <v>29</v>
      </c>
      <c r="B97" s="297">
        <v>44818</v>
      </c>
      <c r="C97" s="299"/>
      <c r="D97" s="299" t="s">
        <v>1033</v>
      </c>
      <c r="E97" s="298" t="s">
        <v>557</v>
      </c>
      <c r="F97" s="298">
        <v>511</v>
      </c>
      <c r="G97" s="320">
        <v>499</v>
      </c>
      <c r="H97" s="300">
        <v>519</v>
      </c>
      <c r="I97" s="300" t="s">
        <v>1034</v>
      </c>
      <c r="J97" s="301" t="s">
        <v>1050</v>
      </c>
      <c r="K97" s="300">
        <f t="shared" si="113"/>
        <v>8</v>
      </c>
      <c r="L97" s="302">
        <f t="shared" si="114"/>
        <v>435.96000000000004</v>
      </c>
      <c r="M97" s="303">
        <f t="shared" si="115"/>
        <v>9164.0400000000009</v>
      </c>
      <c r="N97" s="298">
        <v>1200</v>
      </c>
      <c r="O97" s="301" t="s">
        <v>555</v>
      </c>
      <c r="P97" s="297">
        <v>44819</v>
      </c>
      <c r="Q97" s="220"/>
      <c r="R97" s="223" t="s">
        <v>827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320">
        <v>30</v>
      </c>
      <c r="B98" s="297">
        <v>44818</v>
      </c>
      <c r="C98" s="299"/>
      <c r="D98" s="299" t="s">
        <v>1036</v>
      </c>
      <c r="E98" s="298" t="s">
        <v>557</v>
      </c>
      <c r="F98" s="298">
        <v>112.5</v>
      </c>
      <c r="G98" s="320">
        <v>111.1</v>
      </c>
      <c r="H98" s="300">
        <v>113.75</v>
      </c>
      <c r="I98" s="300">
        <v>115</v>
      </c>
      <c r="J98" s="301" t="s">
        <v>1015</v>
      </c>
      <c r="K98" s="300">
        <f t="shared" ref="K98:K99" si="116">H98-F98</f>
        <v>1.25</v>
      </c>
      <c r="L98" s="302">
        <f t="shared" ref="L98:L99" si="117">(H98*N98)*0.07%</f>
        <v>907.72500000000014</v>
      </c>
      <c r="M98" s="303">
        <f t="shared" ref="M98:M99" si="118">(K98*N98)-L98</f>
        <v>13342.275</v>
      </c>
      <c r="N98" s="300">
        <v>11400</v>
      </c>
      <c r="O98" s="301" t="s">
        <v>555</v>
      </c>
      <c r="P98" s="297">
        <v>44819</v>
      </c>
      <c r="Q98" s="220"/>
      <c r="R98" s="223" t="s">
        <v>556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20">
        <v>31</v>
      </c>
      <c r="B99" s="297">
        <v>44820</v>
      </c>
      <c r="C99" s="299"/>
      <c r="D99" s="299" t="s">
        <v>1059</v>
      </c>
      <c r="E99" s="298" t="s">
        <v>557</v>
      </c>
      <c r="F99" s="298">
        <v>4345</v>
      </c>
      <c r="G99" s="320">
        <v>4230</v>
      </c>
      <c r="H99" s="300">
        <v>4412.5</v>
      </c>
      <c r="I99" s="300" t="s">
        <v>1060</v>
      </c>
      <c r="J99" s="301" t="s">
        <v>598</v>
      </c>
      <c r="K99" s="300">
        <f t="shared" si="116"/>
        <v>67.5</v>
      </c>
      <c r="L99" s="302">
        <f t="shared" si="117"/>
        <v>386.09375000000006</v>
      </c>
      <c r="M99" s="303">
        <f t="shared" si="118"/>
        <v>8051.40625</v>
      </c>
      <c r="N99" s="300">
        <v>125</v>
      </c>
      <c r="O99" s="301" t="s">
        <v>555</v>
      </c>
      <c r="P99" s="297">
        <v>44824</v>
      </c>
      <c r="Q99" s="220"/>
      <c r="R99" s="223" t="s">
        <v>827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75">
        <v>32</v>
      </c>
      <c r="B100" s="329">
        <v>44820</v>
      </c>
      <c r="C100" s="376"/>
      <c r="D100" s="376" t="s">
        <v>1061</v>
      </c>
      <c r="E100" s="377" t="s">
        <v>557</v>
      </c>
      <c r="F100" s="377">
        <v>2015</v>
      </c>
      <c r="G100" s="375">
        <v>1965</v>
      </c>
      <c r="H100" s="326">
        <v>1965</v>
      </c>
      <c r="I100" s="326" t="s">
        <v>1062</v>
      </c>
      <c r="J100" s="325" t="s">
        <v>1063</v>
      </c>
      <c r="K100" s="326">
        <f t="shared" ref="K100" si="119">H100-F100</f>
        <v>-50</v>
      </c>
      <c r="L100" s="327">
        <f t="shared" ref="L100:L101" si="120">(H100*N100)*0.07%</f>
        <v>412.65000000000003</v>
      </c>
      <c r="M100" s="328">
        <f t="shared" ref="M100:M101" si="121">(K100*N100)-L100</f>
        <v>-15412.65</v>
      </c>
      <c r="N100" s="326">
        <v>300</v>
      </c>
      <c r="O100" s="325" t="s">
        <v>567</v>
      </c>
      <c r="P100" s="329">
        <v>44820</v>
      </c>
      <c r="Q100" s="220"/>
      <c r="R100" s="223" t="s">
        <v>556</v>
      </c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75">
        <v>33</v>
      </c>
      <c r="B101" s="329">
        <v>44823</v>
      </c>
      <c r="C101" s="376"/>
      <c r="D101" s="376" t="s">
        <v>1075</v>
      </c>
      <c r="E101" s="377" t="s">
        <v>909</v>
      </c>
      <c r="F101" s="377">
        <v>799</v>
      </c>
      <c r="G101" s="375">
        <v>810</v>
      </c>
      <c r="H101" s="326">
        <v>810</v>
      </c>
      <c r="I101" s="326" t="s">
        <v>1076</v>
      </c>
      <c r="J101" s="325" t="s">
        <v>1091</v>
      </c>
      <c r="K101" s="326">
        <f>F101-H101</f>
        <v>-11</v>
      </c>
      <c r="L101" s="327">
        <f t="shared" si="120"/>
        <v>680.40000000000009</v>
      </c>
      <c r="M101" s="328">
        <f t="shared" si="121"/>
        <v>-13880.4</v>
      </c>
      <c r="N101" s="326">
        <v>1200</v>
      </c>
      <c r="O101" s="325" t="s">
        <v>567</v>
      </c>
      <c r="P101" s="329">
        <v>44824</v>
      </c>
      <c r="Q101" s="220"/>
      <c r="R101" s="223" t="s">
        <v>827</v>
      </c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375">
        <v>34</v>
      </c>
      <c r="B102" s="329">
        <v>44823</v>
      </c>
      <c r="C102" s="376"/>
      <c r="D102" s="376" t="s">
        <v>1077</v>
      </c>
      <c r="E102" s="377" t="s">
        <v>557</v>
      </c>
      <c r="F102" s="377">
        <v>1752.5</v>
      </c>
      <c r="G102" s="375">
        <v>1725</v>
      </c>
      <c r="H102" s="326">
        <v>1725</v>
      </c>
      <c r="I102" s="326" t="s">
        <v>1078</v>
      </c>
      <c r="J102" s="325" t="s">
        <v>1120</v>
      </c>
      <c r="K102" s="326">
        <f t="shared" ref="K102" si="122">H102-F102</f>
        <v>-27.5</v>
      </c>
      <c r="L102" s="327">
        <f t="shared" ref="L102" si="123">(H102*N102)*0.07%</f>
        <v>573.56250000000011</v>
      </c>
      <c r="M102" s="328">
        <f t="shared" ref="M102" si="124">(K102*N102)-L102</f>
        <v>-13636.0625</v>
      </c>
      <c r="N102" s="326">
        <v>475</v>
      </c>
      <c r="O102" s="325" t="s">
        <v>567</v>
      </c>
      <c r="P102" s="329">
        <v>44825</v>
      </c>
      <c r="Q102" s="220"/>
      <c r="R102" s="223" t="s">
        <v>556</v>
      </c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320">
        <v>35</v>
      </c>
      <c r="B103" s="297">
        <v>44824</v>
      </c>
      <c r="C103" s="299"/>
      <c r="D103" s="299" t="s">
        <v>1089</v>
      </c>
      <c r="E103" s="298" t="s">
        <v>557</v>
      </c>
      <c r="F103" s="298">
        <v>397</v>
      </c>
      <c r="G103" s="320">
        <v>388</v>
      </c>
      <c r="H103" s="300">
        <v>404</v>
      </c>
      <c r="I103" s="300" t="s">
        <v>1090</v>
      </c>
      <c r="J103" s="301" t="s">
        <v>1092</v>
      </c>
      <c r="K103" s="300">
        <f t="shared" ref="K103" si="125">H103-F103</f>
        <v>7</v>
      </c>
      <c r="L103" s="302">
        <f t="shared" ref="L103:L104" si="126">(H103*N103)*0.07%</f>
        <v>424.20000000000005</v>
      </c>
      <c r="M103" s="303">
        <f t="shared" ref="M103:M104" si="127">(K103*N103)-L103</f>
        <v>10075.799999999999</v>
      </c>
      <c r="N103" s="300">
        <v>1500</v>
      </c>
      <c r="O103" s="301" t="s">
        <v>555</v>
      </c>
      <c r="P103" s="297">
        <v>44824</v>
      </c>
      <c r="Q103" s="220"/>
      <c r="R103" s="223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320">
        <v>36</v>
      </c>
      <c r="B104" s="297">
        <v>44824</v>
      </c>
      <c r="C104" s="299"/>
      <c r="D104" s="299" t="s">
        <v>1093</v>
      </c>
      <c r="E104" s="298" t="s">
        <v>909</v>
      </c>
      <c r="F104" s="298">
        <v>919</v>
      </c>
      <c r="G104" s="320">
        <v>945</v>
      </c>
      <c r="H104" s="300">
        <v>894</v>
      </c>
      <c r="I104" s="300" t="s">
        <v>1094</v>
      </c>
      <c r="J104" s="301" t="s">
        <v>1142</v>
      </c>
      <c r="K104" s="300">
        <f>F104-H104</f>
        <v>25</v>
      </c>
      <c r="L104" s="302">
        <f t="shared" si="126"/>
        <v>312.90000000000003</v>
      </c>
      <c r="M104" s="303">
        <f t="shared" si="127"/>
        <v>12187.1</v>
      </c>
      <c r="N104" s="300">
        <v>500</v>
      </c>
      <c r="O104" s="301" t="s">
        <v>555</v>
      </c>
      <c r="P104" s="297">
        <v>44826</v>
      </c>
      <c r="Q104" s="220"/>
      <c r="R104" s="223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s="218" customFormat="1" ht="12.75" customHeight="1">
      <c r="A105" s="320">
        <v>37</v>
      </c>
      <c r="B105" s="297">
        <v>44824</v>
      </c>
      <c r="C105" s="299"/>
      <c r="D105" s="299" t="s">
        <v>1095</v>
      </c>
      <c r="E105" s="298" t="s">
        <v>557</v>
      </c>
      <c r="F105" s="298">
        <v>3155</v>
      </c>
      <c r="G105" s="320">
        <v>3095</v>
      </c>
      <c r="H105" s="300">
        <v>3197.5</v>
      </c>
      <c r="I105" s="300" t="s">
        <v>1096</v>
      </c>
      <c r="J105" s="301" t="s">
        <v>1114</v>
      </c>
      <c r="K105" s="300">
        <f t="shared" ref="K105:K106" si="128">H105-F105</f>
        <v>42.5</v>
      </c>
      <c r="L105" s="302">
        <f t="shared" ref="L105:L106" si="129">(H105*N105)*0.07%</f>
        <v>559.56250000000011</v>
      </c>
      <c r="M105" s="303">
        <f t="shared" ref="M105:M106" si="130">(K105*N105)-L105</f>
        <v>10065.4375</v>
      </c>
      <c r="N105" s="300">
        <v>250</v>
      </c>
      <c r="O105" s="301" t="s">
        <v>555</v>
      </c>
      <c r="P105" s="297">
        <v>44824</v>
      </c>
      <c r="Q105" s="220"/>
      <c r="R105" s="223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63"/>
      <c r="AG105" s="260"/>
      <c r="AH105" s="220"/>
      <c r="AI105" s="220"/>
      <c r="AJ105" s="263"/>
      <c r="AK105" s="263"/>
      <c r="AL105" s="263"/>
    </row>
    <row r="106" spans="1:38" s="218" customFormat="1" ht="12.75" customHeight="1">
      <c r="A106" s="377">
        <v>38</v>
      </c>
      <c r="B106" s="329">
        <v>44824</v>
      </c>
      <c r="C106" s="376"/>
      <c r="D106" s="376" t="s">
        <v>1097</v>
      </c>
      <c r="E106" s="377" t="s">
        <v>557</v>
      </c>
      <c r="F106" s="377">
        <v>2980</v>
      </c>
      <c r="G106" s="377">
        <v>2930</v>
      </c>
      <c r="H106" s="326">
        <v>2930</v>
      </c>
      <c r="I106" s="326" t="s">
        <v>1098</v>
      </c>
      <c r="J106" s="325" t="s">
        <v>1063</v>
      </c>
      <c r="K106" s="326">
        <f t="shared" si="128"/>
        <v>-50</v>
      </c>
      <c r="L106" s="327">
        <f t="shared" si="129"/>
        <v>564.02500000000009</v>
      </c>
      <c r="M106" s="328">
        <f t="shared" si="130"/>
        <v>-14314.025</v>
      </c>
      <c r="N106" s="326">
        <v>275</v>
      </c>
      <c r="O106" s="325" t="s">
        <v>567</v>
      </c>
      <c r="P106" s="329">
        <v>44825</v>
      </c>
      <c r="Q106" s="220"/>
      <c r="R106" s="223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63"/>
      <c r="AG106" s="260"/>
      <c r="AH106" s="220"/>
      <c r="AI106" s="220"/>
      <c r="AJ106" s="263"/>
      <c r="AK106" s="263"/>
      <c r="AL106" s="263"/>
    </row>
    <row r="107" spans="1:38" s="218" customFormat="1" ht="12.75" customHeight="1">
      <c r="A107" s="221">
        <v>39</v>
      </c>
      <c r="B107" s="219">
        <v>44826</v>
      </c>
      <c r="C107" s="276"/>
      <c r="D107" s="276" t="s">
        <v>1089</v>
      </c>
      <c r="E107" s="221" t="s">
        <v>557</v>
      </c>
      <c r="F107" s="221" t="s">
        <v>1136</v>
      </c>
      <c r="G107" s="221">
        <v>395</v>
      </c>
      <c r="H107" s="222"/>
      <c r="I107" s="222" t="s">
        <v>1137</v>
      </c>
      <c r="J107" s="252" t="s">
        <v>558</v>
      </c>
      <c r="K107" s="276"/>
      <c r="L107" s="221"/>
      <c r="M107" s="221"/>
      <c r="N107" s="221"/>
      <c r="O107" s="222"/>
      <c r="P107" s="222"/>
      <c r="Q107" s="220"/>
      <c r="R107" s="223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63"/>
      <c r="AG107" s="260"/>
      <c r="AH107" s="220"/>
      <c r="AI107" s="220"/>
      <c r="AJ107" s="263"/>
      <c r="AK107" s="263"/>
      <c r="AL107" s="263"/>
    </row>
    <row r="108" spans="1:38" s="218" customFormat="1" ht="12.75" customHeight="1">
      <c r="A108" s="377">
        <v>40</v>
      </c>
      <c r="B108" s="329">
        <v>44826</v>
      </c>
      <c r="C108" s="376"/>
      <c r="D108" s="376" t="s">
        <v>1095</v>
      </c>
      <c r="E108" s="377" t="s">
        <v>557</v>
      </c>
      <c r="F108" s="377">
        <v>3155</v>
      </c>
      <c r="G108" s="377">
        <v>3095</v>
      </c>
      <c r="H108" s="326">
        <v>3095</v>
      </c>
      <c r="I108" s="326" t="s">
        <v>1096</v>
      </c>
      <c r="J108" s="325" t="s">
        <v>1169</v>
      </c>
      <c r="K108" s="326">
        <f t="shared" ref="K108" si="131">H108-F108</f>
        <v>-60</v>
      </c>
      <c r="L108" s="327">
        <f t="shared" ref="L108" si="132">(H108*N108)*0.07%</f>
        <v>541.62500000000011</v>
      </c>
      <c r="M108" s="328">
        <f t="shared" ref="M108" si="133">(K108*N108)-L108</f>
        <v>-15541.625</v>
      </c>
      <c r="N108" s="326">
        <v>250</v>
      </c>
      <c r="O108" s="325" t="s">
        <v>567</v>
      </c>
      <c r="P108" s="329">
        <v>44825</v>
      </c>
      <c r="Q108" s="220"/>
      <c r="R108" s="223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63"/>
      <c r="AG108" s="260"/>
      <c r="AH108" s="220"/>
      <c r="AI108" s="220"/>
      <c r="AJ108" s="263"/>
      <c r="AK108" s="263"/>
      <c r="AL108" s="263"/>
    </row>
    <row r="109" spans="1:38" s="218" customFormat="1" ht="12.75" customHeight="1">
      <c r="A109" s="221">
        <v>41</v>
      </c>
      <c r="B109" s="219">
        <v>44826</v>
      </c>
      <c r="C109" s="276"/>
      <c r="D109" s="276" t="s">
        <v>1138</v>
      </c>
      <c r="E109" s="221" t="s">
        <v>557</v>
      </c>
      <c r="F109" s="221" t="s">
        <v>1139</v>
      </c>
      <c r="G109" s="221">
        <v>1560</v>
      </c>
      <c r="H109" s="222"/>
      <c r="I109" s="222" t="s">
        <v>1140</v>
      </c>
      <c r="J109" s="252" t="s">
        <v>558</v>
      </c>
      <c r="K109" s="276"/>
      <c r="L109" s="221"/>
      <c r="M109" s="221"/>
      <c r="N109" s="221"/>
      <c r="O109" s="222"/>
      <c r="P109" s="222"/>
      <c r="Q109" s="220"/>
      <c r="R109" s="223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63"/>
      <c r="AG109" s="260"/>
      <c r="AH109" s="220"/>
      <c r="AI109" s="220"/>
      <c r="AJ109" s="263"/>
      <c r="AK109" s="263"/>
      <c r="AL109" s="263"/>
    </row>
    <row r="110" spans="1:38" s="218" customFormat="1" ht="12.75" customHeight="1">
      <c r="A110" s="377">
        <v>42</v>
      </c>
      <c r="B110" s="329">
        <v>44826</v>
      </c>
      <c r="C110" s="376"/>
      <c r="D110" s="376" t="s">
        <v>875</v>
      </c>
      <c r="E110" s="377" t="s">
        <v>557</v>
      </c>
      <c r="F110" s="377">
        <v>239.5</v>
      </c>
      <c r="G110" s="377">
        <v>234.5</v>
      </c>
      <c r="H110" s="326">
        <v>234.5</v>
      </c>
      <c r="I110" s="326" t="s">
        <v>876</v>
      </c>
      <c r="J110" s="325" t="s">
        <v>930</v>
      </c>
      <c r="K110" s="326">
        <f t="shared" ref="K110" si="134">H110-F110</f>
        <v>-5</v>
      </c>
      <c r="L110" s="327">
        <f t="shared" ref="L110" si="135">(H110*N110)*0.07%</f>
        <v>410.37500000000006</v>
      </c>
      <c r="M110" s="328">
        <f t="shared" ref="M110" si="136">(K110*N110)-L110</f>
        <v>-12910.375</v>
      </c>
      <c r="N110" s="326">
        <v>2500</v>
      </c>
      <c r="O110" s="325" t="s">
        <v>567</v>
      </c>
      <c r="P110" s="329">
        <v>44825</v>
      </c>
      <c r="Q110" s="220"/>
      <c r="R110" s="223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63"/>
      <c r="AG110" s="260"/>
      <c r="AH110" s="220"/>
      <c r="AI110" s="220"/>
      <c r="AJ110" s="263"/>
      <c r="AK110" s="263"/>
      <c r="AL110" s="263"/>
    </row>
    <row r="111" spans="1:38" s="218" customFormat="1" ht="12.75" customHeight="1">
      <c r="A111" s="298">
        <v>43</v>
      </c>
      <c r="B111" s="297">
        <v>44826</v>
      </c>
      <c r="C111" s="299"/>
      <c r="D111" s="299" t="s">
        <v>1033</v>
      </c>
      <c r="E111" s="298" t="s">
        <v>557</v>
      </c>
      <c r="F111" s="298">
        <v>501</v>
      </c>
      <c r="G111" s="298">
        <v>490</v>
      </c>
      <c r="H111" s="300">
        <v>511.5</v>
      </c>
      <c r="I111" s="300" t="s">
        <v>1141</v>
      </c>
      <c r="J111" s="301" t="s">
        <v>675</v>
      </c>
      <c r="K111" s="300">
        <f t="shared" ref="K111" si="137">H111-F111</f>
        <v>10.5</v>
      </c>
      <c r="L111" s="302">
        <f t="shared" ref="L111" si="138">(H111*N111)*0.07%</f>
        <v>447.56250000000006</v>
      </c>
      <c r="M111" s="303">
        <f t="shared" ref="M111" si="139">(K111*N111)-L111</f>
        <v>12677.4375</v>
      </c>
      <c r="N111" s="300">
        <v>1250</v>
      </c>
      <c r="O111" s="301" t="s">
        <v>555</v>
      </c>
      <c r="P111" s="297">
        <v>44826</v>
      </c>
      <c r="Q111" s="220"/>
      <c r="R111" s="223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63"/>
      <c r="AG111" s="260"/>
      <c r="AH111" s="220"/>
      <c r="AI111" s="220"/>
      <c r="AJ111" s="263"/>
      <c r="AK111" s="263"/>
      <c r="AL111" s="263"/>
    </row>
    <row r="112" spans="1:38" s="218" customFormat="1" ht="12.75" customHeight="1">
      <c r="A112" s="357">
        <v>44</v>
      </c>
      <c r="B112" s="358">
        <v>44827</v>
      </c>
      <c r="C112" s="470"/>
      <c r="D112" s="470" t="s">
        <v>949</v>
      </c>
      <c r="E112" s="357" t="s">
        <v>557</v>
      </c>
      <c r="F112" s="357" t="s">
        <v>1175</v>
      </c>
      <c r="G112" s="357">
        <v>1020</v>
      </c>
      <c r="H112" s="361"/>
      <c r="I112" s="361" t="s">
        <v>1176</v>
      </c>
      <c r="J112" s="361" t="s">
        <v>558</v>
      </c>
      <c r="K112" s="361"/>
      <c r="L112" s="363"/>
      <c r="M112" s="364"/>
      <c r="N112" s="361"/>
      <c r="O112" s="361"/>
      <c r="P112" s="358"/>
      <c r="Q112" s="220"/>
      <c r="R112" s="223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63"/>
      <c r="AG112" s="260"/>
      <c r="AH112" s="220"/>
      <c r="AI112" s="220"/>
      <c r="AJ112" s="263"/>
      <c r="AK112" s="263"/>
      <c r="AL112" s="263"/>
    </row>
    <row r="113" spans="1:38" s="218" customFormat="1" ht="12.75" customHeight="1">
      <c r="A113" s="357">
        <v>45</v>
      </c>
      <c r="B113" s="358">
        <v>44827</v>
      </c>
      <c r="C113" s="470"/>
      <c r="D113" s="470" t="s">
        <v>1177</v>
      </c>
      <c r="E113" s="357" t="s">
        <v>557</v>
      </c>
      <c r="F113" s="357" t="s">
        <v>1178</v>
      </c>
      <c r="G113" s="357">
        <v>3310</v>
      </c>
      <c r="H113" s="361"/>
      <c r="I113" s="361" t="s">
        <v>1179</v>
      </c>
      <c r="J113" s="361" t="s">
        <v>558</v>
      </c>
      <c r="K113" s="361"/>
      <c r="L113" s="363"/>
      <c r="M113" s="364"/>
      <c r="N113" s="361"/>
      <c r="O113" s="361"/>
      <c r="P113" s="358"/>
      <c r="Q113" s="220"/>
      <c r="R113" s="223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63"/>
      <c r="AG113" s="260"/>
      <c r="AH113" s="220"/>
      <c r="AI113" s="220"/>
      <c r="AJ113" s="263"/>
      <c r="AK113" s="263"/>
      <c r="AL113" s="263"/>
    </row>
    <row r="114" spans="1:38" s="218" customFormat="1" ht="12.75" customHeight="1">
      <c r="A114" s="357"/>
      <c r="B114" s="358"/>
      <c r="C114" s="470"/>
      <c r="D114" s="470"/>
      <c r="E114" s="357"/>
      <c r="F114" s="357"/>
      <c r="G114" s="357"/>
      <c r="H114" s="361"/>
      <c r="I114" s="361"/>
      <c r="J114" s="361"/>
      <c r="K114" s="361"/>
      <c r="L114" s="363"/>
      <c r="M114" s="364"/>
      <c r="N114" s="361"/>
      <c r="O114" s="361"/>
      <c r="P114" s="358"/>
      <c r="Q114" s="220"/>
      <c r="R114" s="223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63"/>
      <c r="AG114" s="260"/>
      <c r="AH114" s="220"/>
      <c r="AI114" s="220"/>
      <c r="AJ114" s="263"/>
      <c r="AK114" s="263"/>
      <c r="AL114" s="263"/>
    </row>
    <row r="115" spans="1:38" s="218" customFormat="1" ht="12.75" customHeight="1">
      <c r="A115" s="221"/>
      <c r="B115" s="219"/>
      <c r="C115" s="276"/>
      <c r="D115" s="276"/>
      <c r="E115" s="221"/>
      <c r="F115" s="221"/>
      <c r="G115" s="221"/>
      <c r="H115" s="222"/>
      <c r="I115" s="222"/>
      <c r="J115" s="252"/>
      <c r="K115" s="276"/>
      <c r="L115" s="221"/>
      <c r="M115" s="221"/>
      <c r="N115" s="221"/>
      <c r="O115" s="222"/>
      <c r="P115" s="222"/>
      <c r="Q115" s="220"/>
      <c r="R115" s="223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63"/>
      <c r="AG115" s="260"/>
      <c r="AH115" s="220"/>
      <c r="AI115" s="220"/>
      <c r="AJ115" s="263"/>
      <c r="AK115" s="263"/>
      <c r="AL115" s="263"/>
    </row>
    <row r="116" spans="1:38" ht="13.5" customHeight="1">
      <c r="A116" s="263"/>
      <c r="B116" s="260"/>
      <c r="C116" s="220"/>
      <c r="D116" s="220"/>
      <c r="E116" s="263"/>
      <c r="F116" s="263"/>
      <c r="G116" s="263"/>
      <c r="H116" s="264"/>
      <c r="I116" s="264"/>
      <c r="J116" s="291"/>
      <c r="K116" s="264"/>
      <c r="L116" s="265"/>
      <c r="M116" s="292"/>
      <c r="N116" s="264"/>
      <c r="O116" s="293"/>
      <c r="P116" s="267"/>
      <c r="Q116" s="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97"/>
      <c r="B117" s="98"/>
      <c r="C117" s="131"/>
      <c r="D117" s="139"/>
      <c r="E117" s="140"/>
      <c r="F117" s="97"/>
      <c r="G117" s="97"/>
      <c r="H117" s="97"/>
      <c r="I117" s="132"/>
      <c r="J117" s="132"/>
      <c r="K117" s="132"/>
      <c r="L117" s="132"/>
      <c r="M117" s="132"/>
      <c r="N117" s="132"/>
      <c r="O117" s="132"/>
      <c r="P117" s="132"/>
      <c r="Q117" s="4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41"/>
      <c r="AH117" s="41"/>
      <c r="AI117" s="41"/>
      <c r="AJ117" s="41"/>
      <c r="AK117" s="41"/>
      <c r="AL117" s="41"/>
    </row>
    <row r="118" spans="1:38" ht="12.75" customHeight="1">
      <c r="A118" s="141"/>
      <c r="B118" s="98"/>
      <c r="C118" s="99"/>
      <c r="D118" s="142"/>
      <c r="E118" s="102"/>
      <c r="F118" s="102"/>
      <c r="G118" s="102"/>
      <c r="H118" s="102"/>
      <c r="I118" s="102"/>
      <c r="J118" s="6"/>
      <c r="K118" s="102"/>
      <c r="L118" s="102"/>
      <c r="M118" s="6"/>
      <c r="N118" s="1"/>
      <c r="O118" s="99"/>
      <c r="P118" s="41"/>
      <c r="Q118" s="4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41"/>
      <c r="AH118" s="41"/>
      <c r="AI118" s="41"/>
      <c r="AJ118" s="41"/>
      <c r="AK118" s="41"/>
      <c r="AL118" s="41"/>
    </row>
    <row r="119" spans="1:38" ht="38.25" customHeight="1">
      <c r="A119" s="143" t="s">
        <v>577</v>
      </c>
      <c r="B119" s="143"/>
      <c r="C119" s="143"/>
      <c r="D119" s="143"/>
      <c r="E119" s="144"/>
      <c r="F119" s="102"/>
      <c r="G119" s="102"/>
      <c r="H119" s="102"/>
      <c r="I119" s="102"/>
      <c r="J119" s="1"/>
      <c r="K119" s="6"/>
      <c r="L119" s="6"/>
      <c r="M119" s="6"/>
      <c r="N119" s="1"/>
      <c r="O119" s="1"/>
      <c r="P119" s="41"/>
      <c r="Q119" s="4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41"/>
      <c r="AH119" s="41"/>
      <c r="AI119" s="41"/>
      <c r="AJ119" s="41"/>
      <c r="AK119" s="41"/>
      <c r="AL119" s="41"/>
    </row>
    <row r="120" spans="1:38" ht="14.25" customHeight="1">
      <c r="A120" s="94" t="s">
        <v>16</v>
      </c>
      <c r="B120" s="94" t="s">
        <v>532</v>
      </c>
      <c r="C120" s="94"/>
      <c r="D120" s="95" t="s">
        <v>543</v>
      </c>
      <c r="E120" s="94" t="s">
        <v>544</v>
      </c>
      <c r="F120" s="94" t="s">
        <v>545</v>
      </c>
      <c r="G120" s="94" t="s">
        <v>565</v>
      </c>
      <c r="H120" s="94" t="s">
        <v>547</v>
      </c>
      <c r="I120" s="94" t="s">
        <v>548</v>
      </c>
      <c r="J120" s="93" t="s">
        <v>549</v>
      </c>
      <c r="K120" s="93" t="s">
        <v>578</v>
      </c>
      <c r="L120" s="96" t="s">
        <v>551</v>
      </c>
      <c r="M120" s="138" t="s">
        <v>574</v>
      </c>
      <c r="N120" s="94" t="s">
        <v>575</v>
      </c>
      <c r="O120" s="94" t="s">
        <v>553</v>
      </c>
      <c r="P120" s="95" t="s">
        <v>554</v>
      </c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s="337" customFormat="1" ht="12" customHeight="1">
      <c r="A121" s="342">
        <v>1</v>
      </c>
      <c r="B121" s="365">
        <v>44803</v>
      </c>
      <c r="C121" s="343"/>
      <c r="D121" s="344" t="s">
        <v>886</v>
      </c>
      <c r="E121" s="342" t="s">
        <v>557</v>
      </c>
      <c r="F121" s="342">
        <v>390</v>
      </c>
      <c r="G121" s="342">
        <v>280</v>
      </c>
      <c r="H121" s="345">
        <v>280</v>
      </c>
      <c r="I121" s="366" t="s">
        <v>887</v>
      </c>
      <c r="J121" s="325" t="s">
        <v>896</v>
      </c>
      <c r="K121" s="326">
        <f t="shared" ref="K121:K122" si="140">H121-F121</f>
        <v>-110</v>
      </c>
      <c r="L121" s="327">
        <v>100</v>
      </c>
      <c r="M121" s="328">
        <f t="shared" ref="M121:M122" si="141">(K121*N121)-L121</f>
        <v>-2850</v>
      </c>
      <c r="N121" s="326">
        <v>25</v>
      </c>
      <c r="O121" s="325" t="s">
        <v>567</v>
      </c>
      <c r="P121" s="329">
        <v>44805</v>
      </c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36"/>
    </row>
    <row r="122" spans="1:38" s="337" customFormat="1" ht="12" customHeight="1">
      <c r="A122" s="338">
        <v>2</v>
      </c>
      <c r="B122" s="297">
        <v>44805</v>
      </c>
      <c r="C122" s="339"/>
      <c r="D122" s="340" t="s">
        <v>897</v>
      </c>
      <c r="E122" s="338" t="s">
        <v>557</v>
      </c>
      <c r="F122" s="338">
        <v>120</v>
      </c>
      <c r="G122" s="338">
        <v>30</v>
      </c>
      <c r="H122" s="341">
        <v>175</v>
      </c>
      <c r="I122" s="347" t="s">
        <v>898</v>
      </c>
      <c r="J122" s="301" t="s">
        <v>693</v>
      </c>
      <c r="K122" s="300">
        <f t="shared" si="140"/>
        <v>55</v>
      </c>
      <c r="L122" s="302">
        <v>100</v>
      </c>
      <c r="M122" s="303">
        <f t="shared" si="141"/>
        <v>1275</v>
      </c>
      <c r="N122" s="300">
        <v>25</v>
      </c>
      <c r="O122" s="301" t="s">
        <v>555</v>
      </c>
      <c r="P122" s="297">
        <v>44805</v>
      </c>
      <c r="Q122" s="1"/>
      <c r="R122" s="6" t="s">
        <v>827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36"/>
    </row>
    <row r="123" spans="1:38" s="337" customFormat="1" ht="12" customHeight="1">
      <c r="A123" s="342">
        <v>3</v>
      </c>
      <c r="B123" s="329">
        <v>44805</v>
      </c>
      <c r="C123" s="343"/>
      <c r="D123" s="344" t="s">
        <v>897</v>
      </c>
      <c r="E123" s="342" t="s">
        <v>557</v>
      </c>
      <c r="F123" s="342">
        <v>95</v>
      </c>
      <c r="G123" s="342">
        <v>0</v>
      </c>
      <c r="H123" s="345">
        <v>0</v>
      </c>
      <c r="I123" s="366" t="s">
        <v>879</v>
      </c>
      <c r="J123" s="325" t="s">
        <v>681</v>
      </c>
      <c r="K123" s="326">
        <f t="shared" ref="K123:K124" si="142">H123-F123</f>
        <v>-95</v>
      </c>
      <c r="L123" s="327">
        <v>100</v>
      </c>
      <c r="M123" s="328">
        <f t="shared" ref="M123:M125" si="143">(K123*N123)-L123</f>
        <v>-2475</v>
      </c>
      <c r="N123" s="326">
        <v>25</v>
      </c>
      <c r="O123" s="325" t="s">
        <v>567</v>
      </c>
      <c r="P123" s="329">
        <v>44805</v>
      </c>
      <c r="Q123" s="1"/>
      <c r="R123" s="6" t="s">
        <v>827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36"/>
    </row>
    <row r="124" spans="1:38" s="337" customFormat="1" ht="12" customHeight="1">
      <c r="A124" s="338">
        <v>4</v>
      </c>
      <c r="B124" s="374">
        <v>44806</v>
      </c>
      <c r="C124" s="339"/>
      <c r="D124" s="340" t="s">
        <v>905</v>
      </c>
      <c r="E124" s="338" t="s">
        <v>557</v>
      </c>
      <c r="F124" s="338">
        <v>82</v>
      </c>
      <c r="G124" s="338">
        <v>45</v>
      </c>
      <c r="H124" s="341">
        <v>122.5</v>
      </c>
      <c r="I124" s="347" t="s">
        <v>906</v>
      </c>
      <c r="J124" s="301" t="s">
        <v>907</v>
      </c>
      <c r="K124" s="300">
        <f t="shared" si="142"/>
        <v>40.5</v>
      </c>
      <c r="L124" s="302">
        <v>100</v>
      </c>
      <c r="M124" s="303">
        <f t="shared" si="143"/>
        <v>1925</v>
      </c>
      <c r="N124" s="300">
        <v>50</v>
      </c>
      <c r="O124" s="301" t="s">
        <v>555</v>
      </c>
      <c r="P124" s="297">
        <v>44806</v>
      </c>
      <c r="Q124" s="1"/>
      <c r="R124" s="6" t="s">
        <v>556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36"/>
    </row>
    <row r="125" spans="1:38" s="337" customFormat="1" ht="12" customHeight="1">
      <c r="A125" s="342">
        <v>5</v>
      </c>
      <c r="B125" s="365">
        <v>44806</v>
      </c>
      <c r="C125" s="343"/>
      <c r="D125" s="344" t="s">
        <v>908</v>
      </c>
      <c r="E125" s="342" t="s">
        <v>909</v>
      </c>
      <c r="F125" s="342">
        <v>170</v>
      </c>
      <c r="G125" s="342">
        <v>350</v>
      </c>
      <c r="H125" s="345">
        <v>340</v>
      </c>
      <c r="I125" s="366">
        <v>0.1</v>
      </c>
      <c r="J125" s="325" t="s">
        <v>933</v>
      </c>
      <c r="K125" s="326">
        <f>F125-H125</f>
        <v>-170</v>
      </c>
      <c r="L125" s="327">
        <v>100</v>
      </c>
      <c r="M125" s="328">
        <f t="shared" si="143"/>
        <v>-4350</v>
      </c>
      <c r="N125" s="326">
        <v>25</v>
      </c>
      <c r="O125" s="325" t="s">
        <v>567</v>
      </c>
      <c r="P125" s="329">
        <v>44810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2" customHeight="1">
      <c r="A126" s="342">
        <v>6</v>
      </c>
      <c r="B126" s="365">
        <v>44806</v>
      </c>
      <c r="C126" s="343"/>
      <c r="D126" s="344" t="s">
        <v>905</v>
      </c>
      <c r="E126" s="342" t="s">
        <v>557</v>
      </c>
      <c r="F126" s="342">
        <v>97.5</v>
      </c>
      <c r="G126" s="342">
        <v>65</v>
      </c>
      <c r="H126" s="345">
        <v>65</v>
      </c>
      <c r="I126" s="366" t="s">
        <v>910</v>
      </c>
      <c r="J126" s="325" t="s">
        <v>923</v>
      </c>
      <c r="K126" s="326">
        <f t="shared" ref="K126:K127" si="144">H126-F126</f>
        <v>-32.5</v>
      </c>
      <c r="L126" s="327">
        <v>100</v>
      </c>
      <c r="M126" s="328">
        <f t="shared" ref="M126:M128" si="145">(K126*N126)-L126</f>
        <v>-1725</v>
      </c>
      <c r="N126" s="326">
        <v>50</v>
      </c>
      <c r="O126" s="325" t="s">
        <v>567</v>
      </c>
      <c r="P126" s="329">
        <v>44809</v>
      </c>
      <c r="Q126" s="1"/>
      <c r="R126" s="6" t="s">
        <v>556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2" customHeight="1">
      <c r="A127" s="342">
        <v>7</v>
      </c>
      <c r="B127" s="365">
        <v>44806</v>
      </c>
      <c r="C127" s="343"/>
      <c r="D127" s="344" t="s">
        <v>913</v>
      </c>
      <c r="E127" s="342" t="s">
        <v>557</v>
      </c>
      <c r="F127" s="342">
        <v>375</v>
      </c>
      <c r="G127" s="342">
        <v>270</v>
      </c>
      <c r="H127" s="345">
        <v>270</v>
      </c>
      <c r="I127" s="366" t="s">
        <v>911</v>
      </c>
      <c r="J127" s="325" t="s">
        <v>924</v>
      </c>
      <c r="K127" s="326">
        <f t="shared" si="144"/>
        <v>-105</v>
      </c>
      <c r="L127" s="327">
        <v>100</v>
      </c>
      <c r="M127" s="328">
        <f t="shared" si="145"/>
        <v>-2725</v>
      </c>
      <c r="N127" s="326">
        <v>25</v>
      </c>
      <c r="O127" s="325" t="s">
        <v>567</v>
      </c>
      <c r="P127" s="329">
        <v>44809</v>
      </c>
      <c r="Q127" s="1"/>
      <c r="R127" s="6" t="s">
        <v>827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s="337" customFormat="1" ht="12" customHeight="1">
      <c r="A128" s="342">
        <v>8</v>
      </c>
      <c r="B128" s="365">
        <v>44806</v>
      </c>
      <c r="C128" s="343"/>
      <c r="D128" s="344" t="s">
        <v>912</v>
      </c>
      <c r="E128" s="342" t="s">
        <v>909</v>
      </c>
      <c r="F128" s="342">
        <v>26</v>
      </c>
      <c r="G128" s="342">
        <v>35</v>
      </c>
      <c r="H128" s="345">
        <v>35</v>
      </c>
      <c r="I128" s="397" t="s">
        <v>914</v>
      </c>
      <c r="J128" s="325" t="s">
        <v>925</v>
      </c>
      <c r="K128" s="326">
        <f>F128-H128</f>
        <v>-9</v>
      </c>
      <c r="L128" s="327">
        <v>100</v>
      </c>
      <c r="M128" s="328">
        <f t="shared" si="145"/>
        <v>-4600</v>
      </c>
      <c r="N128" s="326">
        <v>500</v>
      </c>
      <c r="O128" s="325" t="s">
        <v>567</v>
      </c>
      <c r="P128" s="329">
        <v>44809</v>
      </c>
      <c r="Q128" s="1"/>
      <c r="R128" s="6" t="s">
        <v>556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36"/>
    </row>
    <row r="129" spans="1:38" s="337" customFormat="1" ht="12" customHeight="1">
      <c r="A129" s="342">
        <v>9</v>
      </c>
      <c r="B129" s="365">
        <v>44809</v>
      </c>
      <c r="C129" s="343"/>
      <c r="D129" s="344" t="s">
        <v>926</v>
      </c>
      <c r="E129" s="342" t="s">
        <v>557</v>
      </c>
      <c r="F129" s="342">
        <v>77.5</v>
      </c>
      <c r="G129" s="342">
        <v>45</v>
      </c>
      <c r="H129" s="345">
        <v>45</v>
      </c>
      <c r="I129" s="366" t="s">
        <v>906</v>
      </c>
      <c r="J129" s="325" t="s">
        <v>923</v>
      </c>
      <c r="K129" s="326">
        <f t="shared" ref="K129:K131" si="146">H129-F129</f>
        <v>-32.5</v>
      </c>
      <c r="L129" s="327">
        <v>100</v>
      </c>
      <c r="M129" s="328">
        <f t="shared" ref="M129:M131" si="147">(K129*N129)-L129</f>
        <v>-1725</v>
      </c>
      <c r="N129" s="326">
        <v>50</v>
      </c>
      <c r="O129" s="325" t="s">
        <v>567</v>
      </c>
      <c r="P129" s="329">
        <v>44810</v>
      </c>
      <c r="Q129" s="1"/>
      <c r="R129" s="6" t="s">
        <v>556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36"/>
    </row>
    <row r="130" spans="1:38" s="337" customFormat="1" ht="12" customHeight="1">
      <c r="A130" s="342">
        <v>10</v>
      </c>
      <c r="B130" s="365">
        <v>44812</v>
      </c>
      <c r="C130" s="343"/>
      <c r="D130" s="344" t="s">
        <v>959</v>
      </c>
      <c r="E130" s="342" t="s">
        <v>557</v>
      </c>
      <c r="F130" s="342">
        <v>140</v>
      </c>
      <c r="G130" s="342">
        <v>30</v>
      </c>
      <c r="H130" s="345">
        <v>30</v>
      </c>
      <c r="I130" s="366" t="s">
        <v>898</v>
      </c>
      <c r="J130" s="325" t="s">
        <v>896</v>
      </c>
      <c r="K130" s="326">
        <f t="shared" si="146"/>
        <v>-110</v>
      </c>
      <c r="L130" s="327">
        <v>100</v>
      </c>
      <c r="M130" s="328">
        <f t="shared" si="147"/>
        <v>-2850</v>
      </c>
      <c r="N130" s="326">
        <v>25</v>
      </c>
      <c r="O130" s="325" t="s">
        <v>567</v>
      </c>
      <c r="P130" s="329">
        <v>44812</v>
      </c>
      <c r="Q130" s="1"/>
      <c r="R130" s="6" t="s">
        <v>827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36"/>
    </row>
    <row r="131" spans="1:38" s="337" customFormat="1" ht="12" customHeight="1">
      <c r="A131" s="338">
        <v>11</v>
      </c>
      <c r="B131" s="374">
        <v>44812</v>
      </c>
      <c r="C131" s="339"/>
      <c r="D131" s="340" t="s">
        <v>962</v>
      </c>
      <c r="E131" s="338" t="s">
        <v>557</v>
      </c>
      <c r="F131" s="338">
        <v>50</v>
      </c>
      <c r="G131" s="338">
        <v>35</v>
      </c>
      <c r="H131" s="341">
        <v>59</v>
      </c>
      <c r="I131" s="347" t="s">
        <v>963</v>
      </c>
      <c r="J131" s="301" t="s">
        <v>762</v>
      </c>
      <c r="K131" s="300">
        <f t="shared" si="146"/>
        <v>9</v>
      </c>
      <c r="L131" s="302">
        <v>100</v>
      </c>
      <c r="M131" s="303">
        <f t="shared" si="147"/>
        <v>2600</v>
      </c>
      <c r="N131" s="300">
        <v>300</v>
      </c>
      <c r="O131" s="301" t="s">
        <v>555</v>
      </c>
      <c r="P131" s="297">
        <v>44813</v>
      </c>
      <c r="Q131" s="1"/>
      <c r="R131" s="6" t="s">
        <v>556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36"/>
    </row>
    <row r="132" spans="1:38" s="337" customFormat="1" ht="12" customHeight="1">
      <c r="A132" s="338">
        <v>12</v>
      </c>
      <c r="B132" s="374">
        <v>44816</v>
      </c>
      <c r="C132" s="339"/>
      <c r="D132" s="340" t="s">
        <v>982</v>
      </c>
      <c r="E132" s="338" t="s">
        <v>557</v>
      </c>
      <c r="F132" s="338">
        <v>5</v>
      </c>
      <c r="G132" s="338">
        <v>1.75</v>
      </c>
      <c r="H132" s="341">
        <v>6.25</v>
      </c>
      <c r="I132" s="418" t="s">
        <v>983</v>
      </c>
      <c r="J132" s="301" t="s">
        <v>1015</v>
      </c>
      <c r="K132" s="300">
        <f t="shared" ref="K132" si="148">H132-F132</f>
        <v>1.25</v>
      </c>
      <c r="L132" s="302">
        <v>100</v>
      </c>
      <c r="M132" s="303">
        <f t="shared" ref="M132" si="149">(K132*N132)-L132</f>
        <v>1775</v>
      </c>
      <c r="N132" s="300">
        <v>1500</v>
      </c>
      <c r="O132" s="301" t="s">
        <v>555</v>
      </c>
      <c r="P132" s="297">
        <v>44813</v>
      </c>
      <c r="Q132" s="1"/>
      <c r="R132" s="6" t="s">
        <v>556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36"/>
    </row>
    <row r="133" spans="1:38" s="337" customFormat="1" ht="12" customHeight="1">
      <c r="A133" s="488">
        <v>13</v>
      </c>
      <c r="B133" s="486">
        <v>44816</v>
      </c>
      <c r="C133" s="359"/>
      <c r="D133" s="360" t="s">
        <v>984</v>
      </c>
      <c r="E133" s="357" t="s">
        <v>557</v>
      </c>
      <c r="F133" s="402" t="s">
        <v>986</v>
      </c>
      <c r="G133" s="357"/>
      <c r="H133" s="361"/>
      <c r="I133" s="362"/>
      <c r="J133" s="484" t="s">
        <v>558</v>
      </c>
      <c r="K133" s="361"/>
      <c r="L133" s="363"/>
      <c r="M133" s="364"/>
      <c r="N133" s="361"/>
      <c r="O133" s="361"/>
      <c r="P133" s="358"/>
      <c r="Q133" s="1"/>
      <c r="R133" s="6" t="s">
        <v>827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36"/>
    </row>
    <row r="134" spans="1:38" s="337" customFormat="1" ht="12" customHeight="1">
      <c r="A134" s="489"/>
      <c r="B134" s="487"/>
      <c r="C134" s="359"/>
      <c r="D134" s="360" t="s">
        <v>985</v>
      </c>
      <c r="E134" s="357" t="s">
        <v>909</v>
      </c>
      <c r="F134" s="357" t="s">
        <v>987</v>
      </c>
      <c r="G134" s="357"/>
      <c r="H134" s="361"/>
      <c r="I134" s="362"/>
      <c r="J134" s="485"/>
      <c r="K134" s="361"/>
      <c r="L134" s="363"/>
      <c r="M134" s="364"/>
      <c r="N134" s="361"/>
      <c r="O134" s="361"/>
      <c r="P134" s="358"/>
      <c r="Q134" s="1"/>
      <c r="R134" s="6"/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36"/>
    </row>
    <row r="135" spans="1:38" s="337" customFormat="1" ht="12" customHeight="1">
      <c r="A135" s="415">
        <v>14</v>
      </c>
      <c r="B135" s="414">
        <v>44817</v>
      </c>
      <c r="C135" s="343"/>
      <c r="D135" s="344" t="s">
        <v>1002</v>
      </c>
      <c r="E135" s="342" t="s">
        <v>909</v>
      </c>
      <c r="F135" s="342">
        <v>54</v>
      </c>
      <c r="G135" s="342">
        <v>90</v>
      </c>
      <c r="H135" s="345">
        <v>90</v>
      </c>
      <c r="I135" s="366">
        <v>0.1</v>
      </c>
      <c r="J135" s="325" t="s">
        <v>925</v>
      </c>
      <c r="K135" s="326">
        <f>F135-H135</f>
        <v>-36</v>
      </c>
      <c r="L135" s="327">
        <v>100</v>
      </c>
      <c r="M135" s="328">
        <f t="shared" ref="M135:M139" si="150">(K135*N135)-L135</f>
        <v>-1900</v>
      </c>
      <c r="N135" s="326">
        <v>50</v>
      </c>
      <c r="O135" s="325" t="s">
        <v>567</v>
      </c>
      <c r="P135" s="329">
        <v>44818</v>
      </c>
      <c r="Q135" s="1"/>
      <c r="R135" s="6" t="s">
        <v>556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36"/>
    </row>
    <row r="136" spans="1:38" s="337" customFormat="1" ht="12" customHeight="1">
      <c r="A136" s="415">
        <v>15</v>
      </c>
      <c r="B136" s="414">
        <v>44817</v>
      </c>
      <c r="C136" s="343"/>
      <c r="D136" s="344" t="s">
        <v>962</v>
      </c>
      <c r="E136" s="342" t="s">
        <v>557</v>
      </c>
      <c r="F136" s="342">
        <v>51</v>
      </c>
      <c r="G136" s="342">
        <v>37</v>
      </c>
      <c r="H136" s="345">
        <v>37</v>
      </c>
      <c r="I136" s="366" t="s">
        <v>1003</v>
      </c>
      <c r="J136" s="325" t="s">
        <v>1016</v>
      </c>
      <c r="K136" s="326">
        <f t="shared" ref="K136:K139" si="151">H136-F136</f>
        <v>-14</v>
      </c>
      <c r="L136" s="327">
        <v>100</v>
      </c>
      <c r="M136" s="328">
        <f t="shared" si="150"/>
        <v>-4300</v>
      </c>
      <c r="N136" s="326">
        <v>300</v>
      </c>
      <c r="O136" s="325" t="s">
        <v>567</v>
      </c>
      <c r="P136" s="329">
        <v>44818</v>
      </c>
      <c r="Q136" s="1"/>
      <c r="R136" s="6" t="s">
        <v>556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36"/>
    </row>
    <row r="137" spans="1:38" s="337" customFormat="1" ht="12" customHeight="1">
      <c r="A137" s="416">
        <v>16</v>
      </c>
      <c r="B137" s="417">
        <v>44817</v>
      </c>
      <c r="C137" s="339"/>
      <c r="D137" s="340" t="s">
        <v>1004</v>
      </c>
      <c r="E137" s="338" t="s">
        <v>557</v>
      </c>
      <c r="F137" s="338">
        <v>11.5</v>
      </c>
      <c r="G137" s="338">
        <v>7</v>
      </c>
      <c r="H137" s="341">
        <v>14.75</v>
      </c>
      <c r="I137" s="347" t="s">
        <v>1005</v>
      </c>
      <c r="J137" s="301" t="s">
        <v>1018</v>
      </c>
      <c r="K137" s="300">
        <f t="shared" si="151"/>
        <v>3.25</v>
      </c>
      <c r="L137" s="302">
        <v>100</v>
      </c>
      <c r="M137" s="303">
        <f t="shared" si="150"/>
        <v>3800</v>
      </c>
      <c r="N137" s="300">
        <v>1200</v>
      </c>
      <c r="O137" s="301" t="s">
        <v>555</v>
      </c>
      <c r="P137" s="297">
        <v>44818</v>
      </c>
      <c r="Q137" s="1"/>
      <c r="R137" s="6" t="s">
        <v>827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36"/>
    </row>
    <row r="138" spans="1:38" s="337" customFormat="1" ht="12" customHeight="1">
      <c r="A138" s="416">
        <v>17</v>
      </c>
      <c r="B138" s="417">
        <v>44817</v>
      </c>
      <c r="C138" s="339"/>
      <c r="D138" s="340" t="s">
        <v>1006</v>
      </c>
      <c r="E138" s="338" t="s">
        <v>557</v>
      </c>
      <c r="F138" s="338">
        <v>12.5</v>
      </c>
      <c r="G138" s="338">
        <v>7.5</v>
      </c>
      <c r="H138" s="341">
        <v>14.5</v>
      </c>
      <c r="I138" s="347" t="s">
        <v>1007</v>
      </c>
      <c r="J138" s="301" t="s">
        <v>1017</v>
      </c>
      <c r="K138" s="300">
        <f t="shared" si="151"/>
        <v>2</v>
      </c>
      <c r="L138" s="302">
        <v>100</v>
      </c>
      <c r="M138" s="303">
        <f t="shared" si="150"/>
        <v>1700</v>
      </c>
      <c r="N138" s="300">
        <v>900</v>
      </c>
      <c r="O138" s="301" t="s">
        <v>555</v>
      </c>
      <c r="P138" s="297">
        <v>44818</v>
      </c>
      <c r="Q138" s="1"/>
      <c r="R138" s="6" t="s">
        <v>556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36"/>
    </row>
    <row r="139" spans="1:38" s="337" customFormat="1" ht="12" customHeight="1">
      <c r="A139" s="416">
        <v>18</v>
      </c>
      <c r="B139" s="417">
        <v>44818</v>
      </c>
      <c r="C139" s="339"/>
      <c r="D139" s="340" t="s">
        <v>1006</v>
      </c>
      <c r="E139" s="338" t="s">
        <v>557</v>
      </c>
      <c r="F139" s="338">
        <v>11.5</v>
      </c>
      <c r="G139" s="338">
        <v>6.5</v>
      </c>
      <c r="H139" s="341">
        <v>14</v>
      </c>
      <c r="I139" s="347" t="s">
        <v>1007</v>
      </c>
      <c r="J139" s="301" t="s">
        <v>1047</v>
      </c>
      <c r="K139" s="300">
        <f t="shared" si="151"/>
        <v>2.5</v>
      </c>
      <c r="L139" s="302">
        <v>100</v>
      </c>
      <c r="M139" s="303">
        <f t="shared" si="150"/>
        <v>2150</v>
      </c>
      <c r="N139" s="300">
        <v>900</v>
      </c>
      <c r="O139" s="301" t="s">
        <v>555</v>
      </c>
      <c r="P139" s="297">
        <v>44819</v>
      </c>
      <c r="Q139" s="1"/>
      <c r="R139" s="6" t="s">
        <v>556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36"/>
    </row>
    <row r="140" spans="1:38" s="337" customFormat="1" ht="12" customHeight="1">
      <c r="A140" s="416">
        <v>19</v>
      </c>
      <c r="B140" s="417">
        <v>44818</v>
      </c>
      <c r="C140" s="339"/>
      <c r="D140" s="340" t="s">
        <v>1019</v>
      </c>
      <c r="E140" s="338" t="s">
        <v>557</v>
      </c>
      <c r="F140" s="338">
        <v>17.5</v>
      </c>
      <c r="G140" s="338">
        <v>9.5</v>
      </c>
      <c r="H140" s="341">
        <v>21</v>
      </c>
      <c r="I140" s="347" t="s">
        <v>1020</v>
      </c>
      <c r="J140" s="301" t="s">
        <v>1021</v>
      </c>
      <c r="K140" s="300">
        <f t="shared" ref="K140:K141" si="152">H140-F140</f>
        <v>3.5</v>
      </c>
      <c r="L140" s="302">
        <v>100</v>
      </c>
      <c r="M140" s="303">
        <f t="shared" ref="M140:M141" si="153">(K140*N140)-L140</f>
        <v>2350</v>
      </c>
      <c r="N140" s="300">
        <v>700</v>
      </c>
      <c r="O140" s="301" t="s">
        <v>555</v>
      </c>
      <c r="P140" s="297">
        <v>44818</v>
      </c>
      <c r="Q140" s="1"/>
      <c r="R140" s="6" t="s">
        <v>556</v>
      </c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36"/>
    </row>
    <row r="141" spans="1:38" s="337" customFormat="1" ht="12" customHeight="1">
      <c r="A141" s="415">
        <v>20</v>
      </c>
      <c r="B141" s="414">
        <v>44818</v>
      </c>
      <c r="C141" s="343"/>
      <c r="D141" s="344" t="s">
        <v>1022</v>
      </c>
      <c r="E141" s="342" t="s">
        <v>557</v>
      </c>
      <c r="F141" s="342">
        <v>26</v>
      </c>
      <c r="G141" s="342">
        <v>9.5</v>
      </c>
      <c r="H141" s="345">
        <v>9.5</v>
      </c>
      <c r="I141" s="366" t="s">
        <v>1023</v>
      </c>
      <c r="J141" s="325" t="s">
        <v>1064</v>
      </c>
      <c r="K141" s="326">
        <f t="shared" si="152"/>
        <v>-16.5</v>
      </c>
      <c r="L141" s="327">
        <v>100</v>
      </c>
      <c r="M141" s="328">
        <f t="shared" si="153"/>
        <v>-5050</v>
      </c>
      <c r="N141" s="326">
        <v>300</v>
      </c>
      <c r="O141" s="325" t="s">
        <v>567</v>
      </c>
      <c r="P141" s="329">
        <v>44820</v>
      </c>
      <c r="Q141" s="1"/>
      <c r="R141" s="6" t="s">
        <v>827</v>
      </c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36"/>
    </row>
    <row r="142" spans="1:38" s="337" customFormat="1" ht="12" customHeight="1">
      <c r="A142" s="419">
        <v>21</v>
      </c>
      <c r="B142" s="420">
        <v>44818</v>
      </c>
      <c r="C142" s="421"/>
      <c r="D142" s="422" t="s">
        <v>1024</v>
      </c>
      <c r="E142" s="423" t="s">
        <v>557</v>
      </c>
      <c r="F142" s="423">
        <v>72</v>
      </c>
      <c r="G142" s="423">
        <v>30</v>
      </c>
      <c r="H142" s="424">
        <v>72</v>
      </c>
      <c r="I142" s="425" t="s">
        <v>1025</v>
      </c>
      <c r="J142" s="426" t="s">
        <v>1029</v>
      </c>
      <c r="K142" s="427">
        <f t="shared" ref="K142" si="154">H142-F142</f>
        <v>0</v>
      </c>
      <c r="L142" s="428">
        <v>100</v>
      </c>
      <c r="M142" s="429">
        <f t="shared" ref="M142" si="155">(K142*N142)-L142</f>
        <v>-100</v>
      </c>
      <c r="N142" s="427">
        <v>50</v>
      </c>
      <c r="O142" s="393" t="s">
        <v>676</v>
      </c>
      <c r="P142" s="430">
        <v>44818</v>
      </c>
      <c r="Q142" s="1"/>
      <c r="R142" s="6" t="s">
        <v>827</v>
      </c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36"/>
    </row>
    <row r="143" spans="1:38" s="337" customFormat="1" ht="12" customHeight="1">
      <c r="A143" s="416">
        <v>22</v>
      </c>
      <c r="B143" s="417">
        <v>44818</v>
      </c>
      <c r="C143" s="339"/>
      <c r="D143" s="340" t="s">
        <v>1026</v>
      </c>
      <c r="E143" s="338" t="s">
        <v>557</v>
      </c>
      <c r="F143" s="338">
        <v>225</v>
      </c>
      <c r="G143" s="338">
        <v>110</v>
      </c>
      <c r="H143" s="341">
        <v>285</v>
      </c>
      <c r="I143" s="347" t="s">
        <v>1027</v>
      </c>
      <c r="J143" s="301" t="s">
        <v>763</v>
      </c>
      <c r="K143" s="300">
        <f t="shared" ref="K143:K144" si="156">H143-F143</f>
        <v>60</v>
      </c>
      <c r="L143" s="302">
        <v>100</v>
      </c>
      <c r="M143" s="303">
        <f t="shared" ref="M143:M144" si="157">(K143*N143)-L143</f>
        <v>1400</v>
      </c>
      <c r="N143" s="300">
        <v>25</v>
      </c>
      <c r="O143" s="301" t="s">
        <v>555</v>
      </c>
      <c r="P143" s="297">
        <v>44818</v>
      </c>
      <c r="Q143" s="1"/>
      <c r="R143" s="6" t="s">
        <v>556</v>
      </c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36"/>
    </row>
    <row r="144" spans="1:38" s="337" customFormat="1" ht="12" customHeight="1">
      <c r="A144" s="415">
        <v>23</v>
      </c>
      <c r="B144" s="414">
        <v>44818</v>
      </c>
      <c r="C144" s="343"/>
      <c r="D144" s="344" t="s">
        <v>1026</v>
      </c>
      <c r="E144" s="342" t="s">
        <v>557</v>
      </c>
      <c r="F144" s="342">
        <v>225</v>
      </c>
      <c r="G144" s="342">
        <v>110</v>
      </c>
      <c r="H144" s="345">
        <v>165</v>
      </c>
      <c r="I144" s="366" t="s">
        <v>1027</v>
      </c>
      <c r="J144" s="325" t="s">
        <v>1028</v>
      </c>
      <c r="K144" s="326">
        <f t="shared" si="156"/>
        <v>-60</v>
      </c>
      <c r="L144" s="327">
        <v>100</v>
      </c>
      <c r="M144" s="328">
        <f t="shared" si="157"/>
        <v>-1600</v>
      </c>
      <c r="N144" s="326">
        <v>25</v>
      </c>
      <c r="O144" s="325" t="s">
        <v>567</v>
      </c>
      <c r="P144" s="329">
        <v>44818</v>
      </c>
      <c r="Q144" s="1"/>
      <c r="R144" s="6" t="s">
        <v>556</v>
      </c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336"/>
    </row>
    <row r="145" spans="1:38" s="337" customFormat="1" ht="11.25" customHeight="1">
      <c r="A145" s="416">
        <v>24</v>
      </c>
      <c r="B145" s="417">
        <v>44819</v>
      </c>
      <c r="C145" s="339"/>
      <c r="D145" s="340" t="s">
        <v>1040</v>
      </c>
      <c r="E145" s="338" t="s">
        <v>557</v>
      </c>
      <c r="F145" s="338">
        <v>45</v>
      </c>
      <c r="G145" s="338">
        <v>10</v>
      </c>
      <c r="H145" s="341">
        <v>76</v>
      </c>
      <c r="I145" s="347" t="s">
        <v>1041</v>
      </c>
      <c r="J145" s="301" t="s">
        <v>981</v>
      </c>
      <c r="K145" s="300">
        <f t="shared" ref="K145:K146" si="158">H145-F145</f>
        <v>31</v>
      </c>
      <c r="L145" s="302">
        <v>100</v>
      </c>
      <c r="M145" s="303">
        <f t="shared" ref="M145:M146" si="159">(K145*N145)-L145</f>
        <v>1450</v>
      </c>
      <c r="N145" s="300">
        <v>50</v>
      </c>
      <c r="O145" s="301" t="s">
        <v>555</v>
      </c>
      <c r="P145" s="297">
        <v>44819</v>
      </c>
      <c r="Q145" s="1"/>
      <c r="R145" s="6" t="s">
        <v>556</v>
      </c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  <c r="AL145" s="336"/>
    </row>
    <row r="146" spans="1:38" s="337" customFormat="1" ht="11.25" customHeight="1">
      <c r="A146" s="416">
        <v>25</v>
      </c>
      <c r="B146" s="417">
        <v>44819</v>
      </c>
      <c r="C146" s="339"/>
      <c r="D146" s="340" t="s">
        <v>1040</v>
      </c>
      <c r="E146" s="338" t="s">
        <v>557</v>
      </c>
      <c r="F146" s="338">
        <v>57</v>
      </c>
      <c r="G146" s="338">
        <v>14</v>
      </c>
      <c r="H146" s="341">
        <v>96</v>
      </c>
      <c r="I146" s="347" t="s">
        <v>1041</v>
      </c>
      <c r="J146" s="301" t="s">
        <v>1048</v>
      </c>
      <c r="K146" s="300">
        <f t="shared" si="158"/>
        <v>39</v>
      </c>
      <c r="L146" s="302">
        <v>100</v>
      </c>
      <c r="M146" s="303">
        <f t="shared" si="159"/>
        <v>1850</v>
      </c>
      <c r="N146" s="300">
        <v>50</v>
      </c>
      <c r="O146" s="301" t="s">
        <v>555</v>
      </c>
      <c r="P146" s="297">
        <v>44819</v>
      </c>
      <c r="Q146" s="1"/>
      <c r="R146" s="6" t="s">
        <v>556</v>
      </c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  <c r="AL146" s="336"/>
    </row>
    <row r="147" spans="1:38" s="337" customFormat="1" ht="11.25" customHeight="1">
      <c r="A147" s="416">
        <v>26</v>
      </c>
      <c r="B147" s="417">
        <v>44819</v>
      </c>
      <c r="C147" s="339"/>
      <c r="D147" s="340" t="s">
        <v>1042</v>
      </c>
      <c r="E147" s="338" t="s">
        <v>557</v>
      </c>
      <c r="F147" s="338">
        <v>135</v>
      </c>
      <c r="G147" s="338">
        <v>30</v>
      </c>
      <c r="H147" s="341">
        <v>185</v>
      </c>
      <c r="I147" s="347" t="s">
        <v>1043</v>
      </c>
      <c r="J147" s="301" t="s">
        <v>1044</v>
      </c>
      <c r="K147" s="300">
        <f t="shared" ref="K147" si="160">H147-F147</f>
        <v>50</v>
      </c>
      <c r="L147" s="302">
        <v>100</v>
      </c>
      <c r="M147" s="303">
        <f t="shared" ref="M147" si="161">(K147*N147)-L147</f>
        <v>1150</v>
      </c>
      <c r="N147" s="300">
        <v>25</v>
      </c>
      <c r="O147" s="301" t="s">
        <v>555</v>
      </c>
      <c r="P147" s="297">
        <v>44819</v>
      </c>
      <c r="Q147" s="1"/>
      <c r="R147" s="6" t="s">
        <v>827</v>
      </c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  <c r="AL147" s="336"/>
    </row>
    <row r="148" spans="1:38" s="337" customFormat="1" ht="11.25" customHeight="1">
      <c r="A148" s="416">
        <v>27</v>
      </c>
      <c r="B148" s="417">
        <v>44819</v>
      </c>
      <c r="C148" s="339"/>
      <c r="D148" s="340" t="s">
        <v>962</v>
      </c>
      <c r="E148" s="338" t="s">
        <v>557</v>
      </c>
      <c r="F148" s="338">
        <v>53.5</v>
      </c>
      <c r="G148" s="338">
        <v>37</v>
      </c>
      <c r="H148" s="341">
        <v>65</v>
      </c>
      <c r="I148" s="347" t="s">
        <v>1045</v>
      </c>
      <c r="J148" s="301" t="s">
        <v>1046</v>
      </c>
      <c r="K148" s="300">
        <f t="shared" ref="K148" si="162">H148-F148</f>
        <v>11.5</v>
      </c>
      <c r="L148" s="302">
        <v>100</v>
      </c>
      <c r="M148" s="303">
        <f t="shared" ref="M148" si="163">(K148*N148)-L148</f>
        <v>3350</v>
      </c>
      <c r="N148" s="300">
        <v>300</v>
      </c>
      <c r="O148" s="301" t="s">
        <v>555</v>
      </c>
      <c r="P148" s="297">
        <v>44819</v>
      </c>
      <c r="Q148" s="1"/>
      <c r="R148" s="6" t="s">
        <v>556</v>
      </c>
      <c r="S148" s="1"/>
      <c r="T148" s="1"/>
      <c r="U148" s="1"/>
      <c r="V148" s="1"/>
      <c r="W148" s="1"/>
      <c r="X148" s="6"/>
      <c r="Y148" s="1"/>
      <c r="Z148" s="1"/>
      <c r="AA148" s="1"/>
      <c r="AB148" s="1"/>
      <c r="AC148" s="1"/>
      <c r="AD148" s="6"/>
      <c r="AE148" s="1"/>
      <c r="AF148" s="1"/>
      <c r="AG148" s="1"/>
      <c r="AH148" s="1"/>
      <c r="AI148" s="1"/>
      <c r="AJ148" s="6"/>
      <c r="AK148" s="1"/>
      <c r="AL148" s="336"/>
    </row>
    <row r="149" spans="1:38" s="337" customFormat="1" ht="11.25" customHeight="1">
      <c r="A149" s="419">
        <v>28</v>
      </c>
      <c r="B149" s="420">
        <v>44824</v>
      </c>
      <c r="C149" s="421"/>
      <c r="D149" s="422" t="s">
        <v>1087</v>
      </c>
      <c r="E149" s="423" t="s">
        <v>557</v>
      </c>
      <c r="F149" s="423">
        <v>75</v>
      </c>
      <c r="G149" s="423">
        <v>34</v>
      </c>
      <c r="H149" s="424">
        <v>82</v>
      </c>
      <c r="I149" s="425" t="s">
        <v>1088</v>
      </c>
      <c r="J149" s="426" t="s">
        <v>1092</v>
      </c>
      <c r="K149" s="427">
        <f t="shared" ref="K149:K150" si="164">H149-F149</f>
        <v>7</v>
      </c>
      <c r="L149" s="428">
        <v>100</v>
      </c>
      <c r="M149" s="429">
        <f t="shared" ref="M149:M150" si="165">(K149*N149)-L149</f>
        <v>250</v>
      </c>
      <c r="N149" s="427">
        <v>50</v>
      </c>
      <c r="O149" s="393" t="s">
        <v>676</v>
      </c>
      <c r="P149" s="430">
        <v>44825</v>
      </c>
      <c r="Q149" s="1"/>
      <c r="R149" s="6"/>
      <c r="S149" s="1"/>
      <c r="T149" s="1"/>
      <c r="U149" s="1"/>
      <c r="V149" s="1"/>
      <c r="W149" s="1"/>
      <c r="X149" s="6"/>
      <c r="Y149" s="1"/>
      <c r="Z149" s="1"/>
      <c r="AA149" s="1"/>
      <c r="AB149" s="1"/>
      <c r="AC149" s="1"/>
      <c r="AD149" s="6"/>
      <c r="AE149" s="1"/>
      <c r="AF149" s="1"/>
      <c r="AG149" s="1"/>
      <c r="AH149" s="1"/>
      <c r="AI149" s="1"/>
      <c r="AJ149" s="6"/>
      <c r="AK149" s="1"/>
      <c r="AL149" s="336"/>
    </row>
    <row r="150" spans="1:38" s="337" customFormat="1" ht="11.25" customHeight="1">
      <c r="A150" s="415">
        <v>29</v>
      </c>
      <c r="B150" s="414">
        <v>44824</v>
      </c>
      <c r="C150" s="343"/>
      <c r="D150" s="344" t="s">
        <v>1099</v>
      </c>
      <c r="E150" s="342" t="s">
        <v>557</v>
      </c>
      <c r="F150" s="342">
        <v>27</v>
      </c>
      <c r="G150" s="342">
        <v>10</v>
      </c>
      <c r="H150" s="345">
        <v>10</v>
      </c>
      <c r="I150" s="366" t="s">
        <v>1023</v>
      </c>
      <c r="J150" s="325" t="s">
        <v>1134</v>
      </c>
      <c r="K150" s="326">
        <f t="shared" si="164"/>
        <v>-17</v>
      </c>
      <c r="L150" s="327">
        <v>100</v>
      </c>
      <c r="M150" s="328">
        <f t="shared" si="165"/>
        <v>-5200</v>
      </c>
      <c r="N150" s="326">
        <v>300</v>
      </c>
      <c r="O150" s="325" t="s">
        <v>567</v>
      </c>
      <c r="P150" s="329">
        <v>44826</v>
      </c>
      <c r="Q150" s="1"/>
      <c r="R150" s="6"/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  <c r="AL150" s="336"/>
    </row>
    <row r="151" spans="1:38" s="337" customFormat="1" ht="11.25" customHeight="1">
      <c r="A151" s="415">
        <v>30</v>
      </c>
      <c r="B151" s="414">
        <v>44826</v>
      </c>
      <c r="C151" s="343"/>
      <c r="D151" s="344" t="s">
        <v>1143</v>
      </c>
      <c r="E151" s="342" t="s">
        <v>557</v>
      </c>
      <c r="F151" s="342">
        <v>155</v>
      </c>
      <c r="G151" s="342">
        <v>50</v>
      </c>
      <c r="H151" s="345">
        <v>50</v>
      </c>
      <c r="I151" s="366" t="s">
        <v>898</v>
      </c>
      <c r="J151" s="325" t="s">
        <v>924</v>
      </c>
      <c r="K151" s="326">
        <f t="shared" ref="K151:K152" si="166">H151-F151</f>
        <v>-105</v>
      </c>
      <c r="L151" s="327">
        <v>100</v>
      </c>
      <c r="M151" s="328">
        <f t="shared" ref="M151:M152" si="167">(K151*N151)-L151</f>
        <v>-2725</v>
      </c>
      <c r="N151" s="326">
        <v>25</v>
      </c>
      <c r="O151" s="325" t="s">
        <v>567</v>
      </c>
      <c r="P151" s="329">
        <v>44826</v>
      </c>
      <c r="Q151" s="1"/>
      <c r="R151" s="6"/>
      <c r="S151" s="1"/>
      <c r="T151" s="1"/>
      <c r="U151" s="1"/>
      <c r="V151" s="1"/>
      <c r="W151" s="1"/>
      <c r="X151" s="6"/>
      <c r="Y151" s="1"/>
      <c r="Z151" s="1"/>
      <c r="AA151" s="1"/>
      <c r="AB151" s="1"/>
      <c r="AC151" s="1"/>
      <c r="AD151" s="6"/>
      <c r="AE151" s="1"/>
      <c r="AF151" s="1"/>
      <c r="AG151" s="1"/>
      <c r="AH151" s="1"/>
      <c r="AI151" s="1"/>
      <c r="AJ151" s="6"/>
      <c r="AK151" s="1"/>
      <c r="AL151" s="336"/>
    </row>
    <row r="152" spans="1:38" s="337" customFormat="1" ht="11.25" customHeight="1">
      <c r="A152" s="415">
        <v>31</v>
      </c>
      <c r="B152" s="414">
        <v>44826</v>
      </c>
      <c r="C152" s="343"/>
      <c r="D152" s="344" t="s">
        <v>1135</v>
      </c>
      <c r="E152" s="342" t="s">
        <v>557</v>
      </c>
      <c r="F152" s="342">
        <v>10.5</v>
      </c>
      <c r="G152" s="342">
        <v>5</v>
      </c>
      <c r="H152" s="345">
        <v>5</v>
      </c>
      <c r="I152" s="366" t="s">
        <v>1007</v>
      </c>
      <c r="J152" s="325" t="s">
        <v>1174</v>
      </c>
      <c r="K152" s="326">
        <f t="shared" si="166"/>
        <v>-5.5</v>
      </c>
      <c r="L152" s="327">
        <v>100</v>
      </c>
      <c r="M152" s="328">
        <f t="shared" si="167"/>
        <v>-5050</v>
      </c>
      <c r="N152" s="326">
        <v>900</v>
      </c>
      <c r="O152" s="325" t="s">
        <v>567</v>
      </c>
      <c r="P152" s="329">
        <v>44827</v>
      </c>
      <c r="Q152" s="1"/>
      <c r="R152" s="6"/>
      <c r="S152" s="1"/>
      <c r="T152" s="1"/>
      <c r="U152" s="1"/>
      <c r="V152" s="1"/>
      <c r="W152" s="1"/>
      <c r="X152" s="6"/>
      <c r="Y152" s="1"/>
      <c r="Z152" s="1"/>
      <c r="AA152" s="1"/>
      <c r="AB152" s="1"/>
      <c r="AC152" s="1"/>
      <c r="AD152" s="6"/>
      <c r="AE152" s="1"/>
      <c r="AF152" s="1"/>
      <c r="AG152" s="1"/>
      <c r="AH152" s="1"/>
      <c r="AI152" s="1"/>
      <c r="AJ152" s="6"/>
      <c r="AK152" s="1"/>
      <c r="AL152" s="336"/>
    </row>
    <row r="153" spans="1:38" s="337" customFormat="1" ht="11.25" customHeight="1">
      <c r="A153" s="416">
        <v>32</v>
      </c>
      <c r="B153" s="417">
        <v>44827</v>
      </c>
      <c r="C153" s="339"/>
      <c r="D153" s="340" t="s">
        <v>1170</v>
      </c>
      <c r="E153" s="338" t="s">
        <v>557</v>
      </c>
      <c r="F153" s="338">
        <v>1.9</v>
      </c>
      <c r="G153" s="338"/>
      <c r="H153" s="341">
        <v>2.95</v>
      </c>
      <c r="I153" s="418" t="s">
        <v>1171</v>
      </c>
      <c r="J153" s="301" t="s">
        <v>1173</v>
      </c>
      <c r="K153" s="300">
        <f t="shared" ref="K153" si="168">H153-F153</f>
        <v>1.0500000000000003</v>
      </c>
      <c r="L153" s="302">
        <v>100</v>
      </c>
      <c r="M153" s="303">
        <f t="shared" ref="M153" si="169">(K153*N153)-L153</f>
        <v>2210.0000000000005</v>
      </c>
      <c r="N153" s="300">
        <v>2200</v>
      </c>
      <c r="O153" s="301" t="s">
        <v>555</v>
      </c>
      <c r="P153" s="297">
        <v>44827</v>
      </c>
      <c r="Q153" s="1"/>
      <c r="R153" s="6"/>
      <c r="S153" s="1"/>
      <c r="T153" s="1"/>
      <c r="U153" s="1"/>
      <c r="V153" s="1"/>
      <c r="W153" s="1"/>
      <c r="X153" s="6"/>
      <c r="Y153" s="1"/>
      <c r="Z153" s="1"/>
      <c r="AA153" s="1"/>
      <c r="AB153" s="1"/>
      <c r="AC153" s="1"/>
      <c r="AD153" s="6"/>
      <c r="AE153" s="1"/>
      <c r="AF153" s="1"/>
      <c r="AG153" s="1"/>
      <c r="AH153" s="1"/>
      <c r="AI153" s="1"/>
      <c r="AJ153" s="6"/>
      <c r="AK153" s="1"/>
      <c r="AL153" s="336"/>
    </row>
    <row r="154" spans="1:38" s="337" customFormat="1" ht="11.25" customHeight="1">
      <c r="A154" s="468">
        <v>33</v>
      </c>
      <c r="B154" s="467">
        <v>44827</v>
      </c>
      <c r="C154" s="359"/>
      <c r="D154" s="360" t="s">
        <v>1170</v>
      </c>
      <c r="E154" s="357" t="s">
        <v>557</v>
      </c>
      <c r="F154" s="357">
        <v>2.4</v>
      </c>
      <c r="G154" s="357"/>
      <c r="H154" s="361"/>
      <c r="I154" s="362" t="s">
        <v>1172</v>
      </c>
      <c r="J154" s="466" t="s">
        <v>558</v>
      </c>
      <c r="K154" s="361"/>
      <c r="L154" s="363"/>
      <c r="M154" s="364"/>
      <c r="N154" s="361"/>
      <c r="O154" s="361"/>
      <c r="P154" s="358"/>
      <c r="Q154" s="1"/>
      <c r="R154" s="6"/>
      <c r="S154" s="1"/>
      <c r="T154" s="1"/>
      <c r="U154" s="1"/>
      <c r="V154" s="1"/>
      <c r="W154" s="1"/>
      <c r="X154" s="6"/>
      <c r="Y154" s="1"/>
      <c r="Z154" s="1"/>
      <c r="AA154" s="1"/>
      <c r="AB154" s="1"/>
      <c r="AC154" s="1"/>
      <c r="AD154" s="6"/>
      <c r="AE154" s="1"/>
      <c r="AF154" s="1"/>
      <c r="AG154" s="1"/>
      <c r="AH154" s="1"/>
      <c r="AI154" s="1"/>
      <c r="AJ154" s="6"/>
      <c r="AK154" s="1"/>
      <c r="AL154" s="336"/>
    </row>
    <row r="155" spans="1:38" s="337" customFormat="1" ht="11.25" customHeight="1">
      <c r="A155" s="433"/>
      <c r="B155" s="432"/>
      <c r="C155" s="359"/>
      <c r="D155" s="360"/>
      <c r="E155" s="357"/>
      <c r="F155" s="357"/>
      <c r="G155" s="357"/>
      <c r="H155" s="361"/>
      <c r="I155" s="362"/>
      <c r="J155" s="431"/>
      <c r="K155" s="361"/>
      <c r="L155" s="363"/>
      <c r="M155" s="364"/>
      <c r="N155" s="361"/>
      <c r="O155" s="361"/>
      <c r="P155" s="358"/>
      <c r="Q155" s="1"/>
      <c r="R155" s="6"/>
      <c r="S155" s="1"/>
      <c r="T155" s="1"/>
      <c r="U155" s="1"/>
      <c r="V155" s="1"/>
      <c r="W155" s="1"/>
      <c r="X155" s="6"/>
      <c r="Y155" s="1"/>
      <c r="Z155" s="1"/>
      <c r="AA155" s="1"/>
      <c r="AB155" s="1"/>
      <c r="AC155" s="1"/>
      <c r="AD155" s="6"/>
      <c r="AE155" s="1"/>
      <c r="AF155" s="1"/>
      <c r="AG155" s="1"/>
      <c r="AH155" s="1"/>
      <c r="AI155" s="1"/>
      <c r="AJ155" s="6"/>
      <c r="AK155" s="1"/>
      <c r="AL155" s="336"/>
    </row>
    <row r="156" spans="1:38" ht="15" customHeight="1">
      <c r="A156" s="286"/>
      <c r="B156" s="330"/>
      <c r="C156" s="287"/>
      <c r="D156" s="288"/>
      <c r="E156" s="286"/>
      <c r="F156" s="286"/>
      <c r="G156" s="286"/>
      <c r="H156" s="289"/>
      <c r="I156" s="290"/>
      <c r="J156" s="252"/>
      <c r="K156" s="222"/>
      <c r="L156" s="241"/>
      <c r="M156" s="242"/>
      <c r="N156" s="222"/>
      <c r="O156" s="252"/>
      <c r="P156" s="219"/>
      <c r="Q156" s="1"/>
      <c r="R156" s="6"/>
      <c r="S156" s="1"/>
      <c r="T156" s="1"/>
      <c r="U156" s="1"/>
      <c r="V156" s="1"/>
      <c r="W156" s="1"/>
      <c r="X156" s="6"/>
      <c r="Y156" s="1"/>
      <c r="Z156" s="1"/>
      <c r="AA156" s="1"/>
      <c r="AB156" s="1"/>
      <c r="AC156" s="1"/>
      <c r="AD156" s="6"/>
      <c r="AE156" s="1"/>
      <c r="AF156" s="1"/>
      <c r="AG156" s="1"/>
      <c r="AH156" s="1"/>
      <c r="AI156" s="1"/>
      <c r="AJ156" s="6"/>
      <c r="AK156" s="1"/>
      <c r="AL156" s="1"/>
    </row>
    <row r="157" spans="1:38" ht="12.75" customHeight="1">
      <c r="A157" s="140"/>
      <c r="B157" s="145"/>
      <c r="C157" s="145"/>
      <c r="D157" s="146"/>
      <c r="E157" s="140"/>
      <c r="F157" s="147"/>
      <c r="G157" s="140"/>
      <c r="H157" s="140"/>
      <c r="I157" s="140"/>
      <c r="J157" s="145"/>
      <c r="K157" s="148"/>
      <c r="L157" s="140"/>
      <c r="M157" s="140"/>
      <c r="N157" s="140"/>
      <c r="O157" s="149"/>
      <c r="P157" s="1"/>
      <c r="Q157" s="1"/>
      <c r="R157" s="6"/>
      <c r="S157" s="1"/>
      <c r="T157" s="1"/>
      <c r="U157" s="1"/>
      <c r="V157" s="1"/>
      <c r="W157" s="1"/>
      <c r="X157" s="6"/>
      <c r="Y157" s="1"/>
      <c r="Z157" s="1"/>
      <c r="AA157" s="1"/>
      <c r="AB157" s="1"/>
      <c r="AC157" s="1"/>
      <c r="AD157" s="6"/>
      <c r="AE157" s="1"/>
      <c r="AF157" s="1"/>
      <c r="AG157" s="1"/>
      <c r="AH157" s="1"/>
      <c r="AI157" s="1"/>
      <c r="AJ157" s="6"/>
      <c r="AK157" s="1"/>
    </row>
    <row r="158" spans="1:38" ht="38.25" customHeight="1">
      <c r="A158" s="92" t="s">
        <v>579</v>
      </c>
      <c r="B158" s="150"/>
      <c r="C158" s="150"/>
      <c r="D158" s="151"/>
      <c r="E158" s="125"/>
      <c r="F158" s="6"/>
      <c r="G158" s="6"/>
      <c r="H158" s="126"/>
      <c r="I158" s="152"/>
      <c r="J158" s="1"/>
      <c r="K158" s="6"/>
      <c r="L158" s="6"/>
      <c r="M158" s="6"/>
      <c r="N158" s="1"/>
      <c r="O158" s="1"/>
      <c r="Q158" s="1"/>
      <c r="R158" s="6"/>
      <c r="S158" s="1"/>
      <c r="T158" s="1"/>
      <c r="U158" s="1"/>
      <c r="V158" s="1"/>
      <c r="W158" s="1"/>
      <c r="X158" s="6"/>
      <c r="Y158" s="1"/>
      <c r="Z158" s="1"/>
      <c r="AA158" s="1"/>
      <c r="AB158" s="1"/>
      <c r="AC158" s="1"/>
      <c r="AD158" s="6"/>
      <c r="AE158" s="1"/>
      <c r="AF158" s="1"/>
      <c r="AG158" s="1"/>
      <c r="AH158" s="1"/>
      <c r="AI158" s="1"/>
      <c r="AJ158" s="6"/>
      <c r="AK158" s="1"/>
    </row>
    <row r="159" spans="1:38" s="218" customFormat="1" ht="14.25" customHeight="1">
      <c r="A159" s="93" t="s">
        <v>16</v>
      </c>
      <c r="B159" s="94" t="s">
        <v>532</v>
      </c>
      <c r="C159" s="94"/>
      <c r="D159" s="95" t="s">
        <v>543</v>
      </c>
      <c r="E159" s="94" t="s">
        <v>544</v>
      </c>
      <c r="F159" s="94" t="s">
        <v>545</v>
      </c>
      <c r="G159" s="94" t="s">
        <v>546</v>
      </c>
      <c r="H159" s="94" t="s">
        <v>547</v>
      </c>
      <c r="I159" s="94" t="s">
        <v>548</v>
      </c>
      <c r="J159" s="93" t="s">
        <v>549</v>
      </c>
      <c r="K159" s="129" t="s">
        <v>566</v>
      </c>
      <c r="L159" s="130" t="s">
        <v>551</v>
      </c>
      <c r="M159" s="96" t="s">
        <v>552</v>
      </c>
      <c r="N159" s="94" t="s">
        <v>553</v>
      </c>
      <c r="O159" s="95" t="s">
        <v>554</v>
      </c>
      <c r="P159" s="94" t="s">
        <v>784</v>
      </c>
      <c r="Q159" s="217"/>
      <c r="R159" s="6"/>
      <c r="S159" s="217"/>
      <c r="T159" s="217"/>
      <c r="U159" s="217"/>
      <c r="V159" s="217"/>
      <c r="W159" s="217"/>
      <c r="X159" s="217"/>
      <c r="Y159" s="217"/>
      <c r="Z159" s="217"/>
      <c r="AA159" s="217"/>
      <c r="AB159" s="217"/>
      <c r="AC159" s="217"/>
      <c r="AD159" s="217"/>
      <c r="AE159" s="217"/>
      <c r="AF159" s="217"/>
      <c r="AG159" s="217"/>
      <c r="AH159" s="217"/>
      <c r="AI159" s="217"/>
      <c r="AJ159" s="217"/>
      <c r="AK159" s="217"/>
      <c r="AL159" s="217"/>
    </row>
    <row r="160" spans="1:38" s="218" customFormat="1" ht="12.75" customHeight="1">
      <c r="A160" s="330"/>
      <c r="B160" s="330"/>
      <c r="C160" s="330"/>
      <c r="D160" s="330"/>
      <c r="E160" s="333"/>
      <c r="F160" s="333"/>
      <c r="G160" s="333"/>
      <c r="H160" s="333"/>
      <c r="I160" s="333"/>
      <c r="J160" s="252"/>
      <c r="K160" s="222"/>
      <c r="L160" s="241"/>
      <c r="M160" s="242"/>
      <c r="N160" s="222"/>
      <c r="O160" s="252"/>
      <c r="P160" s="219"/>
      <c r="Q160" s="217"/>
      <c r="R160" s="1"/>
      <c r="S160" s="217"/>
      <c r="T160" s="217"/>
      <c r="U160" s="217"/>
      <c r="V160" s="217"/>
      <c r="W160" s="217"/>
      <c r="X160" s="217"/>
      <c r="Y160" s="217"/>
      <c r="Z160" s="217"/>
      <c r="AA160" s="217"/>
      <c r="AB160" s="217"/>
      <c r="AC160" s="217"/>
      <c r="AD160" s="217"/>
      <c r="AE160" s="217"/>
      <c r="AF160" s="217"/>
      <c r="AG160" s="217"/>
      <c r="AH160" s="217"/>
      <c r="AI160" s="217"/>
      <c r="AJ160" s="217"/>
      <c r="AK160" s="217"/>
      <c r="AL160" s="217"/>
    </row>
    <row r="161" spans="1:38" ht="14.25" customHeight="1">
      <c r="A161" s="333"/>
      <c r="B161" s="331"/>
      <c r="C161" s="332"/>
      <c r="D161" s="332"/>
      <c r="E161" s="333"/>
      <c r="F161" s="333"/>
      <c r="G161" s="333"/>
      <c r="H161" s="333"/>
      <c r="I161" s="333"/>
      <c r="J161" s="252"/>
      <c r="K161" s="222"/>
      <c r="L161" s="241"/>
      <c r="M161" s="242"/>
      <c r="N161" s="222"/>
      <c r="O161" s="252"/>
      <c r="P161" s="219"/>
      <c r="R161" s="217"/>
      <c r="S161" s="41"/>
      <c r="T161" s="1"/>
      <c r="U161" s="1"/>
      <c r="V161" s="1"/>
      <c r="W161" s="1"/>
      <c r="X161" s="1"/>
      <c r="Y161" s="1"/>
      <c r="Z161" s="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</row>
    <row r="162" spans="1:38" ht="12.75" customHeight="1">
      <c r="A162" s="333"/>
      <c r="B162" s="331"/>
      <c r="C162" s="332"/>
      <c r="D162" s="332"/>
      <c r="E162" s="333"/>
      <c r="F162" s="333"/>
      <c r="G162" s="333"/>
      <c r="H162" s="333"/>
      <c r="I162" s="333"/>
      <c r="J162" s="252"/>
      <c r="K162" s="222"/>
      <c r="L162" s="241"/>
      <c r="M162" s="242"/>
      <c r="N162" s="222"/>
      <c r="O162" s="252"/>
      <c r="P162" s="219"/>
      <c r="R162" s="6"/>
      <c r="S162" s="1"/>
      <c r="T162" s="1"/>
      <c r="U162" s="1"/>
      <c r="V162" s="1"/>
      <c r="W162" s="1"/>
      <c r="X162" s="1"/>
      <c r="Y162" s="1"/>
    </row>
    <row r="163" spans="1:38" ht="12.75" customHeight="1">
      <c r="A163" s="109" t="s">
        <v>559</v>
      </c>
      <c r="B163" s="109"/>
      <c r="C163" s="109"/>
      <c r="D163" s="109"/>
      <c r="E163" s="41"/>
      <c r="F163" s="117" t="s">
        <v>561</v>
      </c>
      <c r="G163" s="54"/>
      <c r="H163" s="54"/>
      <c r="I163" s="54"/>
      <c r="J163" s="6"/>
      <c r="K163" s="134"/>
      <c r="L163" s="135"/>
      <c r="M163" s="6"/>
      <c r="N163" s="99"/>
      <c r="O163" s="153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38" ht="12.75" customHeight="1">
      <c r="A164" s="116" t="s">
        <v>560</v>
      </c>
      <c r="B164" s="109"/>
      <c r="C164" s="109"/>
      <c r="D164" s="109"/>
      <c r="E164" s="6"/>
      <c r="F164" s="117" t="s">
        <v>563</v>
      </c>
      <c r="G164" s="6"/>
      <c r="H164" s="6" t="s">
        <v>780</v>
      </c>
      <c r="I164" s="6"/>
      <c r="J164" s="1"/>
      <c r="K164" s="6"/>
      <c r="L164" s="6"/>
      <c r="M164" s="6"/>
      <c r="N164" s="1"/>
      <c r="O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2.75" customHeight="1">
      <c r="A165" s="116"/>
      <c r="B165" s="109"/>
      <c r="C165" s="109"/>
      <c r="D165" s="109"/>
      <c r="E165" s="6"/>
      <c r="F165" s="117"/>
      <c r="G165" s="6"/>
      <c r="H165" s="6"/>
      <c r="I165" s="6"/>
      <c r="J165" s="1"/>
      <c r="K165" s="6"/>
      <c r="L165" s="6"/>
      <c r="M165" s="6"/>
      <c r="N165" s="1"/>
      <c r="O165" s="1"/>
      <c r="Q165" s="1"/>
      <c r="R165" s="54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116"/>
      <c r="B166" s="109"/>
      <c r="C166" s="109"/>
      <c r="D166" s="109"/>
      <c r="E166" s="6"/>
      <c r="F166" s="117"/>
      <c r="G166" s="54"/>
      <c r="H166" s="41"/>
      <c r="I166" s="54"/>
      <c r="J166" s="6"/>
      <c r="K166" s="134"/>
      <c r="L166" s="135"/>
      <c r="M166" s="6"/>
      <c r="N166" s="99"/>
      <c r="O166" s="136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54"/>
      <c r="B167" s="98"/>
      <c r="C167" s="98"/>
      <c r="D167" s="41"/>
      <c r="E167" s="54"/>
      <c r="F167" s="54"/>
      <c r="G167" s="54"/>
      <c r="H167" s="41"/>
      <c r="I167" s="54"/>
      <c r="J167" s="6"/>
      <c r="K167" s="134"/>
      <c r="L167" s="135"/>
      <c r="M167" s="6"/>
      <c r="N167" s="99"/>
      <c r="O167" s="136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38.25" customHeight="1">
      <c r="A168" s="41"/>
      <c r="B168" s="154" t="s">
        <v>580</v>
      </c>
      <c r="C168" s="154"/>
      <c r="D168" s="154"/>
      <c r="E168" s="154"/>
      <c r="F168" s="6"/>
      <c r="G168" s="6"/>
      <c r="H168" s="127"/>
      <c r="I168" s="6"/>
      <c r="J168" s="127"/>
      <c r="K168" s="128"/>
      <c r="L168" s="6"/>
      <c r="M168" s="6"/>
      <c r="N168" s="1"/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93" t="s">
        <v>16</v>
      </c>
      <c r="B169" s="94" t="s">
        <v>532</v>
      </c>
      <c r="C169" s="94"/>
      <c r="D169" s="95" t="s">
        <v>543</v>
      </c>
      <c r="E169" s="94" t="s">
        <v>544</v>
      </c>
      <c r="F169" s="94" t="s">
        <v>545</v>
      </c>
      <c r="G169" s="94" t="s">
        <v>581</v>
      </c>
      <c r="H169" s="94" t="s">
        <v>582</v>
      </c>
      <c r="I169" s="94" t="s">
        <v>548</v>
      </c>
      <c r="J169" s="155" t="s">
        <v>549</v>
      </c>
      <c r="K169" s="94" t="s">
        <v>550</v>
      </c>
      <c r="L169" s="94" t="s">
        <v>583</v>
      </c>
      <c r="M169" s="94" t="s">
        <v>553</v>
      </c>
      <c r="N169" s="95" t="s">
        <v>554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56">
        <v>1</v>
      </c>
      <c r="B170" s="157">
        <v>41579</v>
      </c>
      <c r="C170" s="157"/>
      <c r="D170" s="158" t="s">
        <v>584</v>
      </c>
      <c r="E170" s="159" t="s">
        <v>585</v>
      </c>
      <c r="F170" s="160">
        <v>82</v>
      </c>
      <c r="G170" s="159" t="s">
        <v>586</v>
      </c>
      <c r="H170" s="159">
        <v>100</v>
      </c>
      <c r="I170" s="161">
        <v>100</v>
      </c>
      <c r="J170" s="162" t="s">
        <v>587</v>
      </c>
      <c r="K170" s="163">
        <f t="shared" ref="K170:K222" si="170">H170-F170</f>
        <v>18</v>
      </c>
      <c r="L170" s="164">
        <f t="shared" ref="L170:L222" si="171">K170/F170</f>
        <v>0.21951219512195122</v>
      </c>
      <c r="M170" s="159" t="s">
        <v>555</v>
      </c>
      <c r="N170" s="165">
        <v>42657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56">
        <v>2</v>
      </c>
      <c r="B171" s="157">
        <v>41794</v>
      </c>
      <c r="C171" s="157"/>
      <c r="D171" s="158" t="s">
        <v>588</v>
      </c>
      <c r="E171" s="159" t="s">
        <v>557</v>
      </c>
      <c r="F171" s="160">
        <v>257</v>
      </c>
      <c r="G171" s="159" t="s">
        <v>586</v>
      </c>
      <c r="H171" s="159">
        <v>300</v>
      </c>
      <c r="I171" s="161">
        <v>300</v>
      </c>
      <c r="J171" s="162" t="s">
        <v>587</v>
      </c>
      <c r="K171" s="163">
        <f t="shared" si="170"/>
        <v>43</v>
      </c>
      <c r="L171" s="164">
        <f t="shared" si="171"/>
        <v>0.16731517509727625</v>
      </c>
      <c r="M171" s="159" t="s">
        <v>555</v>
      </c>
      <c r="N171" s="165">
        <v>41822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156">
        <v>3</v>
      </c>
      <c r="B172" s="157">
        <v>41828</v>
      </c>
      <c r="C172" s="157"/>
      <c r="D172" s="158" t="s">
        <v>589</v>
      </c>
      <c r="E172" s="159" t="s">
        <v>557</v>
      </c>
      <c r="F172" s="160">
        <v>393</v>
      </c>
      <c r="G172" s="159" t="s">
        <v>586</v>
      </c>
      <c r="H172" s="159">
        <v>468</v>
      </c>
      <c r="I172" s="161">
        <v>468</v>
      </c>
      <c r="J172" s="162" t="s">
        <v>587</v>
      </c>
      <c r="K172" s="163">
        <f t="shared" si="170"/>
        <v>75</v>
      </c>
      <c r="L172" s="164">
        <f t="shared" si="171"/>
        <v>0.19083969465648856</v>
      </c>
      <c r="M172" s="159" t="s">
        <v>555</v>
      </c>
      <c r="N172" s="165">
        <v>41863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56">
        <v>4</v>
      </c>
      <c r="B173" s="157">
        <v>41857</v>
      </c>
      <c r="C173" s="157"/>
      <c r="D173" s="158" t="s">
        <v>590</v>
      </c>
      <c r="E173" s="159" t="s">
        <v>557</v>
      </c>
      <c r="F173" s="160">
        <v>205</v>
      </c>
      <c r="G173" s="159" t="s">
        <v>586</v>
      </c>
      <c r="H173" s="159">
        <v>275</v>
      </c>
      <c r="I173" s="161">
        <v>250</v>
      </c>
      <c r="J173" s="162" t="s">
        <v>587</v>
      </c>
      <c r="K173" s="163">
        <f t="shared" si="170"/>
        <v>70</v>
      </c>
      <c r="L173" s="164">
        <f t="shared" si="171"/>
        <v>0.34146341463414637</v>
      </c>
      <c r="M173" s="159" t="s">
        <v>555</v>
      </c>
      <c r="N173" s="165">
        <v>41962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56">
        <v>5</v>
      </c>
      <c r="B174" s="157">
        <v>41886</v>
      </c>
      <c r="C174" s="157"/>
      <c r="D174" s="158" t="s">
        <v>591</v>
      </c>
      <c r="E174" s="159" t="s">
        <v>557</v>
      </c>
      <c r="F174" s="160">
        <v>162</v>
      </c>
      <c r="G174" s="159" t="s">
        <v>586</v>
      </c>
      <c r="H174" s="159">
        <v>190</v>
      </c>
      <c r="I174" s="161">
        <v>190</v>
      </c>
      <c r="J174" s="162" t="s">
        <v>587</v>
      </c>
      <c r="K174" s="163">
        <f t="shared" si="170"/>
        <v>28</v>
      </c>
      <c r="L174" s="164">
        <f t="shared" si="171"/>
        <v>0.1728395061728395</v>
      </c>
      <c r="M174" s="159" t="s">
        <v>555</v>
      </c>
      <c r="N174" s="165">
        <v>42006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56">
        <v>6</v>
      </c>
      <c r="B175" s="157">
        <v>41886</v>
      </c>
      <c r="C175" s="157"/>
      <c r="D175" s="158" t="s">
        <v>592</v>
      </c>
      <c r="E175" s="159" t="s">
        <v>557</v>
      </c>
      <c r="F175" s="160">
        <v>75</v>
      </c>
      <c r="G175" s="159" t="s">
        <v>586</v>
      </c>
      <c r="H175" s="159">
        <v>91.5</v>
      </c>
      <c r="I175" s="161" t="s">
        <v>593</v>
      </c>
      <c r="J175" s="162" t="s">
        <v>594</v>
      </c>
      <c r="K175" s="163">
        <f t="shared" si="170"/>
        <v>16.5</v>
      </c>
      <c r="L175" s="164">
        <f t="shared" si="171"/>
        <v>0.22</v>
      </c>
      <c r="M175" s="159" t="s">
        <v>555</v>
      </c>
      <c r="N175" s="165">
        <v>41954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56">
        <v>7</v>
      </c>
      <c r="B176" s="157">
        <v>41913</v>
      </c>
      <c r="C176" s="157"/>
      <c r="D176" s="158" t="s">
        <v>595</v>
      </c>
      <c r="E176" s="159" t="s">
        <v>557</v>
      </c>
      <c r="F176" s="160">
        <v>850</v>
      </c>
      <c r="G176" s="159" t="s">
        <v>586</v>
      </c>
      <c r="H176" s="159">
        <v>982.5</v>
      </c>
      <c r="I176" s="161">
        <v>1050</v>
      </c>
      <c r="J176" s="162" t="s">
        <v>596</v>
      </c>
      <c r="K176" s="163">
        <f t="shared" si="170"/>
        <v>132.5</v>
      </c>
      <c r="L176" s="164">
        <f t="shared" si="171"/>
        <v>0.15588235294117647</v>
      </c>
      <c r="M176" s="159" t="s">
        <v>555</v>
      </c>
      <c r="N176" s="165">
        <v>42039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8</v>
      </c>
      <c r="B177" s="157">
        <v>41913</v>
      </c>
      <c r="C177" s="157"/>
      <c r="D177" s="158" t="s">
        <v>597</v>
      </c>
      <c r="E177" s="159" t="s">
        <v>557</v>
      </c>
      <c r="F177" s="160">
        <v>475</v>
      </c>
      <c r="G177" s="159" t="s">
        <v>586</v>
      </c>
      <c r="H177" s="159">
        <v>515</v>
      </c>
      <c r="I177" s="161">
        <v>600</v>
      </c>
      <c r="J177" s="162" t="s">
        <v>598</v>
      </c>
      <c r="K177" s="163">
        <f t="shared" si="170"/>
        <v>40</v>
      </c>
      <c r="L177" s="164">
        <f t="shared" si="171"/>
        <v>8.4210526315789472E-2</v>
      </c>
      <c r="M177" s="159" t="s">
        <v>555</v>
      </c>
      <c r="N177" s="165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9</v>
      </c>
      <c r="B178" s="157">
        <v>41913</v>
      </c>
      <c r="C178" s="157"/>
      <c r="D178" s="158" t="s">
        <v>599</v>
      </c>
      <c r="E178" s="159" t="s">
        <v>557</v>
      </c>
      <c r="F178" s="160">
        <v>86</v>
      </c>
      <c r="G178" s="159" t="s">
        <v>586</v>
      </c>
      <c r="H178" s="159">
        <v>99</v>
      </c>
      <c r="I178" s="161">
        <v>140</v>
      </c>
      <c r="J178" s="162" t="s">
        <v>600</v>
      </c>
      <c r="K178" s="163">
        <f t="shared" si="170"/>
        <v>13</v>
      </c>
      <c r="L178" s="164">
        <f t="shared" si="171"/>
        <v>0.15116279069767441</v>
      </c>
      <c r="M178" s="159" t="s">
        <v>555</v>
      </c>
      <c r="N178" s="165">
        <v>41939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10</v>
      </c>
      <c r="B179" s="157">
        <v>41926</v>
      </c>
      <c r="C179" s="157"/>
      <c r="D179" s="158" t="s">
        <v>601</v>
      </c>
      <c r="E179" s="159" t="s">
        <v>557</v>
      </c>
      <c r="F179" s="160">
        <v>496.6</v>
      </c>
      <c r="G179" s="159" t="s">
        <v>586</v>
      </c>
      <c r="H179" s="159">
        <v>621</v>
      </c>
      <c r="I179" s="161">
        <v>580</v>
      </c>
      <c r="J179" s="162" t="s">
        <v>587</v>
      </c>
      <c r="K179" s="163">
        <f t="shared" si="170"/>
        <v>124.39999999999998</v>
      </c>
      <c r="L179" s="164">
        <f t="shared" si="171"/>
        <v>0.25050342327829234</v>
      </c>
      <c r="M179" s="159" t="s">
        <v>555</v>
      </c>
      <c r="N179" s="165">
        <v>42605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11</v>
      </c>
      <c r="B180" s="157">
        <v>41926</v>
      </c>
      <c r="C180" s="157"/>
      <c r="D180" s="158" t="s">
        <v>602</v>
      </c>
      <c r="E180" s="159" t="s">
        <v>557</v>
      </c>
      <c r="F180" s="160">
        <v>2481.9</v>
      </c>
      <c r="G180" s="159" t="s">
        <v>586</v>
      </c>
      <c r="H180" s="159">
        <v>2840</v>
      </c>
      <c r="I180" s="161">
        <v>2870</v>
      </c>
      <c r="J180" s="162" t="s">
        <v>603</v>
      </c>
      <c r="K180" s="163">
        <f t="shared" si="170"/>
        <v>358.09999999999991</v>
      </c>
      <c r="L180" s="164">
        <f t="shared" si="171"/>
        <v>0.14428462065353154</v>
      </c>
      <c r="M180" s="159" t="s">
        <v>555</v>
      </c>
      <c r="N180" s="165">
        <v>42017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12</v>
      </c>
      <c r="B181" s="157">
        <v>41928</v>
      </c>
      <c r="C181" s="157"/>
      <c r="D181" s="158" t="s">
        <v>604</v>
      </c>
      <c r="E181" s="159" t="s">
        <v>557</v>
      </c>
      <c r="F181" s="160">
        <v>84.5</v>
      </c>
      <c r="G181" s="159" t="s">
        <v>586</v>
      </c>
      <c r="H181" s="159">
        <v>93</v>
      </c>
      <c r="I181" s="161">
        <v>110</v>
      </c>
      <c r="J181" s="162" t="s">
        <v>605</v>
      </c>
      <c r="K181" s="163">
        <f t="shared" si="170"/>
        <v>8.5</v>
      </c>
      <c r="L181" s="164">
        <f t="shared" si="171"/>
        <v>0.10059171597633136</v>
      </c>
      <c r="M181" s="159" t="s">
        <v>555</v>
      </c>
      <c r="N181" s="165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13</v>
      </c>
      <c r="B182" s="157">
        <v>41928</v>
      </c>
      <c r="C182" s="157"/>
      <c r="D182" s="158" t="s">
        <v>606</v>
      </c>
      <c r="E182" s="159" t="s">
        <v>557</v>
      </c>
      <c r="F182" s="160">
        <v>401</v>
      </c>
      <c r="G182" s="159" t="s">
        <v>586</v>
      </c>
      <c r="H182" s="159">
        <v>428</v>
      </c>
      <c r="I182" s="161">
        <v>450</v>
      </c>
      <c r="J182" s="162" t="s">
        <v>607</v>
      </c>
      <c r="K182" s="163">
        <f t="shared" si="170"/>
        <v>27</v>
      </c>
      <c r="L182" s="164">
        <f t="shared" si="171"/>
        <v>6.7331670822942641E-2</v>
      </c>
      <c r="M182" s="159" t="s">
        <v>555</v>
      </c>
      <c r="N182" s="165">
        <v>42020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14</v>
      </c>
      <c r="B183" s="157">
        <v>41928</v>
      </c>
      <c r="C183" s="157"/>
      <c r="D183" s="158" t="s">
        <v>608</v>
      </c>
      <c r="E183" s="159" t="s">
        <v>557</v>
      </c>
      <c r="F183" s="160">
        <v>101</v>
      </c>
      <c r="G183" s="159" t="s">
        <v>586</v>
      </c>
      <c r="H183" s="159">
        <v>112</v>
      </c>
      <c r="I183" s="161">
        <v>120</v>
      </c>
      <c r="J183" s="162" t="s">
        <v>609</v>
      </c>
      <c r="K183" s="163">
        <f t="shared" si="170"/>
        <v>11</v>
      </c>
      <c r="L183" s="164">
        <f t="shared" si="171"/>
        <v>0.10891089108910891</v>
      </c>
      <c r="M183" s="159" t="s">
        <v>555</v>
      </c>
      <c r="N183" s="165">
        <v>41939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15</v>
      </c>
      <c r="B184" s="157">
        <v>41954</v>
      </c>
      <c r="C184" s="157"/>
      <c r="D184" s="158" t="s">
        <v>610</v>
      </c>
      <c r="E184" s="159" t="s">
        <v>557</v>
      </c>
      <c r="F184" s="160">
        <v>59</v>
      </c>
      <c r="G184" s="159" t="s">
        <v>586</v>
      </c>
      <c r="H184" s="159">
        <v>76</v>
      </c>
      <c r="I184" s="161">
        <v>76</v>
      </c>
      <c r="J184" s="162" t="s">
        <v>587</v>
      </c>
      <c r="K184" s="163">
        <f t="shared" si="170"/>
        <v>17</v>
      </c>
      <c r="L184" s="164">
        <f t="shared" si="171"/>
        <v>0.28813559322033899</v>
      </c>
      <c r="M184" s="159" t="s">
        <v>555</v>
      </c>
      <c r="N184" s="165">
        <v>43032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16</v>
      </c>
      <c r="B185" s="157">
        <v>41954</v>
      </c>
      <c r="C185" s="157"/>
      <c r="D185" s="158" t="s">
        <v>599</v>
      </c>
      <c r="E185" s="159" t="s">
        <v>557</v>
      </c>
      <c r="F185" s="160">
        <v>99</v>
      </c>
      <c r="G185" s="159" t="s">
        <v>586</v>
      </c>
      <c r="H185" s="159">
        <v>120</v>
      </c>
      <c r="I185" s="161">
        <v>120</v>
      </c>
      <c r="J185" s="162" t="s">
        <v>568</v>
      </c>
      <c r="K185" s="163">
        <f t="shared" si="170"/>
        <v>21</v>
      </c>
      <c r="L185" s="164">
        <f t="shared" si="171"/>
        <v>0.21212121212121213</v>
      </c>
      <c r="M185" s="159" t="s">
        <v>555</v>
      </c>
      <c r="N185" s="165">
        <v>41960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17</v>
      </c>
      <c r="B186" s="157">
        <v>41956</v>
      </c>
      <c r="C186" s="157"/>
      <c r="D186" s="158" t="s">
        <v>611</v>
      </c>
      <c r="E186" s="159" t="s">
        <v>557</v>
      </c>
      <c r="F186" s="160">
        <v>22</v>
      </c>
      <c r="G186" s="159" t="s">
        <v>586</v>
      </c>
      <c r="H186" s="159">
        <v>33.549999999999997</v>
      </c>
      <c r="I186" s="161">
        <v>32</v>
      </c>
      <c r="J186" s="162" t="s">
        <v>612</v>
      </c>
      <c r="K186" s="163">
        <f t="shared" si="170"/>
        <v>11.549999999999997</v>
      </c>
      <c r="L186" s="164">
        <f t="shared" si="171"/>
        <v>0.52499999999999991</v>
      </c>
      <c r="M186" s="159" t="s">
        <v>555</v>
      </c>
      <c r="N186" s="165">
        <v>42188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18</v>
      </c>
      <c r="B187" s="157">
        <v>41976</v>
      </c>
      <c r="C187" s="157"/>
      <c r="D187" s="158" t="s">
        <v>613</v>
      </c>
      <c r="E187" s="159" t="s">
        <v>557</v>
      </c>
      <c r="F187" s="160">
        <v>440</v>
      </c>
      <c r="G187" s="159" t="s">
        <v>586</v>
      </c>
      <c r="H187" s="159">
        <v>520</v>
      </c>
      <c r="I187" s="161">
        <v>520</v>
      </c>
      <c r="J187" s="162" t="s">
        <v>614</v>
      </c>
      <c r="K187" s="163">
        <f t="shared" si="170"/>
        <v>80</v>
      </c>
      <c r="L187" s="164">
        <f t="shared" si="171"/>
        <v>0.18181818181818182</v>
      </c>
      <c r="M187" s="159" t="s">
        <v>555</v>
      </c>
      <c r="N187" s="165">
        <v>42208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19</v>
      </c>
      <c r="B188" s="157">
        <v>41976</v>
      </c>
      <c r="C188" s="157"/>
      <c r="D188" s="158" t="s">
        <v>615</v>
      </c>
      <c r="E188" s="159" t="s">
        <v>557</v>
      </c>
      <c r="F188" s="160">
        <v>360</v>
      </c>
      <c r="G188" s="159" t="s">
        <v>586</v>
      </c>
      <c r="H188" s="159">
        <v>427</v>
      </c>
      <c r="I188" s="161">
        <v>425</v>
      </c>
      <c r="J188" s="162" t="s">
        <v>616</v>
      </c>
      <c r="K188" s="163">
        <f t="shared" si="170"/>
        <v>67</v>
      </c>
      <c r="L188" s="164">
        <f t="shared" si="171"/>
        <v>0.18611111111111112</v>
      </c>
      <c r="M188" s="159" t="s">
        <v>555</v>
      </c>
      <c r="N188" s="165">
        <v>42058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20</v>
      </c>
      <c r="B189" s="157">
        <v>42012</v>
      </c>
      <c r="C189" s="157"/>
      <c r="D189" s="158" t="s">
        <v>617</v>
      </c>
      <c r="E189" s="159" t="s">
        <v>557</v>
      </c>
      <c r="F189" s="160">
        <v>360</v>
      </c>
      <c r="G189" s="159" t="s">
        <v>586</v>
      </c>
      <c r="H189" s="159">
        <v>455</v>
      </c>
      <c r="I189" s="161">
        <v>420</v>
      </c>
      <c r="J189" s="162" t="s">
        <v>618</v>
      </c>
      <c r="K189" s="163">
        <f t="shared" si="170"/>
        <v>95</v>
      </c>
      <c r="L189" s="164">
        <f t="shared" si="171"/>
        <v>0.2638888888888889</v>
      </c>
      <c r="M189" s="159" t="s">
        <v>555</v>
      </c>
      <c r="N189" s="165">
        <v>42024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21</v>
      </c>
      <c r="B190" s="157">
        <v>42012</v>
      </c>
      <c r="C190" s="157"/>
      <c r="D190" s="158" t="s">
        <v>619</v>
      </c>
      <c r="E190" s="159" t="s">
        <v>557</v>
      </c>
      <c r="F190" s="160">
        <v>130</v>
      </c>
      <c r="G190" s="159"/>
      <c r="H190" s="159">
        <v>175.5</v>
      </c>
      <c r="I190" s="161">
        <v>165</v>
      </c>
      <c r="J190" s="162" t="s">
        <v>620</v>
      </c>
      <c r="K190" s="163">
        <f t="shared" si="170"/>
        <v>45.5</v>
      </c>
      <c r="L190" s="164">
        <f t="shared" si="171"/>
        <v>0.35</v>
      </c>
      <c r="M190" s="159" t="s">
        <v>555</v>
      </c>
      <c r="N190" s="165">
        <v>43088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22</v>
      </c>
      <c r="B191" s="157">
        <v>42040</v>
      </c>
      <c r="C191" s="157"/>
      <c r="D191" s="158" t="s">
        <v>371</v>
      </c>
      <c r="E191" s="159" t="s">
        <v>585</v>
      </c>
      <c r="F191" s="160">
        <v>98</v>
      </c>
      <c r="G191" s="159"/>
      <c r="H191" s="159">
        <v>120</v>
      </c>
      <c r="I191" s="161">
        <v>120</v>
      </c>
      <c r="J191" s="162" t="s">
        <v>587</v>
      </c>
      <c r="K191" s="163">
        <f t="shared" si="170"/>
        <v>22</v>
      </c>
      <c r="L191" s="164">
        <f t="shared" si="171"/>
        <v>0.22448979591836735</v>
      </c>
      <c r="M191" s="159" t="s">
        <v>555</v>
      </c>
      <c r="N191" s="165">
        <v>42753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23</v>
      </c>
      <c r="B192" s="157">
        <v>42040</v>
      </c>
      <c r="C192" s="157"/>
      <c r="D192" s="158" t="s">
        <v>621</v>
      </c>
      <c r="E192" s="159" t="s">
        <v>585</v>
      </c>
      <c r="F192" s="160">
        <v>196</v>
      </c>
      <c r="G192" s="159"/>
      <c r="H192" s="159">
        <v>262</v>
      </c>
      <c r="I192" s="161">
        <v>255</v>
      </c>
      <c r="J192" s="162" t="s">
        <v>587</v>
      </c>
      <c r="K192" s="163">
        <f t="shared" si="170"/>
        <v>66</v>
      </c>
      <c r="L192" s="164">
        <f t="shared" si="171"/>
        <v>0.33673469387755101</v>
      </c>
      <c r="M192" s="159" t="s">
        <v>555</v>
      </c>
      <c r="N192" s="165">
        <v>42599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24</v>
      </c>
      <c r="B193" s="167">
        <v>42067</v>
      </c>
      <c r="C193" s="167"/>
      <c r="D193" s="168" t="s">
        <v>370</v>
      </c>
      <c r="E193" s="169" t="s">
        <v>585</v>
      </c>
      <c r="F193" s="170">
        <v>235</v>
      </c>
      <c r="G193" s="170"/>
      <c r="H193" s="171">
        <v>77</v>
      </c>
      <c r="I193" s="171" t="s">
        <v>622</v>
      </c>
      <c r="J193" s="172" t="s">
        <v>623</v>
      </c>
      <c r="K193" s="173">
        <f t="shared" si="170"/>
        <v>-158</v>
      </c>
      <c r="L193" s="174">
        <f t="shared" si="171"/>
        <v>-0.67234042553191486</v>
      </c>
      <c r="M193" s="170" t="s">
        <v>567</v>
      </c>
      <c r="N193" s="167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25</v>
      </c>
      <c r="B194" s="157">
        <v>42067</v>
      </c>
      <c r="C194" s="157"/>
      <c r="D194" s="158" t="s">
        <v>624</v>
      </c>
      <c r="E194" s="159" t="s">
        <v>585</v>
      </c>
      <c r="F194" s="160">
        <v>185</v>
      </c>
      <c r="G194" s="159"/>
      <c r="H194" s="159">
        <v>224</v>
      </c>
      <c r="I194" s="161" t="s">
        <v>625</v>
      </c>
      <c r="J194" s="162" t="s">
        <v>587</v>
      </c>
      <c r="K194" s="163">
        <f t="shared" si="170"/>
        <v>39</v>
      </c>
      <c r="L194" s="164">
        <f t="shared" si="171"/>
        <v>0.21081081081081082</v>
      </c>
      <c r="M194" s="159" t="s">
        <v>555</v>
      </c>
      <c r="N194" s="165">
        <v>42647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6">
        <v>26</v>
      </c>
      <c r="B195" s="167">
        <v>42090</v>
      </c>
      <c r="C195" s="167"/>
      <c r="D195" s="175" t="s">
        <v>626</v>
      </c>
      <c r="E195" s="170" t="s">
        <v>585</v>
      </c>
      <c r="F195" s="170">
        <v>49.5</v>
      </c>
      <c r="G195" s="171"/>
      <c r="H195" s="171">
        <v>15.85</v>
      </c>
      <c r="I195" s="171">
        <v>67</v>
      </c>
      <c r="J195" s="172" t="s">
        <v>627</v>
      </c>
      <c r="K195" s="171">
        <f t="shared" si="170"/>
        <v>-33.65</v>
      </c>
      <c r="L195" s="176">
        <f t="shared" si="171"/>
        <v>-0.67979797979797973</v>
      </c>
      <c r="M195" s="170" t="s">
        <v>567</v>
      </c>
      <c r="N195" s="177">
        <v>43627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27</v>
      </c>
      <c r="B196" s="157">
        <v>42093</v>
      </c>
      <c r="C196" s="157"/>
      <c r="D196" s="158" t="s">
        <v>628</v>
      </c>
      <c r="E196" s="159" t="s">
        <v>585</v>
      </c>
      <c r="F196" s="160">
        <v>183.5</v>
      </c>
      <c r="G196" s="159"/>
      <c r="H196" s="159">
        <v>219</v>
      </c>
      <c r="I196" s="161">
        <v>218</v>
      </c>
      <c r="J196" s="162" t="s">
        <v>629</v>
      </c>
      <c r="K196" s="163">
        <f t="shared" si="170"/>
        <v>35.5</v>
      </c>
      <c r="L196" s="164">
        <f t="shared" si="171"/>
        <v>0.19346049046321526</v>
      </c>
      <c r="M196" s="159" t="s">
        <v>555</v>
      </c>
      <c r="N196" s="165">
        <v>42103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28</v>
      </c>
      <c r="B197" s="157">
        <v>42114</v>
      </c>
      <c r="C197" s="157"/>
      <c r="D197" s="158" t="s">
        <v>630</v>
      </c>
      <c r="E197" s="159" t="s">
        <v>585</v>
      </c>
      <c r="F197" s="160">
        <f>(227+237)/2</f>
        <v>232</v>
      </c>
      <c r="G197" s="159"/>
      <c r="H197" s="159">
        <v>298</v>
      </c>
      <c r="I197" s="161">
        <v>298</v>
      </c>
      <c r="J197" s="162" t="s">
        <v>587</v>
      </c>
      <c r="K197" s="163">
        <f t="shared" si="170"/>
        <v>66</v>
      </c>
      <c r="L197" s="164">
        <f t="shared" si="171"/>
        <v>0.28448275862068967</v>
      </c>
      <c r="M197" s="159" t="s">
        <v>555</v>
      </c>
      <c r="N197" s="165">
        <v>42823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29</v>
      </c>
      <c r="B198" s="157">
        <v>42128</v>
      </c>
      <c r="C198" s="157"/>
      <c r="D198" s="158" t="s">
        <v>631</v>
      </c>
      <c r="E198" s="159" t="s">
        <v>557</v>
      </c>
      <c r="F198" s="160">
        <v>385</v>
      </c>
      <c r="G198" s="159"/>
      <c r="H198" s="159">
        <f>212.5+331</f>
        <v>543.5</v>
      </c>
      <c r="I198" s="161">
        <v>510</v>
      </c>
      <c r="J198" s="162" t="s">
        <v>632</v>
      </c>
      <c r="K198" s="163">
        <f t="shared" si="170"/>
        <v>158.5</v>
      </c>
      <c r="L198" s="164">
        <f t="shared" si="171"/>
        <v>0.41168831168831171</v>
      </c>
      <c r="M198" s="159" t="s">
        <v>555</v>
      </c>
      <c r="N198" s="165">
        <v>42235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30</v>
      </c>
      <c r="B199" s="157">
        <v>42128</v>
      </c>
      <c r="C199" s="157"/>
      <c r="D199" s="158" t="s">
        <v>633</v>
      </c>
      <c r="E199" s="159" t="s">
        <v>557</v>
      </c>
      <c r="F199" s="160">
        <v>115.5</v>
      </c>
      <c r="G199" s="159"/>
      <c r="H199" s="159">
        <v>146</v>
      </c>
      <c r="I199" s="161">
        <v>142</v>
      </c>
      <c r="J199" s="162" t="s">
        <v>634</v>
      </c>
      <c r="K199" s="163">
        <f t="shared" si="170"/>
        <v>30.5</v>
      </c>
      <c r="L199" s="164">
        <f t="shared" si="171"/>
        <v>0.26406926406926406</v>
      </c>
      <c r="M199" s="159" t="s">
        <v>555</v>
      </c>
      <c r="N199" s="165">
        <v>42202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31</v>
      </c>
      <c r="B200" s="157">
        <v>42151</v>
      </c>
      <c r="C200" s="157"/>
      <c r="D200" s="158" t="s">
        <v>635</v>
      </c>
      <c r="E200" s="159" t="s">
        <v>557</v>
      </c>
      <c r="F200" s="160">
        <v>237.5</v>
      </c>
      <c r="G200" s="159"/>
      <c r="H200" s="159">
        <v>279.5</v>
      </c>
      <c r="I200" s="161">
        <v>278</v>
      </c>
      <c r="J200" s="162" t="s">
        <v>587</v>
      </c>
      <c r="K200" s="163">
        <f t="shared" si="170"/>
        <v>42</v>
      </c>
      <c r="L200" s="164">
        <f t="shared" si="171"/>
        <v>0.17684210526315788</v>
      </c>
      <c r="M200" s="159" t="s">
        <v>555</v>
      </c>
      <c r="N200" s="165">
        <v>42222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32</v>
      </c>
      <c r="B201" s="157">
        <v>42174</v>
      </c>
      <c r="C201" s="157"/>
      <c r="D201" s="158" t="s">
        <v>606</v>
      </c>
      <c r="E201" s="159" t="s">
        <v>585</v>
      </c>
      <c r="F201" s="160">
        <v>340</v>
      </c>
      <c r="G201" s="159"/>
      <c r="H201" s="159">
        <v>448</v>
      </c>
      <c r="I201" s="161">
        <v>448</v>
      </c>
      <c r="J201" s="162" t="s">
        <v>587</v>
      </c>
      <c r="K201" s="163">
        <f t="shared" si="170"/>
        <v>108</v>
      </c>
      <c r="L201" s="164">
        <f t="shared" si="171"/>
        <v>0.31764705882352939</v>
      </c>
      <c r="M201" s="159" t="s">
        <v>555</v>
      </c>
      <c r="N201" s="165">
        <v>43018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33</v>
      </c>
      <c r="B202" s="157">
        <v>42191</v>
      </c>
      <c r="C202" s="157"/>
      <c r="D202" s="158" t="s">
        <v>636</v>
      </c>
      <c r="E202" s="159" t="s">
        <v>585</v>
      </c>
      <c r="F202" s="160">
        <v>390</v>
      </c>
      <c r="G202" s="159"/>
      <c r="H202" s="159">
        <v>460</v>
      </c>
      <c r="I202" s="161">
        <v>460</v>
      </c>
      <c r="J202" s="162" t="s">
        <v>587</v>
      </c>
      <c r="K202" s="163">
        <f t="shared" si="170"/>
        <v>70</v>
      </c>
      <c r="L202" s="164">
        <f t="shared" si="171"/>
        <v>0.17948717948717949</v>
      </c>
      <c r="M202" s="159" t="s">
        <v>555</v>
      </c>
      <c r="N202" s="165">
        <v>42478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6">
        <v>34</v>
      </c>
      <c r="B203" s="167">
        <v>42195</v>
      </c>
      <c r="C203" s="167"/>
      <c r="D203" s="168" t="s">
        <v>637</v>
      </c>
      <c r="E203" s="169" t="s">
        <v>585</v>
      </c>
      <c r="F203" s="170">
        <v>122.5</v>
      </c>
      <c r="G203" s="170"/>
      <c r="H203" s="171">
        <v>61</v>
      </c>
      <c r="I203" s="171">
        <v>172</v>
      </c>
      <c r="J203" s="172" t="s">
        <v>638</v>
      </c>
      <c r="K203" s="173">
        <f t="shared" si="170"/>
        <v>-61.5</v>
      </c>
      <c r="L203" s="174">
        <f t="shared" si="171"/>
        <v>-0.50204081632653064</v>
      </c>
      <c r="M203" s="170" t="s">
        <v>567</v>
      </c>
      <c r="N203" s="167">
        <v>43333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35</v>
      </c>
      <c r="B204" s="157">
        <v>42219</v>
      </c>
      <c r="C204" s="157"/>
      <c r="D204" s="158" t="s">
        <v>639</v>
      </c>
      <c r="E204" s="159" t="s">
        <v>585</v>
      </c>
      <c r="F204" s="160">
        <v>297.5</v>
      </c>
      <c r="G204" s="159"/>
      <c r="H204" s="159">
        <v>350</v>
      </c>
      <c r="I204" s="161">
        <v>360</v>
      </c>
      <c r="J204" s="162" t="s">
        <v>640</v>
      </c>
      <c r="K204" s="163">
        <f t="shared" si="170"/>
        <v>52.5</v>
      </c>
      <c r="L204" s="164">
        <f t="shared" si="171"/>
        <v>0.17647058823529413</v>
      </c>
      <c r="M204" s="159" t="s">
        <v>555</v>
      </c>
      <c r="N204" s="165">
        <v>42232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36</v>
      </c>
      <c r="B205" s="157">
        <v>42219</v>
      </c>
      <c r="C205" s="157"/>
      <c r="D205" s="158" t="s">
        <v>641</v>
      </c>
      <c r="E205" s="159" t="s">
        <v>585</v>
      </c>
      <c r="F205" s="160">
        <v>115.5</v>
      </c>
      <c r="G205" s="159"/>
      <c r="H205" s="159">
        <v>149</v>
      </c>
      <c r="I205" s="161">
        <v>140</v>
      </c>
      <c r="J205" s="162" t="s">
        <v>642</v>
      </c>
      <c r="K205" s="163">
        <f t="shared" si="170"/>
        <v>33.5</v>
      </c>
      <c r="L205" s="164">
        <f t="shared" si="171"/>
        <v>0.29004329004329005</v>
      </c>
      <c r="M205" s="159" t="s">
        <v>555</v>
      </c>
      <c r="N205" s="165">
        <v>42740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37</v>
      </c>
      <c r="B206" s="157">
        <v>42251</v>
      </c>
      <c r="C206" s="157"/>
      <c r="D206" s="158" t="s">
        <v>635</v>
      </c>
      <c r="E206" s="159" t="s">
        <v>585</v>
      </c>
      <c r="F206" s="160">
        <v>226</v>
      </c>
      <c r="G206" s="159"/>
      <c r="H206" s="159">
        <v>292</v>
      </c>
      <c r="I206" s="161">
        <v>292</v>
      </c>
      <c r="J206" s="162" t="s">
        <v>643</v>
      </c>
      <c r="K206" s="163">
        <f t="shared" si="170"/>
        <v>66</v>
      </c>
      <c r="L206" s="164">
        <f t="shared" si="171"/>
        <v>0.29203539823008851</v>
      </c>
      <c r="M206" s="159" t="s">
        <v>555</v>
      </c>
      <c r="N206" s="165">
        <v>42286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38</v>
      </c>
      <c r="B207" s="157">
        <v>42254</v>
      </c>
      <c r="C207" s="157"/>
      <c r="D207" s="158" t="s">
        <v>630</v>
      </c>
      <c r="E207" s="159" t="s">
        <v>585</v>
      </c>
      <c r="F207" s="160">
        <v>232.5</v>
      </c>
      <c r="G207" s="159"/>
      <c r="H207" s="159">
        <v>312.5</v>
      </c>
      <c r="I207" s="161">
        <v>310</v>
      </c>
      <c r="J207" s="162" t="s">
        <v>587</v>
      </c>
      <c r="K207" s="163">
        <f t="shared" si="170"/>
        <v>80</v>
      </c>
      <c r="L207" s="164">
        <f t="shared" si="171"/>
        <v>0.34408602150537637</v>
      </c>
      <c r="M207" s="159" t="s">
        <v>555</v>
      </c>
      <c r="N207" s="165">
        <v>42823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39</v>
      </c>
      <c r="B208" s="157">
        <v>42268</v>
      </c>
      <c r="C208" s="157"/>
      <c r="D208" s="158" t="s">
        <v>644</v>
      </c>
      <c r="E208" s="159" t="s">
        <v>585</v>
      </c>
      <c r="F208" s="160">
        <v>196.5</v>
      </c>
      <c r="G208" s="159"/>
      <c r="H208" s="159">
        <v>238</v>
      </c>
      <c r="I208" s="161">
        <v>238</v>
      </c>
      <c r="J208" s="162" t="s">
        <v>643</v>
      </c>
      <c r="K208" s="163">
        <f t="shared" si="170"/>
        <v>41.5</v>
      </c>
      <c r="L208" s="164">
        <f t="shared" si="171"/>
        <v>0.21119592875318066</v>
      </c>
      <c r="M208" s="159" t="s">
        <v>555</v>
      </c>
      <c r="N208" s="165">
        <v>42291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40</v>
      </c>
      <c r="B209" s="157">
        <v>42271</v>
      </c>
      <c r="C209" s="157"/>
      <c r="D209" s="158" t="s">
        <v>584</v>
      </c>
      <c r="E209" s="159" t="s">
        <v>585</v>
      </c>
      <c r="F209" s="160">
        <v>65</v>
      </c>
      <c r="G209" s="159"/>
      <c r="H209" s="159">
        <v>82</v>
      </c>
      <c r="I209" s="161">
        <v>82</v>
      </c>
      <c r="J209" s="162" t="s">
        <v>643</v>
      </c>
      <c r="K209" s="163">
        <f t="shared" si="170"/>
        <v>17</v>
      </c>
      <c r="L209" s="164">
        <f t="shared" si="171"/>
        <v>0.26153846153846155</v>
      </c>
      <c r="M209" s="159" t="s">
        <v>555</v>
      </c>
      <c r="N209" s="165">
        <v>42578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41</v>
      </c>
      <c r="B210" s="157">
        <v>42291</v>
      </c>
      <c r="C210" s="157"/>
      <c r="D210" s="158" t="s">
        <v>645</v>
      </c>
      <c r="E210" s="159" t="s">
        <v>585</v>
      </c>
      <c r="F210" s="160">
        <v>144</v>
      </c>
      <c r="G210" s="159"/>
      <c r="H210" s="159">
        <v>182.5</v>
      </c>
      <c r="I210" s="161">
        <v>181</v>
      </c>
      <c r="J210" s="162" t="s">
        <v>643</v>
      </c>
      <c r="K210" s="163">
        <f t="shared" si="170"/>
        <v>38.5</v>
      </c>
      <c r="L210" s="164">
        <f t="shared" si="171"/>
        <v>0.2673611111111111</v>
      </c>
      <c r="M210" s="159" t="s">
        <v>555</v>
      </c>
      <c r="N210" s="165">
        <v>42817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42</v>
      </c>
      <c r="B211" s="157">
        <v>42291</v>
      </c>
      <c r="C211" s="157"/>
      <c r="D211" s="158" t="s">
        <v>646</v>
      </c>
      <c r="E211" s="159" t="s">
        <v>585</v>
      </c>
      <c r="F211" s="160">
        <v>264</v>
      </c>
      <c r="G211" s="159"/>
      <c r="H211" s="159">
        <v>311</v>
      </c>
      <c r="I211" s="161">
        <v>311</v>
      </c>
      <c r="J211" s="162" t="s">
        <v>643</v>
      </c>
      <c r="K211" s="163">
        <f t="shared" si="170"/>
        <v>47</v>
      </c>
      <c r="L211" s="164">
        <f t="shared" si="171"/>
        <v>0.17803030303030304</v>
      </c>
      <c r="M211" s="159" t="s">
        <v>555</v>
      </c>
      <c r="N211" s="165">
        <v>42604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43</v>
      </c>
      <c r="B212" s="157">
        <v>42318</v>
      </c>
      <c r="C212" s="157"/>
      <c r="D212" s="158" t="s">
        <v>647</v>
      </c>
      <c r="E212" s="159" t="s">
        <v>557</v>
      </c>
      <c r="F212" s="160">
        <v>549.5</v>
      </c>
      <c r="G212" s="159"/>
      <c r="H212" s="159">
        <v>630</v>
      </c>
      <c r="I212" s="161">
        <v>630</v>
      </c>
      <c r="J212" s="162" t="s">
        <v>643</v>
      </c>
      <c r="K212" s="163">
        <f t="shared" si="170"/>
        <v>80.5</v>
      </c>
      <c r="L212" s="164">
        <f t="shared" si="171"/>
        <v>0.1464968152866242</v>
      </c>
      <c r="M212" s="159" t="s">
        <v>555</v>
      </c>
      <c r="N212" s="165">
        <v>42419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44</v>
      </c>
      <c r="B213" s="157">
        <v>42342</v>
      </c>
      <c r="C213" s="157"/>
      <c r="D213" s="158" t="s">
        <v>648</v>
      </c>
      <c r="E213" s="159" t="s">
        <v>585</v>
      </c>
      <c r="F213" s="160">
        <v>1027.5</v>
      </c>
      <c r="G213" s="159"/>
      <c r="H213" s="159">
        <v>1315</v>
      </c>
      <c r="I213" s="161">
        <v>1250</v>
      </c>
      <c r="J213" s="162" t="s">
        <v>643</v>
      </c>
      <c r="K213" s="163">
        <f t="shared" si="170"/>
        <v>287.5</v>
      </c>
      <c r="L213" s="164">
        <f t="shared" si="171"/>
        <v>0.27980535279805352</v>
      </c>
      <c r="M213" s="159" t="s">
        <v>555</v>
      </c>
      <c r="N213" s="165">
        <v>43244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45</v>
      </c>
      <c r="B214" s="157">
        <v>42367</v>
      </c>
      <c r="C214" s="157"/>
      <c r="D214" s="158" t="s">
        <v>649</v>
      </c>
      <c r="E214" s="159" t="s">
        <v>585</v>
      </c>
      <c r="F214" s="160">
        <v>465</v>
      </c>
      <c r="G214" s="159"/>
      <c r="H214" s="159">
        <v>540</v>
      </c>
      <c r="I214" s="161">
        <v>540</v>
      </c>
      <c r="J214" s="162" t="s">
        <v>643</v>
      </c>
      <c r="K214" s="163">
        <f t="shared" si="170"/>
        <v>75</v>
      </c>
      <c r="L214" s="164">
        <f t="shared" si="171"/>
        <v>0.16129032258064516</v>
      </c>
      <c r="M214" s="159" t="s">
        <v>555</v>
      </c>
      <c r="N214" s="165">
        <v>42530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46</v>
      </c>
      <c r="B215" s="157">
        <v>42380</v>
      </c>
      <c r="C215" s="157"/>
      <c r="D215" s="158" t="s">
        <v>371</v>
      </c>
      <c r="E215" s="159" t="s">
        <v>557</v>
      </c>
      <c r="F215" s="160">
        <v>81</v>
      </c>
      <c r="G215" s="159"/>
      <c r="H215" s="159">
        <v>110</v>
      </c>
      <c r="I215" s="161">
        <v>110</v>
      </c>
      <c r="J215" s="162" t="s">
        <v>643</v>
      </c>
      <c r="K215" s="163">
        <f t="shared" si="170"/>
        <v>29</v>
      </c>
      <c r="L215" s="164">
        <f t="shared" si="171"/>
        <v>0.35802469135802467</v>
      </c>
      <c r="M215" s="159" t="s">
        <v>555</v>
      </c>
      <c r="N215" s="165">
        <v>42745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47</v>
      </c>
      <c r="B216" s="157">
        <v>42382</v>
      </c>
      <c r="C216" s="157"/>
      <c r="D216" s="158" t="s">
        <v>650</v>
      </c>
      <c r="E216" s="159" t="s">
        <v>557</v>
      </c>
      <c r="F216" s="160">
        <v>417.5</v>
      </c>
      <c r="G216" s="159"/>
      <c r="H216" s="159">
        <v>547</v>
      </c>
      <c r="I216" s="161">
        <v>535</v>
      </c>
      <c r="J216" s="162" t="s">
        <v>643</v>
      </c>
      <c r="K216" s="163">
        <f t="shared" si="170"/>
        <v>129.5</v>
      </c>
      <c r="L216" s="164">
        <f t="shared" si="171"/>
        <v>0.31017964071856285</v>
      </c>
      <c r="M216" s="159" t="s">
        <v>555</v>
      </c>
      <c r="N216" s="165">
        <v>42578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48</v>
      </c>
      <c r="B217" s="157">
        <v>42408</v>
      </c>
      <c r="C217" s="157"/>
      <c r="D217" s="158" t="s">
        <v>651</v>
      </c>
      <c r="E217" s="159" t="s">
        <v>585</v>
      </c>
      <c r="F217" s="160">
        <v>650</v>
      </c>
      <c r="G217" s="159"/>
      <c r="H217" s="159">
        <v>800</v>
      </c>
      <c r="I217" s="161">
        <v>800</v>
      </c>
      <c r="J217" s="162" t="s">
        <v>643</v>
      </c>
      <c r="K217" s="163">
        <f t="shared" si="170"/>
        <v>150</v>
      </c>
      <c r="L217" s="164">
        <f t="shared" si="171"/>
        <v>0.23076923076923078</v>
      </c>
      <c r="M217" s="159" t="s">
        <v>555</v>
      </c>
      <c r="N217" s="165">
        <v>43154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49</v>
      </c>
      <c r="B218" s="157">
        <v>42433</v>
      </c>
      <c r="C218" s="157"/>
      <c r="D218" s="158" t="s">
        <v>209</v>
      </c>
      <c r="E218" s="159" t="s">
        <v>585</v>
      </c>
      <c r="F218" s="160">
        <v>437.5</v>
      </c>
      <c r="G218" s="159"/>
      <c r="H218" s="159">
        <v>504.5</v>
      </c>
      <c r="I218" s="161">
        <v>522</v>
      </c>
      <c r="J218" s="162" t="s">
        <v>652</v>
      </c>
      <c r="K218" s="163">
        <f t="shared" si="170"/>
        <v>67</v>
      </c>
      <c r="L218" s="164">
        <f t="shared" si="171"/>
        <v>0.15314285714285714</v>
      </c>
      <c r="M218" s="159" t="s">
        <v>555</v>
      </c>
      <c r="N218" s="165">
        <v>42480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50</v>
      </c>
      <c r="B219" s="157">
        <v>42438</v>
      </c>
      <c r="C219" s="157"/>
      <c r="D219" s="158" t="s">
        <v>653</v>
      </c>
      <c r="E219" s="159" t="s">
        <v>585</v>
      </c>
      <c r="F219" s="160">
        <v>189.5</v>
      </c>
      <c r="G219" s="159"/>
      <c r="H219" s="159">
        <v>218</v>
      </c>
      <c r="I219" s="161">
        <v>218</v>
      </c>
      <c r="J219" s="162" t="s">
        <v>643</v>
      </c>
      <c r="K219" s="163">
        <f t="shared" si="170"/>
        <v>28.5</v>
      </c>
      <c r="L219" s="164">
        <f t="shared" si="171"/>
        <v>0.15039577836411611</v>
      </c>
      <c r="M219" s="159" t="s">
        <v>555</v>
      </c>
      <c r="N219" s="165">
        <v>43034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6">
        <v>51</v>
      </c>
      <c r="B220" s="167">
        <v>42471</v>
      </c>
      <c r="C220" s="167"/>
      <c r="D220" s="175" t="s">
        <v>654</v>
      </c>
      <c r="E220" s="170" t="s">
        <v>585</v>
      </c>
      <c r="F220" s="170">
        <v>36.5</v>
      </c>
      <c r="G220" s="171"/>
      <c r="H220" s="171">
        <v>15.85</v>
      </c>
      <c r="I220" s="171">
        <v>60</v>
      </c>
      <c r="J220" s="172" t="s">
        <v>655</v>
      </c>
      <c r="K220" s="173">
        <f t="shared" si="170"/>
        <v>-20.65</v>
      </c>
      <c r="L220" s="174">
        <f t="shared" si="171"/>
        <v>-0.5657534246575342</v>
      </c>
      <c r="M220" s="170" t="s">
        <v>567</v>
      </c>
      <c r="N220" s="178">
        <v>43627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52</v>
      </c>
      <c r="B221" s="157">
        <v>42472</v>
      </c>
      <c r="C221" s="157"/>
      <c r="D221" s="158" t="s">
        <v>656</v>
      </c>
      <c r="E221" s="159" t="s">
        <v>585</v>
      </c>
      <c r="F221" s="160">
        <v>93</v>
      </c>
      <c r="G221" s="159"/>
      <c r="H221" s="159">
        <v>149</v>
      </c>
      <c r="I221" s="161">
        <v>140</v>
      </c>
      <c r="J221" s="162" t="s">
        <v>657</v>
      </c>
      <c r="K221" s="163">
        <f t="shared" si="170"/>
        <v>56</v>
      </c>
      <c r="L221" s="164">
        <f t="shared" si="171"/>
        <v>0.60215053763440862</v>
      </c>
      <c r="M221" s="159" t="s">
        <v>555</v>
      </c>
      <c r="N221" s="165">
        <v>42740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53</v>
      </c>
      <c r="B222" s="157">
        <v>42472</v>
      </c>
      <c r="C222" s="157"/>
      <c r="D222" s="158" t="s">
        <v>658</v>
      </c>
      <c r="E222" s="159" t="s">
        <v>585</v>
      </c>
      <c r="F222" s="160">
        <v>130</v>
      </c>
      <c r="G222" s="159"/>
      <c r="H222" s="159">
        <v>150</v>
      </c>
      <c r="I222" s="161" t="s">
        <v>659</v>
      </c>
      <c r="J222" s="162" t="s">
        <v>643</v>
      </c>
      <c r="K222" s="163">
        <f t="shared" si="170"/>
        <v>20</v>
      </c>
      <c r="L222" s="164">
        <f t="shared" si="171"/>
        <v>0.15384615384615385</v>
      </c>
      <c r="M222" s="159" t="s">
        <v>555</v>
      </c>
      <c r="N222" s="165">
        <v>42564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54</v>
      </c>
      <c r="B223" s="157">
        <v>42473</v>
      </c>
      <c r="C223" s="157"/>
      <c r="D223" s="158" t="s">
        <v>660</v>
      </c>
      <c r="E223" s="159" t="s">
        <v>585</v>
      </c>
      <c r="F223" s="160">
        <v>196</v>
      </c>
      <c r="G223" s="159"/>
      <c r="H223" s="159">
        <v>299</v>
      </c>
      <c r="I223" s="161">
        <v>299</v>
      </c>
      <c r="J223" s="162" t="s">
        <v>643</v>
      </c>
      <c r="K223" s="163">
        <v>103</v>
      </c>
      <c r="L223" s="164">
        <v>0.52551020408163296</v>
      </c>
      <c r="M223" s="159" t="s">
        <v>555</v>
      </c>
      <c r="N223" s="165">
        <v>42620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55</v>
      </c>
      <c r="B224" s="157">
        <v>42473</v>
      </c>
      <c r="C224" s="157"/>
      <c r="D224" s="158" t="s">
        <v>661</v>
      </c>
      <c r="E224" s="159" t="s">
        <v>585</v>
      </c>
      <c r="F224" s="160">
        <v>88</v>
      </c>
      <c r="G224" s="159"/>
      <c r="H224" s="159">
        <v>103</v>
      </c>
      <c r="I224" s="161">
        <v>103</v>
      </c>
      <c r="J224" s="162" t="s">
        <v>643</v>
      </c>
      <c r="K224" s="163">
        <v>15</v>
      </c>
      <c r="L224" s="164">
        <v>0.170454545454545</v>
      </c>
      <c r="M224" s="159" t="s">
        <v>555</v>
      </c>
      <c r="N224" s="165">
        <v>42530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56</v>
      </c>
      <c r="B225" s="157">
        <v>42492</v>
      </c>
      <c r="C225" s="157"/>
      <c r="D225" s="158" t="s">
        <v>662</v>
      </c>
      <c r="E225" s="159" t="s">
        <v>585</v>
      </c>
      <c r="F225" s="160">
        <v>127.5</v>
      </c>
      <c r="G225" s="159"/>
      <c r="H225" s="159">
        <v>148</v>
      </c>
      <c r="I225" s="161" t="s">
        <v>663</v>
      </c>
      <c r="J225" s="162" t="s">
        <v>643</v>
      </c>
      <c r="K225" s="163">
        <f>H225-F225</f>
        <v>20.5</v>
      </c>
      <c r="L225" s="164">
        <f>K225/F225</f>
        <v>0.16078431372549021</v>
      </c>
      <c r="M225" s="159" t="s">
        <v>555</v>
      </c>
      <c r="N225" s="165">
        <v>42564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57</v>
      </c>
      <c r="B226" s="157">
        <v>42493</v>
      </c>
      <c r="C226" s="157"/>
      <c r="D226" s="158" t="s">
        <v>664</v>
      </c>
      <c r="E226" s="159" t="s">
        <v>585</v>
      </c>
      <c r="F226" s="160">
        <v>675</v>
      </c>
      <c r="G226" s="159"/>
      <c r="H226" s="159">
        <v>815</v>
      </c>
      <c r="I226" s="161" t="s">
        <v>665</v>
      </c>
      <c r="J226" s="162" t="s">
        <v>643</v>
      </c>
      <c r="K226" s="163">
        <f>H226-F226</f>
        <v>140</v>
      </c>
      <c r="L226" s="164">
        <f>K226/F226</f>
        <v>0.2074074074074074</v>
      </c>
      <c r="M226" s="159" t="s">
        <v>555</v>
      </c>
      <c r="N226" s="165">
        <v>43154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6">
        <v>58</v>
      </c>
      <c r="B227" s="167">
        <v>42522</v>
      </c>
      <c r="C227" s="167"/>
      <c r="D227" s="168" t="s">
        <v>666</v>
      </c>
      <c r="E227" s="169" t="s">
        <v>585</v>
      </c>
      <c r="F227" s="170">
        <v>500</v>
      </c>
      <c r="G227" s="170"/>
      <c r="H227" s="171">
        <v>232.5</v>
      </c>
      <c r="I227" s="171" t="s">
        <v>667</v>
      </c>
      <c r="J227" s="172" t="s">
        <v>668</v>
      </c>
      <c r="K227" s="173">
        <f>H227-F227</f>
        <v>-267.5</v>
      </c>
      <c r="L227" s="174">
        <f>K227/F227</f>
        <v>-0.53500000000000003</v>
      </c>
      <c r="M227" s="170" t="s">
        <v>567</v>
      </c>
      <c r="N227" s="167">
        <v>43735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59</v>
      </c>
      <c r="B228" s="157">
        <v>42527</v>
      </c>
      <c r="C228" s="157"/>
      <c r="D228" s="158" t="s">
        <v>510</v>
      </c>
      <c r="E228" s="159" t="s">
        <v>585</v>
      </c>
      <c r="F228" s="160">
        <v>110</v>
      </c>
      <c r="G228" s="159"/>
      <c r="H228" s="159">
        <v>126.5</v>
      </c>
      <c r="I228" s="161">
        <v>125</v>
      </c>
      <c r="J228" s="162" t="s">
        <v>594</v>
      </c>
      <c r="K228" s="163">
        <f>H228-F228</f>
        <v>16.5</v>
      </c>
      <c r="L228" s="164">
        <f>K228/F228</f>
        <v>0.15</v>
      </c>
      <c r="M228" s="159" t="s">
        <v>555</v>
      </c>
      <c r="N228" s="165">
        <v>42552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60</v>
      </c>
      <c r="B229" s="157">
        <v>42538</v>
      </c>
      <c r="C229" s="157"/>
      <c r="D229" s="158" t="s">
        <v>669</v>
      </c>
      <c r="E229" s="159" t="s">
        <v>585</v>
      </c>
      <c r="F229" s="160">
        <v>44</v>
      </c>
      <c r="G229" s="159"/>
      <c r="H229" s="159">
        <v>69.5</v>
      </c>
      <c r="I229" s="161">
        <v>69.5</v>
      </c>
      <c r="J229" s="162" t="s">
        <v>670</v>
      </c>
      <c r="K229" s="163">
        <f>H229-F229</f>
        <v>25.5</v>
      </c>
      <c r="L229" s="164">
        <f>K229/F229</f>
        <v>0.57954545454545459</v>
      </c>
      <c r="M229" s="159" t="s">
        <v>555</v>
      </c>
      <c r="N229" s="165">
        <v>42977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61</v>
      </c>
      <c r="B230" s="157">
        <v>42549</v>
      </c>
      <c r="C230" s="157"/>
      <c r="D230" s="158" t="s">
        <v>671</v>
      </c>
      <c r="E230" s="159" t="s">
        <v>585</v>
      </c>
      <c r="F230" s="160">
        <v>262.5</v>
      </c>
      <c r="G230" s="159"/>
      <c r="H230" s="159">
        <v>340</v>
      </c>
      <c r="I230" s="161">
        <v>333</v>
      </c>
      <c r="J230" s="162" t="s">
        <v>672</v>
      </c>
      <c r="K230" s="163">
        <v>77.5</v>
      </c>
      <c r="L230" s="164">
        <v>0.29523809523809502</v>
      </c>
      <c r="M230" s="159" t="s">
        <v>555</v>
      </c>
      <c r="N230" s="165">
        <v>43017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62</v>
      </c>
      <c r="B231" s="157">
        <v>42549</v>
      </c>
      <c r="C231" s="157"/>
      <c r="D231" s="158" t="s">
        <v>673</v>
      </c>
      <c r="E231" s="159" t="s">
        <v>585</v>
      </c>
      <c r="F231" s="160">
        <v>840</v>
      </c>
      <c r="G231" s="159"/>
      <c r="H231" s="159">
        <v>1230</v>
      </c>
      <c r="I231" s="161">
        <v>1230</v>
      </c>
      <c r="J231" s="162" t="s">
        <v>643</v>
      </c>
      <c r="K231" s="163">
        <v>390</v>
      </c>
      <c r="L231" s="164">
        <v>0.46428571428571402</v>
      </c>
      <c r="M231" s="159" t="s">
        <v>555</v>
      </c>
      <c r="N231" s="165">
        <v>42649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9">
        <v>63</v>
      </c>
      <c r="B232" s="180">
        <v>42556</v>
      </c>
      <c r="C232" s="180"/>
      <c r="D232" s="181" t="s">
        <v>674</v>
      </c>
      <c r="E232" s="182" t="s">
        <v>585</v>
      </c>
      <c r="F232" s="182">
        <v>395</v>
      </c>
      <c r="G232" s="183"/>
      <c r="H232" s="183">
        <f>(468.5+342.5)/2</f>
        <v>405.5</v>
      </c>
      <c r="I232" s="183">
        <v>510</v>
      </c>
      <c r="J232" s="184" t="s">
        <v>675</v>
      </c>
      <c r="K232" s="185">
        <f t="shared" ref="K232:K238" si="172">H232-F232</f>
        <v>10.5</v>
      </c>
      <c r="L232" s="186">
        <f t="shared" ref="L232:L238" si="173">K232/F232</f>
        <v>2.6582278481012658E-2</v>
      </c>
      <c r="M232" s="182" t="s">
        <v>676</v>
      </c>
      <c r="N232" s="180">
        <v>43606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6">
        <v>64</v>
      </c>
      <c r="B233" s="167">
        <v>42584</v>
      </c>
      <c r="C233" s="167"/>
      <c r="D233" s="168" t="s">
        <v>677</v>
      </c>
      <c r="E233" s="169" t="s">
        <v>557</v>
      </c>
      <c r="F233" s="170">
        <f>169.5-12.8</f>
        <v>156.69999999999999</v>
      </c>
      <c r="G233" s="170"/>
      <c r="H233" s="171">
        <v>77</v>
      </c>
      <c r="I233" s="171" t="s">
        <v>678</v>
      </c>
      <c r="J233" s="172" t="s">
        <v>679</v>
      </c>
      <c r="K233" s="173">
        <f t="shared" si="172"/>
        <v>-79.699999999999989</v>
      </c>
      <c r="L233" s="174">
        <f t="shared" si="173"/>
        <v>-0.50861518825781749</v>
      </c>
      <c r="M233" s="170" t="s">
        <v>567</v>
      </c>
      <c r="N233" s="167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6">
        <v>65</v>
      </c>
      <c r="B234" s="167">
        <v>42586</v>
      </c>
      <c r="C234" s="167"/>
      <c r="D234" s="168" t="s">
        <v>680</v>
      </c>
      <c r="E234" s="169" t="s">
        <v>585</v>
      </c>
      <c r="F234" s="170">
        <v>400</v>
      </c>
      <c r="G234" s="170"/>
      <c r="H234" s="171">
        <v>305</v>
      </c>
      <c r="I234" s="171">
        <v>475</v>
      </c>
      <c r="J234" s="172" t="s">
        <v>681</v>
      </c>
      <c r="K234" s="173">
        <f t="shared" si="172"/>
        <v>-95</v>
      </c>
      <c r="L234" s="174">
        <f t="shared" si="173"/>
        <v>-0.23749999999999999</v>
      </c>
      <c r="M234" s="170" t="s">
        <v>567</v>
      </c>
      <c r="N234" s="167">
        <v>43606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66</v>
      </c>
      <c r="B235" s="157">
        <v>42593</v>
      </c>
      <c r="C235" s="157"/>
      <c r="D235" s="158" t="s">
        <v>682</v>
      </c>
      <c r="E235" s="159" t="s">
        <v>585</v>
      </c>
      <c r="F235" s="160">
        <v>86.5</v>
      </c>
      <c r="G235" s="159"/>
      <c r="H235" s="159">
        <v>130</v>
      </c>
      <c r="I235" s="161">
        <v>130</v>
      </c>
      <c r="J235" s="162" t="s">
        <v>683</v>
      </c>
      <c r="K235" s="163">
        <f t="shared" si="172"/>
        <v>43.5</v>
      </c>
      <c r="L235" s="164">
        <f t="shared" si="173"/>
        <v>0.50289017341040465</v>
      </c>
      <c r="M235" s="159" t="s">
        <v>555</v>
      </c>
      <c r="N235" s="165">
        <v>43091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6">
        <v>67</v>
      </c>
      <c r="B236" s="167">
        <v>42600</v>
      </c>
      <c r="C236" s="167"/>
      <c r="D236" s="168" t="s">
        <v>109</v>
      </c>
      <c r="E236" s="169" t="s">
        <v>585</v>
      </c>
      <c r="F236" s="170">
        <v>133.5</v>
      </c>
      <c r="G236" s="170"/>
      <c r="H236" s="171">
        <v>126.5</v>
      </c>
      <c r="I236" s="171">
        <v>178</v>
      </c>
      <c r="J236" s="172" t="s">
        <v>684</v>
      </c>
      <c r="K236" s="173">
        <f t="shared" si="172"/>
        <v>-7</v>
      </c>
      <c r="L236" s="174">
        <f t="shared" si="173"/>
        <v>-5.2434456928838954E-2</v>
      </c>
      <c r="M236" s="170" t="s">
        <v>567</v>
      </c>
      <c r="N236" s="167">
        <v>42615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68</v>
      </c>
      <c r="B237" s="157">
        <v>42613</v>
      </c>
      <c r="C237" s="157"/>
      <c r="D237" s="158" t="s">
        <v>685</v>
      </c>
      <c r="E237" s="159" t="s">
        <v>585</v>
      </c>
      <c r="F237" s="160">
        <v>560</v>
      </c>
      <c r="G237" s="159"/>
      <c r="H237" s="159">
        <v>725</v>
      </c>
      <c r="I237" s="161">
        <v>725</v>
      </c>
      <c r="J237" s="162" t="s">
        <v>587</v>
      </c>
      <c r="K237" s="163">
        <f t="shared" si="172"/>
        <v>165</v>
      </c>
      <c r="L237" s="164">
        <f t="shared" si="173"/>
        <v>0.29464285714285715</v>
      </c>
      <c r="M237" s="159" t="s">
        <v>555</v>
      </c>
      <c r="N237" s="165">
        <v>42456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69</v>
      </c>
      <c r="B238" s="157">
        <v>42614</v>
      </c>
      <c r="C238" s="157"/>
      <c r="D238" s="158" t="s">
        <v>686</v>
      </c>
      <c r="E238" s="159" t="s">
        <v>585</v>
      </c>
      <c r="F238" s="160">
        <v>160.5</v>
      </c>
      <c r="G238" s="159"/>
      <c r="H238" s="159">
        <v>210</v>
      </c>
      <c r="I238" s="161">
        <v>210</v>
      </c>
      <c r="J238" s="162" t="s">
        <v>587</v>
      </c>
      <c r="K238" s="163">
        <f t="shared" si="172"/>
        <v>49.5</v>
      </c>
      <c r="L238" s="164">
        <f t="shared" si="173"/>
        <v>0.30841121495327101</v>
      </c>
      <c r="M238" s="159" t="s">
        <v>555</v>
      </c>
      <c r="N238" s="165">
        <v>42871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70</v>
      </c>
      <c r="B239" s="157">
        <v>42646</v>
      </c>
      <c r="C239" s="157"/>
      <c r="D239" s="158" t="s">
        <v>385</v>
      </c>
      <c r="E239" s="159" t="s">
        <v>585</v>
      </c>
      <c r="F239" s="160">
        <v>430</v>
      </c>
      <c r="G239" s="159"/>
      <c r="H239" s="159">
        <v>596</v>
      </c>
      <c r="I239" s="161">
        <v>575</v>
      </c>
      <c r="J239" s="162" t="s">
        <v>687</v>
      </c>
      <c r="K239" s="163">
        <v>166</v>
      </c>
      <c r="L239" s="164">
        <v>0.38604651162790699</v>
      </c>
      <c r="M239" s="159" t="s">
        <v>555</v>
      </c>
      <c r="N239" s="165">
        <v>42769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71</v>
      </c>
      <c r="B240" s="157">
        <v>42657</v>
      </c>
      <c r="C240" s="157"/>
      <c r="D240" s="158" t="s">
        <v>688</v>
      </c>
      <c r="E240" s="159" t="s">
        <v>585</v>
      </c>
      <c r="F240" s="160">
        <v>280</v>
      </c>
      <c r="G240" s="159"/>
      <c r="H240" s="159">
        <v>345</v>
      </c>
      <c r="I240" s="161">
        <v>345</v>
      </c>
      <c r="J240" s="162" t="s">
        <v>587</v>
      </c>
      <c r="K240" s="163">
        <f t="shared" ref="K240:K245" si="174">H240-F240</f>
        <v>65</v>
      </c>
      <c r="L240" s="164">
        <f>K240/F240</f>
        <v>0.23214285714285715</v>
      </c>
      <c r="M240" s="159" t="s">
        <v>555</v>
      </c>
      <c r="N240" s="165">
        <v>42814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72</v>
      </c>
      <c r="B241" s="157">
        <v>42657</v>
      </c>
      <c r="C241" s="157"/>
      <c r="D241" s="158" t="s">
        <v>689</v>
      </c>
      <c r="E241" s="159" t="s">
        <v>585</v>
      </c>
      <c r="F241" s="160">
        <v>245</v>
      </c>
      <c r="G241" s="159"/>
      <c r="H241" s="159">
        <v>325.5</v>
      </c>
      <c r="I241" s="161">
        <v>330</v>
      </c>
      <c r="J241" s="162" t="s">
        <v>690</v>
      </c>
      <c r="K241" s="163">
        <f t="shared" si="174"/>
        <v>80.5</v>
      </c>
      <c r="L241" s="164">
        <f>K241/F241</f>
        <v>0.32857142857142857</v>
      </c>
      <c r="M241" s="159" t="s">
        <v>555</v>
      </c>
      <c r="N241" s="165">
        <v>42769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73</v>
      </c>
      <c r="B242" s="157">
        <v>42660</v>
      </c>
      <c r="C242" s="157"/>
      <c r="D242" s="158" t="s">
        <v>338</v>
      </c>
      <c r="E242" s="159" t="s">
        <v>585</v>
      </c>
      <c r="F242" s="160">
        <v>125</v>
      </c>
      <c r="G242" s="159"/>
      <c r="H242" s="159">
        <v>160</v>
      </c>
      <c r="I242" s="161">
        <v>160</v>
      </c>
      <c r="J242" s="162" t="s">
        <v>643</v>
      </c>
      <c r="K242" s="163">
        <f t="shared" si="174"/>
        <v>35</v>
      </c>
      <c r="L242" s="164">
        <v>0.28000000000000003</v>
      </c>
      <c r="M242" s="159" t="s">
        <v>555</v>
      </c>
      <c r="N242" s="165">
        <v>42803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74</v>
      </c>
      <c r="B243" s="157">
        <v>42660</v>
      </c>
      <c r="C243" s="157"/>
      <c r="D243" s="158" t="s">
        <v>444</v>
      </c>
      <c r="E243" s="159" t="s">
        <v>585</v>
      </c>
      <c r="F243" s="160">
        <v>114</v>
      </c>
      <c r="G243" s="159"/>
      <c r="H243" s="159">
        <v>145</v>
      </c>
      <c r="I243" s="161">
        <v>145</v>
      </c>
      <c r="J243" s="162" t="s">
        <v>643</v>
      </c>
      <c r="K243" s="163">
        <f t="shared" si="174"/>
        <v>31</v>
      </c>
      <c r="L243" s="164">
        <f>K243/F243</f>
        <v>0.27192982456140352</v>
      </c>
      <c r="M243" s="159" t="s">
        <v>555</v>
      </c>
      <c r="N243" s="165">
        <v>42859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75</v>
      </c>
      <c r="B244" s="157">
        <v>42660</v>
      </c>
      <c r="C244" s="157"/>
      <c r="D244" s="158" t="s">
        <v>691</v>
      </c>
      <c r="E244" s="159" t="s">
        <v>585</v>
      </c>
      <c r="F244" s="160">
        <v>212</v>
      </c>
      <c r="G244" s="159"/>
      <c r="H244" s="159">
        <v>280</v>
      </c>
      <c r="I244" s="161">
        <v>276</v>
      </c>
      <c r="J244" s="162" t="s">
        <v>692</v>
      </c>
      <c r="K244" s="163">
        <f t="shared" si="174"/>
        <v>68</v>
      </c>
      <c r="L244" s="164">
        <f>K244/F244</f>
        <v>0.32075471698113206</v>
      </c>
      <c r="M244" s="159" t="s">
        <v>555</v>
      </c>
      <c r="N244" s="165">
        <v>42858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76</v>
      </c>
      <c r="B245" s="157">
        <v>42678</v>
      </c>
      <c r="C245" s="157"/>
      <c r="D245" s="158" t="s">
        <v>434</v>
      </c>
      <c r="E245" s="159" t="s">
        <v>585</v>
      </c>
      <c r="F245" s="160">
        <v>155</v>
      </c>
      <c r="G245" s="159"/>
      <c r="H245" s="159">
        <v>210</v>
      </c>
      <c r="I245" s="161">
        <v>210</v>
      </c>
      <c r="J245" s="162" t="s">
        <v>693</v>
      </c>
      <c r="K245" s="163">
        <f t="shared" si="174"/>
        <v>55</v>
      </c>
      <c r="L245" s="164">
        <f>K245/F245</f>
        <v>0.35483870967741937</v>
      </c>
      <c r="M245" s="159" t="s">
        <v>555</v>
      </c>
      <c r="N245" s="165">
        <v>42944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6">
        <v>77</v>
      </c>
      <c r="B246" s="167">
        <v>42710</v>
      </c>
      <c r="C246" s="167"/>
      <c r="D246" s="168" t="s">
        <v>694</v>
      </c>
      <c r="E246" s="169" t="s">
        <v>585</v>
      </c>
      <c r="F246" s="170">
        <v>150.5</v>
      </c>
      <c r="G246" s="170"/>
      <c r="H246" s="171">
        <v>72.5</v>
      </c>
      <c r="I246" s="171">
        <v>174</v>
      </c>
      <c r="J246" s="172" t="s">
        <v>695</v>
      </c>
      <c r="K246" s="173">
        <v>-78</v>
      </c>
      <c r="L246" s="174">
        <v>-0.51827242524916906</v>
      </c>
      <c r="M246" s="170" t="s">
        <v>567</v>
      </c>
      <c r="N246" s="167">
        <v>43333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78</v>
      </c>
      <c r="B247" s="157">
        <v>42712</v>
      </c>
      <c r="C247" s="157"/>
      <c r="D247" s="158" t="s">
        <v>696</v>
      </c>
      <c r="E247" s="159" t="s">
        <v>585</v>
      </c>
      <c r="F247" s="160">
        <v>380</v>
      </c>
      <c r="G247" s="159"/>
      <c r="H247" s="159">
        <v>478</v>
      </c>
      <c r="I247" s="161">
        <v>468</v>
      </c>
      <c r="J247" s="162" t="s">
        <v>643</v>
      </c>
      <c r="K247" s="163">
        <f>H247-F247</f>
        <v>98</v>
      </c>
      <c r="L247" s="164">
        <f>K247/F247</f>
        <v>0.25789473684210529</v>
      </c>
      <c r="M247" s="159" t="s">
        <v>555</v>
      </c>
      <c r="N247" s="165">
        <v>43025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79</v>
      </c>
      <c r="B248" s="157">
        <v>42734</v>
      </c>
      <c r="C248" s="157"/>
      <c r="D248" s="158" t="s">
        <v>108</v>
      </c>
      <c r="E248" s="159" t="s">
        <v>585</v>
      </c>
      <c r="F248" s="160">
        <v>305</v>
      </c>
      <c r="G248" s="159"/>
      <c r="H248" s="159">
        <v>375</v>
      </c>
      <c r="I248" s="161">
        <v>375</v>
      </c>
      <c r="J248" s="162" t="s">
        <v>643</v>
      </c>
      <c r="K248" s="163">
        <f>H248-F248</f>
        <v>70</v>
      </c>
      <c r="L248" s="164">
        <f>K248/F248</f>
        <v>0.22950819672131148</v>
      </c>
      <c r="M248" s="159" t="s">
        <v>555</v>
      </c>
      <c r="N248" s="165">
        <v>42768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80</v>
      </c>
      <c r="B249" s="157">
        <v>42739</v>
      </c>
      <c r="C249" s="157"/>
      <c r="D249" s="158" t="s">
        <v>94</v>
      </c>
      <c r="E249" s="159" t="s">
        <v>585</v>
      </c>
      <c r="F249" s="160">
        <v>99.5</v>
      </c>
      <c r="G249" s="159"/>
      <c r="H249" s="159">
        <v>158</v>
      </c>
      <c r="I249" s="161">
        <v>158</v>
      </c>
      <c r="J249" s="162" t="s">
        <v>643</v>
      </c>
      <c r="K249" s="163">
        <f>H249-F249</f>
        <v>58.5</v>
      </c>
      <c r="L249" s="164">
        <f>K249/F249</f>
        <v>0.5879396984924623</v>
      </c>
      <c r="M249" s="159" t="s">
        <v>555</v>
      </c>
      <c r="N249" s="165">
        <v>42898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81</v>
      </c>
      <c r="B250" s="157">
        <v>42739</v>
      </c>
      <c r="C250" s="157"/>
      <c r="D250" s="158" t="s">
        <v>94</v>
      </c>
      <c r="E250" s="159" t="s">
        <v>585</v>
      </c>
      <c r="F250" s="160">
        <v>99.5</v>
      </c>
      <c r="G250" s="159"/>
      <c r="H250" s="159">
        <v>158</v>
      </c>
      <c r="I250" s="161">
        <v>158</v>
      </c>
      <c r="J250" s="162" t="s">
        <v>643</v>
      </c>
      <c r="K250" s="163">
        <v>58.5</v>
      </c>
      <c r="L250" s="164">
        <v>0.58793969849246197</v>
      </c>
      <c r="M250" s="159" t="s">
        <v>555</v>
      </c>
      <c r="N250" s="165">
        <v>42898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82</v>
      </c>
      <c r="B251" s="157">
        <v>42786</v>
      </c>
      <c r="C251" s="157"/>
      <c r="D251" s="158" t="s">
        <v>184</v>
      </c>
      <c r="E251" s="159" t="s">
        <v>585</v>
      </c>
      <c r="F251" s="160">
        <v>140.5</v>
      </c>
      <c r="G251" s="159"/>
      <c r="H251" s="159">
        <v>220</v>
      </c>
      <c r="I251" s="161">
        <v>220</v>
      </c>
      <c r="J251" s="162" t="s">
        <v>643</v>
      </c>
      <c r="K251" s="163">
        <f>H251-F251</f>
        <v>79.5</v>
      </c>
      <c r="L251" s="164">
        <f>K251/F251</f>
        <v>0.5658362989323843</v>
      </c>
      <c r="M251" s="159" t="s">
        <v>555</v>
      </c>
      <c r="N251" s="165">
        <v>42864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83</v>
      </c>
      <c r="B252" s="157">
        <v>42786</v>
      </c>
      <c r="C252" s="157"/>
      <c r="D252" s="158" t="s">
        <v>697</v>
      </c>
      <c r="E252" s="159" t="s">
        <v>585</v>
      </c>
      <c r="F252" s="160">
        <v>202.5</v>
      </c>
      <c r="G252" s="159"/>
      <c r="H252" s="159">
        <v>234</v>
      </c>
      <c r="I252" s="161">
        <v>234</v>
      </c>
      <c r="J252" s="162" t="s">
        <v>643</v>
      </c>
      <c r="K252" s="163">
        <v>31.5</v>
      </c>
      <c r="L252" s="164">
        <v>0.155555555555556</v>
      </c>
      <c r="M252" s="159" t="s">
        <v>555</v>
      </c>
      <c r="N252" s="165">
        <v>42836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84</v>
      </c>
      <c r="B253" s="157">
        <v>42818</v>
      </c>
      <c r="C253" s="157"/>
      <c r="D253" s="158" t="s">
        <v>698</v>
      </c>
      <c r="E253" s="159" t="s">
        <v>585</v>
      </c>
      <c r="F253" s="160">
        <v>300.5</v>
      </c>
      <c r="G253" s="159"/>
      <c r="H253" s="159">
        <v>417.5</v>
      </c>
      <c r="I253" s="161">
        <v>420</v>
      </c>
      <c r="J253" s="162" t="s">
        <v>699</v>
      </c>
      <c r="K253" s="163">
        <f>H253-F253</f>
        <v>117</v>
      </c>
      <c r="L253" s="164">
        <f>K253/F253</f>
        <v>0.38935108153078202</v>
      </c>
      <c r="M253" s="159" t="s">
        <v>555</v>
      </c>
      <c r="N253" s="165">
        <v>43070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85</v>
      </c>
      <c r="B254" s="157">
        <v>42818</v>
      </c>
      <c r="C254" s="157"/>
      <c r="D254" s="158" t="s">
        <v>673</v>
      </c>
      <c r="E254" s="159" t="s">
        <v>585</v>
      </c>
      <c r="F254" s="160">
        <v>850</v>
      </c>
      <c r="G254" s="159"/>
      <c r="H254" s="159">
        <v>1042.5</v>
      </c>
      <c r="I254" s="161">
        <v>1023</v>
      </c>
      <c r="J254" s="162" t="s">
        <v>700</v>
      </c>
      <c r="K254" s="163">
        <v>192.5</v>
      </c>
      <c r="L254" s="164">
        <v>0.22647058823529401</v>
      </c>
      <c r="M254" s="159" t="s">
        <v>555</v>
      </c>
      <c r="N254" s="165">
        <v>42830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6">
        <v>86</v>
      </c>
      <c r="B255" s="157">
        <v>42830</v>
      </c>
      <c r="C255" s="157"/>
      <c r="D255" s="158" t="s">
        <v>463</v>
      </c>
      <c r="E255" s="159" t="s">
        <v>585</v>
      </c>
      <c r="F255" s="160">
        <v>785</v>
      </c>
      <c r="G255" s="159"/>
      <c r="H255" s="159">
        <v>930</v>
      </c>
      <c r="I255" s="161">
        <v>920</v>
      </c>
      <c r="J255" s="162" t="s">
        <v>701</v>
      </c>
      <c r="K255" s="163">
        <f>H255-F255</f>
        <v>145</v>
      </c>
      <c r="L255" s="164">
        <f>K255/F255</f>
        <v>0.18471337579617833</v>
      </c>
      <c r="M255" s="159" t="s">
        <v>555</v>
      </c>
      <c r="N255" s="165">
        <v>42976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6">
        <v>87</v>
      </c>
      <c r="B256" s="167">
        <v>42831</v>
      </c>
      <c r="C256" s="167"/>
      <c r="D256" s="168" t="s">
        <v>702</v>
      </c>
      <c r="E256" s="169" t="s">
        <v>585</v>
      </c>
      <c r="F256" s="170">
        <v>40</v>
      </c>
      <c r="G256" s="170"/>
      <c r="H256" s="171">
        <v>13.1</v>
      </c>
      <c r="I256" s="171">
        <v>60</v>
      </c>
      <c r="J256" s="172" t="s">
        <v>703</v>
      </c>
      <c r="K256" s="173">
        <v>-26.9</v>
      </c>
      <c r="L256" s="174">
        <v>-0.67249999999999999</v>
      </c>
      <c r="M256" s="170" t="s">
        <v>567</v>
      </c>
      <c r="N256" s="167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6">
        <v>88</v>
      </c>
      <c r="B257" s="157">
        <v>42837</v>
      </c>
      <c r="C257" s="157"/>
      <c r="D257" s="158" t="s">
        <v>93</v>
      </c>
      <c r="E257" s="159" t="s">
        <v>585</v>
      </c>
      <c r="F257" s="160">
        <v>289.5</v>
      </c>
      <c r="G257" s="159"/>
      <c r="H257" s="159">
        <v>354</v>
      </c>
      <c r="I257" s="161">
        <v>360</v>
      </c>
      <c r="J257" s="162" t="s">
        <v>704</v>
      </c>
      <c r="K257" s="163">
        <f t="shared" ref="K257:K265" si="175">H257-F257</f>
        <v>64.5</v>
      </c>
      <c r="L257" s="164">
        <f t="shared" ref="L257:L265" si="176">K257/F257</f>
        <v>0.22279792746113988</v>
      </c>
      <c r="M257" s="159" t="s">
        <v>555</v>
      </c>
      <c r="N257" s="165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89</v>
      </c>
      <c r="B258" s="157">
        <v>42845</v>
      </c>
      <c r="C258" s="157"/>
      <c r="D258" s="158" t="s">
        <v>410</v>
      </c>
      <c r="E258" s="159" t="s">
        <v>585</v>
      </c>
      <c r="F258" s="160">
        <v>700</v>
      </c>
      <c r="G258" s="159"/>
      <c r="H258" s="159">
        <v>840</v>
      </c>
      <c r="I258" s="161">
        <v>840</v>
      </c>
      <c r="J258" s="162" t="s">
        <v>705</v>
      </c>
      <c r="K258" s="163">
        <f t="shared" si="175"/>
        <v>140</v>
      </c>
      <c r="L258" s="164">
        <f t="shared" si="176"/>
        <v>0.2</v>
      </c>
      <c r="M258" s="159" t="s">
        <v>555</v>
      </c>
      <c r="N258" s="165">
        <v>42893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90</v>
      </c>
      <c r="B259" s="157">
        <v>42887</v>
      </c>
      <c r="C259" s="157"/>
      <c r="D259" s="158" t="s">
        <v>706</v>
      </c>
      <c r="E259" s="159" t="s">
        <v>585</v>
      </c>
      <c r="F259" s="160">
        <v>130</v>
      </c>
      <c r="G259" s="159"/>
      <c r="H259" s="159">
        <v>144.25</v>
      </c>
      <c r="I259" s="161">
        <v>170</v>
      </c>
      <c r="J259" s="162" t="s">
        <v>707</v>
      </c>
      <c r="K259" s="163">
        <f t="shared" si="175"/>
        <v>14.25</v>
      </c>
      <c r="L259" s="164">
        <f t="shared" si="176"/>
        <v>0.10961538461538461</v>
      </c>
      <c r="M259" s="159" t="s">
        <v>555</v>
      </c>
      <c r="N259" s="165">
        <v>43675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91</v>
      </c>
      <c r="B260" s="157">
        <v>42901</v>
      </c>
      <c r="C260" s="157"/>
      <c r="D260" s="158" t="s">
        <v>708</v>
      </c>
      <c r="E260" s="159" t="s">
        <v>585</v>
      </c>
      <c r="F260" s="160">
        <v>214.5</v>
      </c>
      <c r="G260" s="159"/>
      <c r="H260" s="159">
        <v>262</v>
      </c>
      <c r="I260" s="161">
        <v>262</v>
      </c>
      <c r="J260" s="162" t="s">
        <v>709</v>
      </c>
      <c r="K260" s="163">
        <f t="shared" si="175"/>
        <v>47.5</v>
      </c>
      <c r="L260" s="164">
        <f t="shared" si="176"/>
        <v>0.22144522144522144</v>
      </c>
      <c r="M260" s="159" t="s">
        <v>555</v>
      </c>
      <c r="N260" s="165">
        <v>42977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92</v>
      </c>
      <c r="B261" s="188">
        <v>42933</v>
      </c>
      <c r="C261" s="188"/>
      <c r="D261" s="189" t="s">
        <v>710</v>
      </c>
      <c r="E261" s="190" t="s">
        <v>585</v>
      </c>
      <c r="F261" s="191">
        <v>370</v>
      </c>
      <c r="G261" s="190"/>
      <c r="H261" s="190">
        <v>447.5</v>
      </c>
      <c r="I261" s="192">
        <v>450</v>
      </c>
      <c r="J261" s="193" t="s">
        <v>643</v>
      </c>
      <c r="K261" s="163">
        <f t="shared" si="175"/>
        <v>77.5</v>
      </c>
      <c r="L261" s="194">
        <f t="shared" si="176"/>
        <v>0.20945945945945946</v>
      </c>
      <c r="M261" s="190" t="s">
        <v>555</v>
      </c>
      <c r="N261" s="195">
        <v>43035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93</v>
      </c>
      <c r="B262" s="188">
        <v>42943</v>
      </c>
      <c r="C262" s="188"/>
      <c r="D262" s="189" t="s">
        <v>182</v>
      </c>
      <c r="E262" s="190" t="s">
        <v>585</v>
      </c>
      <c r="F262" s="191">
        <v>657.5</v>
      </c>
      <c r="G262" s="190"/>
      <c r="H262" s="190">
        <v>825</v>
      </c>
      <c r="I262" s="192">
        <v>820</v>
      </c>
      <c r="J262" s="193" t="s">
        <v>643</v>
      </c>
      <c r="K262" s="163">
        <f t="shared" si="175"/>
        <v>167.5</v>
      </c>
      <c r="L262" s="194">
        <f t="shared" si="176"/>
        <v>0.25475285171102663</v>
      </c>
      <c r="M262" s="190" t="s">
        <v>555</v>
      </c>
      <c r="N262" s="195">
        <v>43090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6">
        <v>94</v>
      </c>
      <c r="B263" s="157">
        <v>42964</v>
      </c>
      <c r="C263" s="157"/>
      <c r="D263" s="158" t="s">
        <v>353</v>
      </c>
      <c r="E263" s="159" t="s">
        <v>585</v>
      </c>
      <c r="F263" s="160">
        <v>605</v>
      </c>
      <c r="G263" s="159"/>
      <c r="H263" s="159">
        <v>750</v>
      </c>
      <c r="I263" s="161">
        <v>750</v>
      </c>
      <c r="J263" s="162" t="s">
        <v>701</v>
      </c>
      <c r="K263" s="163">
        <f t="shared" si="175"/>
        <v>145</v>
      </c>
      <c r="L263" s="164">
        <f t="shared" si="176"/>
        <v>0.23966942148760331</v>
      </c>
      <c r="M263" s="159" t="s">
        <v>555</v>
      </c>
      <c r="N263" s="165">
        <v>43027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6">
        <v>95</v>
      </c>
      <c r="B264" s="167">
        <v>42979</v>
      </c>
      <c r="C264" s="167"/>
      <c r="D264" s="175" t="s">
        <v>711</v>
      </c>
      <c r="E264" s="170" t="s">
        <v>585</v>
      </c>
      <c r="F264" s="170">
        <v>255</v>
      </c>
      <c r="G264" s="171"/>
      <c r="H264" s="171">
        <v>217.25</v>
      </c>
      <c r="I264" s="171">
        <v>320</v>
      </c>
      <c r="J264" s="172" t="s">
        <v>712</v>
      </c>
      <c r="K264" s="173">
        <f t="shared" si="175"/>
        <v>-37.75</v>
      </c>
      <c r="L264" s="176">
        <f t="shared" si="176"/>
        <v>-0.14803921568627451</v>
      </c>
      <c r="M264" s="170" t="s">
        <v>567</v>
      </c>
      <c r="N264" s="167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6">
        <v>96</v>
      </c>
      <c r="B265" s="157">
        <v>42997</v>
      </c>
      <c r="C265" s="157"/>
      <c r="D265" s="158" t="s">
        <v>713</v>
      </c>
      <c r="E265" s="159" t="s">
        <v>585</v>
      </c>
      <c r="F265" s="160">
        <v>215</v>
      </c>
      <c r="G265" s="159"/>
      <c r="H265" s="159">
        <v>258</v>
      </c>
      <c r="I265" s="161">
        <v>258</v>
      </c>
      <c r="J265" s="162" t="s">
        <v>643</v>
      </c>
      <c r="K265" s="163">
        <f t="shared" si="175"/>
        <v>43</v>
      </c>
      <c r="L265" s="164">
        <f t="shared" si="176"/>
        <v>0.2</v>
      </c>
      <c r="M265" s="159" t="s">
        <v>555</v>
      </c>
      <c r="N265" s="165">
        <v>43040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6">
        <v>97</v>
      </c>
      <c r="B266" s="157">
        <v>42997</v>
      </c>
      <c r="C266" s="157"/>
      <c r="D266" s="158" t="s">
        <v>713</v>
      </c>
      <c r="E266" s="159" t="s">
        <v>585</v>
      </c>
      <c r="F266" s="160">
        <v>215</v>
      </c>
      <c r="G266" s="159"/>
      <c r="H266" s="159">
        <v>258</v>
      </c>
      <c r="I266" s="161">
        <v>258</v>
      </c>
      <c r="J266" s="193" t="s">
        <v>643</v>
      </c>
      <c r="K266" s="163">
        <v>43</v>
      </c>
      <c r="L266" s="164">
        <v>0.2</v>
      </c>
      <c r="M266" s="159" t="s">
        <v>555</v>
      </c>
      <c r="N266" s="165">
        <v>43040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98</v>
      </c>
      <c r="B267" s="188">
        <v>42998</v>
      </c>
      <c r="C267" s="188"/>
      <c r="D267" s="189" t="s">
        <v>714</v>
      </c>
      <c r="E267" s="190" t="s">
        <v>585</v>
      </c>
      <c r="F267" s="160">
        <v>75</v>
      </c>
      <c r="G267" s="190"/>
      <c r="H267" s="190">
        <v>90</v>
      </c>
      <c r="I267" s="192">
        <v>90</v>
      </c>
      <c r="J267" s="162" t="s">
        <v>715</v>
      </c>
      <c r="K267" s="163">
        <f t="shared" ref="K267:K272" si="177">H267-F267</f>
        <v>15</v>
      </c>
      <c r="L267" s="164">
        <f t="shared" ref="L267:L272" si="178">K267/F267</f>
        <v>0.2</v>
      </c>
      <c r="M267" s="159" t="s">
        <v>555</v>
      </c>
      <c r="N267" s="165">
        <v>43019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99</v>
      </c>
      <c r="B268" s="188">
        <v>43011</v>
      </c>
      <c r="C268" s="188"/>
      <c r="D268" s="189" t="s">
        <v>569</v>
      </c>
      <c r="E268" s="190" t="s">
        <v>585</v>
      </c>
      <c r="F268" s="191">
        <v>315</v>
      </c>
      <c r="G268" s="190"/>
      <c r="H268" s="190">
        <v>392</v>
      </c>
      <c r="I268" s="192">
        <v>384</v>
      </c>
      <c r="J268" s="193" t="s">
        <v>716</v>
      </c>
      <c r="K268" s="163">
        <f t="shared" si="177"/>
        <v>77</v>
      </c>
      <c r="L268" s="194">
        <f t="shared" si="178"/>
        <v>0.24444444444444444</v>
      </c>
      <c r="M268" s="190" t="s">
        <v>555</v>
      </c>
      <c r="N268" s="195">
        <v>43017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100</v>
      </c>
      <c r="B269" s="188">
        <v>43013</v>
      </c>
      <c r="C269" s="188"/>
      <c r="D269" s="189" t="s">
        <v>439</v>
      </c>
      <c r="E269" s="190" t="s">
        <v>585</v>
      </c>
      <c r="F269" s="191">
        <v>145</v>
      </c>
      <c r="G269" s="190"/>
      <c r="H269" s="190">
        <v>179</v>
      </c>
      <c r="I269" s="192">
        <v>180</v>
      </c>
      <c r="J269" s="193" t="s">
        <v>717</v>
      </c>
      <c r="K269" s="163">
        <f t="shared" si="177"/>
        <v>34</v>
      </c>
      <c r="L269" s="194">
        <f t="shared" si="178"/>
        <v>0.23448275862068965</v>
      </c>
      <c r="M269" s="190" t="s">
        <v>555</v>
      </c>
      <c r="N269" s="195">
        <v>43025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101</v>
      </c>
      <c r="B270" s="188">
        <v>43014</v>
      </c>
      <c r="C270" s="188"/>
      <c r="D270" s="189" t="s">
        <v>328</v>
      </c>
      <c r="E270" s="190" t="s">
        <v>585</v>
      </c>
      <c r="F270" s="191">
        <v>256</v>
      </c>
      <c r="G270" s="190"/>
      <c r="H270" s="190">
        <v>323</v>
      </c>
      <c r="I270" s="192">
        <v>320</v>
      </c>
      <c r="J270" s="193" t="s">
        <v>643</v>
      </c>
      <c r="K270" s="163">
        <f t="shared" si="177"/>
        <v>67</v>
      </c>
      <c r="L270" s="194">
        <f t="shared" si="178"/>
        <v>0.26171875</v>
      </c>
      <c r="M270" s="190" t="s">
        <v>555</v>
      </c>
      <c r="N270" s="195">
        <v>43067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102</v>
      </c>
      <c r="B271" s="188">
        <v>43017</v>
      </c>
      <c r="C271" s="188"/>
      <c r="D271" s="189" t="s">
        <v>343</v>
      </c>
      <c r="E271" s="190" t="s">
        <v>585</v>
      </c>
      <c r="F271" s="191">
        <v>137.5</v>
      </c>
      <c r="G271" s="190"/>
      <c r="H271" s="190">
        <v>184</v>
      </c>
      <c r="I271" s="192">
        <v>183</v>
      </c>
      <c r="J271" s="193" t="s">
        <v>718</v>
      </c>
      <c r="K271" s="163">
        <f t="shared" si="177"/>
        <v>46.5</v>
      </c>
      <c r="L271" s="194">
        <f t="shared" si="178"/>
        <v>0.33818181818181819</v>
      </c>
      <c r="M271" s="190" t="s">
        <v>555</v>
      </c>
      <c r="N271" s="195">
        <v>43108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103</v>
      </c>
      <c r="B272" s="188">
        <v>43018</v>
      </c>
      <c r="C272" s="188"/>
      <c r="D272" s="189" t="s">
        <v>719</v>
      </c>
      <c r="E272" s="190" t="s">
        <v>585</v>
      </c>
      <c r="F272" s="191">
        <v>125.5</v>
      </c>
      <c r="G272" s="190"/>
      <c r="H272" s="190">
        <v>158</v>
      </c>
      <c r="I272" s="192">
        <v>155</v>
      </c>
      <c r="J272" s="193" t="s">
        <v>720</v>
      </c>
      <c r="K272" s="163">
        <f t="shared" si="177"/>
        <v>32.5</v>
      </c>
      <c r="L272" s="194">
        <f t="shared" si="178"/>
        <v>0.25896414342629481</v>
      </c>
      <c r="M272" s="190" t="s">
        <v>555</v>
      </c>
      <c r="N272" s="195">
        <v>43067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104</v>
      </c>
      <c r="B273" s="188">
        <v>43018</v>
      </c>
      <c r="C273" s="188"/>
      <c r="D273" s="189" t="s">
        <v>721</v>
      </c>
      <c r="E273" s="190" t="s">
        <v>585</v>
      </c>
      <c r="F273" s="191">
        <v>895</v>
      </c>
      <c r="G273" s="190"/>
      <c r="H273" s="190">
        <v>1122.5</v>
      </c>
      <c r="I273" s="192">
        <v>1078</v>
      </c>
      <c r="J273" s="193" t="s">
        <v>722</v>
      </c>
      <c r="K273" s="163">
        <v>227.5</v>
      </c>
      <c r="L273" s="194">
        <v>0.25418994413407803</v>
      </c>
      <c r="M273" s="190" t="s">
        <v>555</v>
      </c>
      <c r="N273" s="195">
        <v>43117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105</v>
      </c>
      <c r="B274" s="188">
        <v>43020</v>
      </c>
      <c r="C274" s="188"/>
      <c r="D274" s="189" t="s">
        <v>337</v>
      </c>
      <c r="E274" s="190" t="s">
        <v>585</v>
      </c>
      <c r="F274" s="191">
        <v>525</v>
      </c>
      <c r="G274" s="190"/>
      <c r="H274" s="190">
        <v>629</v>
      </c>
      <c r="I274" s="192">
        <v>629</v>
      </c>
      <c r="J274" s="193" t="s">
        <v>643</v>
      </c>
      <c r="K274" s="163">
        <v>104</v>
      </c>
      <c r="L274" s="194">
        <v>0.19809523809523799</v>
      </c>
      <c r="M274" s="190" t="s">
        <v>555</v>
      </c>
      <c r="N274" s="195">
        <v>43119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106</v>
      </c>
      <c r="B275" s="188">
        <v>43046</v>
      </c>
      <c r="C275" s="188"/>
      <c r="D275" s="189" t="s">
        <v>376</v>
      </c>
      <c r="E275" s="190" t="s">
        <v>585</v>
      </c>
      <c r="F275" s="191">
        <v>740</v>
      </c>
      <c r="G275" s="190"/>
      <c r="H275" s="190">
        <v>892.5</v>
      </c>
      <c r="I275" s="192">
        <v>900</v>
      </c>
      <c r="J275" s="193" t="s">
        <v>723</v>
      </c>
      <c r="K275" s="163">
        <f>H275-F275</f>
        <v>152.5</v>
      </c>
      <c r="L275" s="194">
        <f>K275/F275</f>
        <v>0.20608108108108109</v>
      </c>
      <c r="M275" s="190" t="s">
        <v>555</v>
      </c>
      <c r="N275" s="195">
        <v>43052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56">
        <v>107</v>
      </c>
      <c r="B276" s="157">
        <v>43073</v>
      </c>
      <c r="C276" s="157"/>
      <c r="D276" s="158" t="s">
        <v>724</v>
      </c>
      <c r="E276" s="159" t="s">
        <v>585</v>
      </c>
      <c r="F276" s="160">
        <v>118.5</v>
      </c>
      <c r="G276" s="159"/>
      <c r="H276" s="159">
        <v>143.5</v>
      </c>
      <c r="I276" s="161">
        <v>145</v>
      </c>
      <c r="J276" s="162" t="s">
        <v>576</v>
      </c>
      <c r="K276" s="163">
        <f>H276-F276</f>
        <v>25</v>
      </c>
      <c r="L276" s="164">
        <f>K276/F276</f>
        <v>0.2109704641350211</v>
      </c>
      <c r="M276" s="159" t="s">
        <v>555</v>
      </c>
      <c r="N276" s="165">
        <v>43097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66">
        <v>108</v>
      </c>
      <c r="B277" s="167">
        <v>43090</v>
      </c>
      <c r="C277" s="167"/>
      <c r="D277" s="168" t="s">
        <v>415</v>
      </c>
      <c r="E277" s="169" t="s">
        <v>585</v>
      </c>
      <c r="F277" s="170">
        <v>715</v>
      </c>
      <c r="G277" s="170"/>
      <c r="H277" s="171">
        <v>500</v>
      </c>
      <c r="I277" s="171">
        <v>872</v>
      </c>
      <c r="J277" s="172" t="s">
        <v>725</v>
      </c>
      <c r="K277" s="173">
        <f>H277-F277</f>
        <v>-215</v>
      </c>
      <c r="L277" s="174">
        <f>K277/F277</f>
        <v>-0.30069930069930068</v>
      </c>
      <c r="M277" s="170" t="s">
        <v>567</v>
      </c>
      <c r="N277" s="167">
        <v>43670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6">
        <v>109</v>
      </c>
      <c r="B278" s="157">
        <v>43098</v>
      </c>
      <c r="C278" s="157"/>
      <c r="D278" s="158" t="s">
        <v>569</v>
      </c>
      <c r="E278" s="159" t="s">
        <v>585</v>
      </c>
      <c r="F278" s="160">
        <v>435</v>
      </c>
      <c r="G278" s="159"/>
      <c r="H278" s="159">
        <v>542.5</v>
      </c>
      <c r="I278" s="161">
        <v>539</v>
      </c>
      <c r="J278" s="162" t="s">
        <v>643</v>
      </c>
      <c r="K278" s="163">
        <v>107.5</v>
      </c>
      <c r="L278" s="164">
        <v>0.247126436781609</v>
      </c>
      <c r="M278" s="159" t="s">
        <v>555</v>
      </c>
      <c r="N278" s="165">
        <v>43206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56">
        <v>110</v>
      </c>
      <c r="B279" s="157">
        <v>43098</v>
      </c>
      <c r="C279" s="157"/>
      <c r="D279" s="158" t="s">
        <v>527</v>
      </c>
      <c r="E279" s="159" t="s">
        <v>585</v>
      </c>
      <c r="F279" s="160">
        <v>885</v>
      </c>
      <c r="G279" s="159"/>
      <c r="H279" s="159">
        <v>1090</v>
      </c>
      <c r="I279" s="161">
        <v>1084</v>
      </c>
      <c r="J279" s="162" t="s">
        <v>643</v>
      </c>
      <c r="K279" s="163">
        <v>205</v>
      </c>
      <c r="L279" s="164">
        <v>0.23163841807909599</v>
      </c>
      <c r="M279" s="159" t="s">
        <v>555</v>
      </c>
      <c r="N279" s="165">
        <v>43213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6">
        <v>111</v>
      </c>
      <c r="B280" s="197">
        <v>43192</v>
      </c>
      <c r="C280" s="197"/>
      <c r="D280" s="175" t="s">
        <v>726</v>
      </c>
      <c r="E280" s="170" t="s">
        <v>585</v>
      </c>
      <c r="F280" s="198">
        <v>478.5</v>
      </c>
      <c r="G280" s="170"/>
      <c r="H280" s="170">
        <v>442</v>
      </c>
      <c r="I280" s="171">
        <v>613</v>
      </c>
      <c r="J280" s="172" t="s">
        <v>727</v>
      </c>
      <c r="K280" s="173">
        <f>H280-F280</f>
        <v>-36.5</v>
      </c>
      <c r="L280" s="174">
        <f>K280/F280</f>
        <v>-7.6280041797283177E-2</v>
      </c>
      <c r="M280" s="170" t="s">
        <v>567</v>
      </c>
      <c r="N280" s="167">
        <v>43762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66">
        <v>112</v>
      </c>
      <c r="B281" s="167">
        <v>43194</v>
      </c>
      <c r="C281" s="167"/>
      <c r="D281" s="168" t="s">
        <v>728</v>
      </c>
      <c r="E281" s="169" t="s">
        <v>585</v>
      </c>
      <c r="F281" s="170">
        <f>141.5-7.3</f>
        <v>134.19999999999999</v>
      </c>
      <c r="G281" s="170"/>
      <c r="H281" s="171">
        <v>77</v>
      </c>
      <c r="I281" s="171">
        <v>180</v>
      </c>
      <c r="J281" s="172" t="s">
        <v>729</v>
      </c>
      <c r="K281" s="173">
        <f>H281-F281</f>
        <v>-57.199999999999989</v>
      </c>
      <c r="L281" s="174">
        <f>K281/F281</f>
        <v>-0.42622950819672129</v>
      </c>
      <c r="M281" s="170" t="s">
        <v>567</v>
      </c>
      <c r="N281" s="167">
        <v>43522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66">
        <v>113</v>
      </c>
      <c r="B282" s="167">
        <v>43209</v>
      </c>
      <c r="C282" s="167"/>
      <c r="D282" s="168" t="s">
        <v>730</v>
      </c>
      <c r="E282" s="169" t="s">
        <v>585</v>
      </c>
      <c r="F282" s="170">
        <v>430</v>
      </c>
      <c r="G282" s="170"/>
      <c r="H282" s="171">
        <v>220</v>
      </c>
      <c r="I282" s="171">
        <v>537</v>
      </c>
      <c r="J282" s="172" t="s">
        <v>731</v>
      </c>
      <c r="K282" s="173">
        <f>H282-F282</f>
        <v>-210</v>
      </c>
      <c r="L282" s="174">
        <f>K282/F282</f>
        <v>-0.48837209302325579</v>
      </c>
      <c r="M282" s="170" t="s">
        <v>567</v>
      </c>
      <c r="N282" s="167">
        <v>43252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114</v>
      </c>
      <c r="B283" s="188">
        <v>43220</v>
      </c>
      <c r="C283" s="188"/>
      <c r="D283" s="189" t="s">
        <v>377</v>
      </c>
      <c r="E283" s="190" t="s">
        <v>585</v>
      </c>
      <c r="F283" s="190">
        <v>153.5</v>
      </c>
      <c r="G283" s="190"/>
      <c r="H283" s="190">
        <v>196</v>
      </c>
      <c r="I283" s="192">
        <v>196</v>
      </c>
      <c r="J283" s="162" t="s">
        <v>732</v>
      </c>
      <c r="K283" s="163">
        <f>H283-F283</f>
        <v>42.5</v>
      </c>
      <c r="L283" s="164">
        <f>K283/F283</f>
        <v>0.27687296416938112</v>
      </c>
      <c r="M283" s="159" t="s">
        <v>555</v>
      </c>
      <c r="N283" s="165">
        <v>43605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66">
        <v>115</v>
      </c>
      <c r="B284" s="167">
        <v>43306</v>
      </c>
      <c r="C284" s="167"/>
      <c r="D284" s="168" t="s">
        <v>702</v>
      </c>
      <c r="E284" s="169" t="s">
        <v>585</v>
      </c>
      <c r="F284" s="170">
        <v>27.5</v>
      </c>
      <c r="G284" s="170"/>
      <c r="H284" s="171">
        <v>13.1</v>
      </c>
      <c r="I284" s="171">
        <v>60</v>
      </c>
      <c r="J284" s="172" t="s">
        <v>733</v>
      </c>
      <c r="K284" s="173">
        <v>-14.4</v>
      </c>
      <c r="L284" s="174">
        <v>-0.52363636363636401</v>
      </c>
      <c r="M284" s="170" t="s">
        <v>567</v>
      </c>
      <c r="N284" s="167">
        <v>43138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6">
        <v>116</v>
      </c>
      <c r="B285" s="197">
        <v>43318</v>
      </c>
      <c r="C285" s="197"/>
      <c r="D285" s="175" t="s">
        <v>734</v>
      </c>
      <c r="E285" s="170" t="s">
        <v>585</v>
      </c>
      <c r="F285" s="170">
        <v>148.5</v>
      </c>
      <c r="G285" s="170"/>
      <c r="H285" s="170">
        <v>102</v>
      </c>
      <c r="I285" s="171">
        <v>182</v>
      </c>
      <c r="J285" s="172" t="s">
        <v>735</v>
      </c>
      <c r="K285" s="173">
        <f>H285-F285</f>
        <v>-46.5</v>
      </c>
      <c r="L285" s="174">
        <f>K285/F285</f>
        <v>-0.31313131313131315</v>
      </c>
      <c r="M285" s="170" t="s">
        <v>567</v>
      </c>
      <c r="N285" s="167">
        <v>43661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56">
        <v>117</v>
      </c>
      <c r="B286" s="157">
        <v>43335</v>
      </c>
      <c r="C286" s="157"/>
      <c r="D286" s="158" t="s">
        <v>736</v>
      </c>
      <c r="E286" s="159" t="s">
        <v>585</v>
      </c>
      <c r="F286" s="190">
        <v>285</v>
      </c>
      <c r="G286" s="159"/>
      <c r="H286" s="159">
        <v>355</v>
      </c>
      <c r="I286" s="161">
        <v>364</v>
      </c>
      <c r="J286" s="162" t="s">
        <v>737</v>
      </c>
      <c r="K286" s="163">
        <v>70</v>
      </c>
      <c r="L286" s="164">
        <v>0.24561403508771901</v>
      </c>
      <c r="M286" s="159" t="s">
        <v>555</v>
      </c>
      <c r="N286" s="165">
        <v>43455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56">
        <v>118</v>
      </c>
      <c r="B287" s="157">
        <v>43341</v>
      </c>
      <c r="C287" s="157"/>
      <c r="D287" s="158" t="s">
        <v>365</v>
      </c>
      <c r="E287" s="159" t="s">
        <v>585</v>
      </c>
      <c r="F287" s="190">
        <v>525</v>
      </c>
      <c r="G287" s="159"/>
      <c r="H287" s="159">
        <v>585</v>
      </c>
      <c r="I287" s="161">
        <v>635</v>
      </c>
      <c r="J287" s="162" t="s">
        <v>738</v>
      </c>
      <c r="K287" s="163">
        <f t="shared" ref="K287:K304" si="179">H287-F287</f>
        <v>60</v>
      </c>
      <c r="L287" s="164">
        <f t="shared" ref="L287:L304" si="180">K287/F287</f>
        <v>0.11428571428571428</v>
      </c>
      <c r="M287" s="159" t="s">
        <v>555</v>
      </c>
      <c r="N287" s="165">
        <v>43662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56">
        <v>119</v>
      </c>
      <c r="B288" s="157">
        <v>43395</v>
      </c>
      <c r="C288" s="157"/>
      <c r="D288" s="158" t="s">
        <v>353</v>
      </c>
      <c r="E288" s="159" t="s">
        <v>585</v>
      </c>
      <c r="F288" s="190">
        <v>475</v>
      </c>
      <c r="G288" s="159"/>
      <c r="H288" s="159">
        <v>574</v>
      </c>
      <c r="I288" s="161">
        <v>570</v>
      </c>
      <c r="J288" s="162" t="s">
        <v>643</v>
      </c>
      <c r="K288" s="163">
        <f t="shared" si="179"/>
        <v>99</v>
      </c>
      <c r="L288" s="164">
        <f t="shared" si="180"/>
        <v>0.20842105263157895</v>
      </c>
      <c r="M288" s="159" t="s">
        <v>555</v>
      </c>
      <c r="N288" s="165">
        <v>43403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120</v>
      </c>
      <c r="B289" s="188">
        <v>43397</v>
      </c>
      <c r="C289" s="188"/>
      <c r="D289" s="189" t="s">
        <v>372</v>
      </c>
      <c r="E289" s="190" t="s">
        <v>585</v>
      </c>
      <c r="F289" s="190">
        <v>707.5</v>
      </c>
      <c r="G289" s="190"/>
      <c r="H289" s="190">
        <v>872</v>
      </c>
      <c r="I289" s="192">
        <v>872</v>
      </c>
      <c r="J289" s="193" t="s">
        <v>643</v>
      </c>
      <c r="K289" s="163">
        <f t="shared" si="179"/>
        <v>164.5</v>
      </c>
      <c r="L289" s="194">
        <f t="shared" si="180"/>
        <v>0.23250883392226149</v>
      </c>
      <c r="M289" s="190" t="s">
        <v>555</v>
      </c>
      <c r="N289" s="195">
        <v>43482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121</v>
      </c>
      <c r="B290" s="188">
        <v>43398</v>
      </c>
      <c r="C290" s="188"/>
      <c r="D290" s="189" t="s">
        <v>739</v>
      </c>
      <c r="E290" s="190" t="s">
        <v>585</v>
      </c>
      <c r="F290" s="190">
        <v>162</v>
      </c>
      <c r="G290" s="190"/>
      <c r="H290" s="190">
        <v>204</v>
      </c>
      <c r="I290" s="192">
        <v>209</v>
      </c>
      <c r="J290" s="193" t="s">
        <v>740</v>
      </c>
      <c r="K290" s="163">
        <f t="shared" si="179"/>
        <v>42</v>
      </c>
      <c r="L290" s="194">
        <f t="shared" si="180"/>
        <v>0.25925925925925924</v>
      </c>
      <c r="M290" s="190" t="s">
        <v>555</v>
      </c>
      <c r="N290" s="195">
        <v>43539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122</v>
      </c>
      <c r="B291" s="188">
        <v>43399</v>
      </c>
      <c r="C291" s="188"/>
      <c r="D291" s="189" t="s">
        <v>456</v>
      </c>
      <c r="E291" s="190" t="s">
        <v>585</v>
      </c>
      <c r="F291" s="190">
        <v>240</v>
      </c>
      <c r="G291" s="190"/>
      <c r="H291" s="190">
        <v>297</v>
      </c>
      <c r="I291" s="192">
        <v>297</v>
      </c>
      <c r="J291" s="193" t="s">
        <v>643</v>
      </c>
      <c r="K291" s="199">
        <f t="shared" si="179"/>
        <v>57</v>
      </c>
      <c r="L291" s="194">
        <f t="shared" si="180"/>
        <v>0.23749999999999999</v>
      </c>
      <c r="M291" s="190" t="s">
        <v>555</v>
      </c>
      <c r="N291" s="195">
        <v>43417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56">
        <v>123</v>
      </c>
      <c r="B292" s="157">
        <v>43439</v>
      </c>
      <c r="C292" s="157"/>
      <c r="D292" s="158" t="s">
        <v>741</v>
      </c>
      <c r="E292" s="159" t="s">
        <v>585</v>
      </c>
      <c r="F292" s="159">
        <v>202.5</v>
      </c>
      <c r="G292" s="159"/>
      <c r="H292" s="159">
        <v>255</v>
      </c>
      <c r="I292" s="161">
        <v>252</v>
      </c>
      <c r="J292" s="162" t="s">
        <v>643</v>
      </c>
      <c r="K292" s="163">
        <f t="shared" si="179"/>
        <v>52.5</v>
      </c>
      <c r="L292" s="164">
        <f t="shared" si="180"/>
        <v>0.25925925925925924</v>
      </c>
      <c r="M292" s="159" t="s">
        <v>555</v>
      </c>
      <c r="N292" s="165">
        <v>43542</v>
      </c>
      <c r="O292" s="1"/>
      <c r="P292" s="1"/>
      <c r="Q292" s="1"/>
      <c r="R292" s="6" t="s">
        <v>742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124</v>
      </c>
      <c r="B293" s="188">
        <v>43465</v>
      </c>
      <c r="C293" s="157"/>
      <c r="D293" s="189" t="s">
        <v>402</v>
      </c>
      <c r="E293" s="190" t="s">
        <v>585</v>
      </c>
      <c r="F293" s="190">
        <v>710</v>
      </c>
      <c r="G293" s="190"/>
      <c r="H293" s="190">
        <v>866</v>
      </c>
      <c r="I293" s="192">
        <v>866</v>
      </c>
      <c r="J293" s="193" t="s">
        <v>643</v>
      </c>
      <c r="K293" s="163">
        <f t="shared" si="179"/>
        <v>156</v>
      </c>
      <c r="L293" s="164">
        <f t="shared" si="180"/>
        <v>0.21971830985915494</v>
      </c>
      <c r="M293" s="159" t="s">
        <v>555</v>
      </c>
      <c r="N293" s="165">
        <v>43553</v>
      </c>
      <c r="O293" s="1"/>
      <c r="P293" s="1"/>
      <c r="Q293" s="1"/>
      <c r="R293" s="6" t="s">
        <v>742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125</v>
      </c>
      <c r="B294" s="188">
        <v>43522</v>
      </c>
      <c r="C294" s="188"/>
      <c r="D294" s="189" t="s">
        <v>152</v>
      </c>
      <c r="E294" s="190" t="s">
        <v>585</v>
      </c>
      <c r="F294" s="190">
        <v>337.25</v>
      </c>
      <c r="G294" s="190"/>
      <c r="H294" s="190">
        <v>398.5</v>
      </c>
      <c r="I294" s="192">
        <v>411</v>
      </c>
      <c r="J294" s="162" t="s">
        <v>743</v>
      </c>
      <c r="K294" s="163">
        <f t="shared" si="179"/>
        <v>61.25</v>
      </c>
      <c r="L294" s="164">
        <f t="shared" si="180"/>
        <v>0.1816160118606375</v>
      </c>
      <c r="M294" s="159" t="s">
        <v>555</v>
      </c>
      <c r="N294" s="165">
        <v>43760</v>
      </c>
      <c r="O294" s="1"/>
      <c r="P294" s="1"/>
      <c r="Q294" s="1"/>
      <c r="R294" s="6" t="s">
        <v>742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0">
        <v>126</v>
      </c>
      <c r="B295" s="201">
        <v>43559</v>
      </c>
      <c r="C295" s="201"/>
      <c r="D295" s="202" t="s">
        <v>744</v>
      </c>
      <c r="E295" s="203" t="s">
        <v>585</v>
      </c>
      <c r="F295" s="203">
        <v>130</v>
      </c>
      <c r="G295" s="203"/>
      <c r="H295" s="203">
        <v>65</v>
      </c>
      <c r="I295" s="204">
        <v>158</v>
      </c>
      <c r="J295" s="172" t="s">
        <v>745</v>
      </c>
      <c r="K295" s="173">
        <f t="shared" si="179"/>
        <v>-65</v>
      </c>
      <c r="L295" s="174">
        <f t="shared" si="180"/>
        <v>-0.5</v>
      </c>
      <c r="M295" s="170" t="s">
        <v>567</v>
      </c>
      <c r="N295" s="167">
        <v>43726</v>
      </c>
      <c r="O295" s="1"/>
      <c r="P295" s="1"/>
      <c r="Q295" s="1"/>
      <c r="R295" s="6" t="s">
        <v>746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127</v>
      </c>
      <c r="B296" s="188">
        <v>43017</v>
      </c>
      <c r="C296" s="188"/>
      <c r="D296" s="189" t="s">
        <v>184</v>
      </c>
      <c r="E296" s="190" t="s">
        <v>585</v>
      </c>
      <c r="F296" s="190">
        <v>141.5</v>
      </c>
      <c r="G296" s="190"/>
      <c r="H296" s="190">
        <v>183.5</v>
      </c>
      <c r="I296" s="192">
        <v>210</v>
      </c>
      <c r="J296" s="162" t="s">
        <v>740</v>
      </c>
      <c r="K296" s="163">
        <f t="shared" si="179"/>
        <v>42</v>
      </c>
      <c r="L296" s="164">
        <f t="shared" si="180"/>
        <v>0.29681978798586572</v>
      </c>
      <c r="M296" s="159" t="s">
        <v>555</v>
      </c>
      <c r="N296" s="165">
        <v>43042</v>
      </c>
      <c r="O296" s="1"/>
      <c r="P296" s="1"/>
      <c r="Q296" s="1"/>
      <c r="R296" s="6" t="s">
        <v>746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0">
        <v>128</v>
      </c>
      <c r="B297" s="201">
        <v>43074</v>
      </c>
      <c r="C297" s="201"/>
      <c r="D297" s="202" t="s">
        <v>747</v>
      </c>
      <c r="E297" s="203" t="s">
        <v>585</v>
      </c>
      <c r="F297" s="198">
        <v>172</v>
      </c>
      <c r="G297" s="203"/>
      <c r="H297" s="203">
        <v>155.25</v>
      </c>
      <c r="I297" s="204">
        <v>230</v>
      </c>
      <c r="J297" s="172" t="s">
        <v>748</v>
      </c>
      <c r="K297" s="173">
        <f t="shared" si="179"/>
        <v>-16.75</v>
      </c>
      <c r="L297" s="174">
        <f t="shared" si="180"/>
        <v>-9.7383720930232565E-2</v>
      </c>
      <c r="M297" s="170" t="s">
        <v>567</v>
      </c>
      <c r="N297" s="167">
        <v>43787</v>
      </c>
      <c r="O297" s="1"/>
      <c r="P297" s="1"/>
      <c r="Q297" s="1"/>
      <c r="R297" s="6" t="s">
        <v>746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129</v>
      </c>
      <c r="B298" s="188">
        <v>43398</v>
      </c>
      <c r="C298" s="188"/>
      <c r="D298" s="189" t="s">
        <v>107</v>
      </c>
      <c r="E298" s="190" t="s">
        <v>585</v>
      </c>
      <c r="F298" s="190">
        <v>698.5</v>
      </c>
      <c r="G298" s="190"/>
      <c r="H298" s="190">
        <v>890</v>
      </c>
      <c r="I298" s="192">
        <v>890</v>
      </c>
      <c r="J298" s="162" t="s">
        <v>814</v>
      </c>
      <c r="K298" s="163">
        <f t="shared" si="179"/>
        <v>191.5</v>
      </c>
      <c r="L298" s="164">
        <f t="shared" si="180"/>
        <v>0.27415891195418757</v>
      </c>
      <c r="M298" s="159" t="s">
        <v>555</v>
      </c>
      <c r="N298" s="165">
        <v>44328</v>
      </c>
      <c r="O298" s="1"/>
      <c r="P298" s="1"/>
      <c r="Q298" s="1"/>
      <c r="R298" s="6" t="s">
        <v>742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130</v>
      </c>
      <c r="B299" s="188">
        <v>42877</v>
      </c>
      <c r="C299" s="188"/>
      <c r="D299" s="189" t="s">
        <v>364</v>
      </c>
      <c r="E299" s="190" t="s">
        <v>585</v>
      </c>
      <c r="F299" s="190">
        <v>127.6</v>
      </c>
      <c r="G299" s="190"/>
      <c r="H299" s="190">
        <v>138</v>
      </c>
      <c r="I299" s="192">
        <v>190</v>
      </c>
      <c r="J299" s="162" t="s">
        <v>749</v>
      </c>
      <c r="K299" s="163">
        <f t="shared" si="179"/>
        <v>10.400000000000006</v>
      </c>
      <c r="L299" s="164">
        <f t="shared" si="180"/>
        <v>8.1504702194357417E-2</v>
      </c>
      <c r="M299" s="159" t="s">
        <v>555</v>
      </c>
      <c r="N299" s="165">
        <v>43774</v>
      </c>
      <c r="O299" s="1"/>
      <c r="P299" s="1"/>
      <c r="Q299" s="1"/>
      <c r="R299" s="6" t="s">
        <v>746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131</v>
      </c>
      <c r="B300" s="188">
        <v>43158</v>
      </c>
      <c r="C300" s="188"/>
      <c r="D300" s="189" t="s">
        <v>750</v>
      </c>
      <c r="E300" s="190" t="s">
        <v>585</v>
      </c>
      <c r="F300" s="190">
        <v>317</v>
      </c>
      <c r="G300" s="190"/>
      <c r="H300" s="190">
        <v>382.5</v>
      </c>
      <c r="I300" s="192">
        <v>398</v>
      </c>
      <c r="J300" s="162" t="s">
        <v>751</v>
      </c>
      <c r="K300" s="163">
        <f t="shared" si="179"/>
        <v>65.5</v>
      </c>
      <c r="L300" s="164">
        <f t="shared" si="180"/>
        <v>0.20662460567823343</v>
      </c>
      <c r="M300" s="159" t="s">
        <v>555</v>
      </c>
      <c r="N300" s="165">
        <v>44238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0">
        <v>132</v>
      </c>
      <c r="B301" s="201">
        <v>43164</v>
      </c>
      <c r="C301" s="201"/>
      <c r="D301" s="202" t="s">
        <v>144</v>
      </c>
      <c r="E301" s="203" t="s">
        <v>585</v>
      </c>
      <c r="F301" s="198">
        <f>510-14.4</f>
        <v>495.6</v>
      </c>
      <c r="G301" s="203"/>
      <c r="H301" s="203">
        <v>350</v>
      </c>
      <c r="I301" s="204">
        <v>672</v>
      </c>
      <c r="J301" s="172" t="s">
        <v>752</v>
      </c>
      <c r="K301" s="173">
        <f t="shared" si="179"/>
        <v>-145.60000000000002</v>
      </c>
      <c r="L301" s="174">
        <f t="shared" si="180"/>
        <v>-0.29378531073446329</v>
      </c>
      <c r="M301" s="170" t="s">
        <v>567</v>
      </c>
      <c r="N301" s="167">
        <v>43887</v>
      </c>
      <c r="O301" s="1"/>
      <c r="P301" s="1"/>
      <c r="Q301" s="1"/>
      <c r="R301" s="6" t="s">
        <v>742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0">
        <v>133</v>
      </c>
      <c r="B302" s="201">
        <v>43237</v>
      </c>
      <c r="C302" s="201"/>
      <c r="D302" s="202" t="s">
        <v>448</v>
      </c>
      <c r="E302" s="203" t="s">
        <v>585</v>
      </c>
      <c r="F302" s="198">
        <v>230.3</v>
      </c>
      <c r="G302" s="203"/>
      <c r="H302" s="203">
        <v>102.5</v>
      </c>
      <c r="I302" s="204">
        <v>348</v>
      </c>
      <c r="J302" s="172" t="s">
        <v>753</v>
      </c>
      <c r="K302" s="173">
        <f t="shared" si="179"/>
        <v>-127.80000000000001</v>
      </c>
      <c r="L302" s="174">
        <f t="shared" si="180"/>
        <v>-0.55492835432045162</v>
      </c>
      <c r="M302" s="170" t="s">
        <v>567</v>
      </c>
      <c r="N302" s="167">
        <v>43896</v>
      </c>
      <c r="O302" s="1"/>
      <c r="P302" s="1"/>
      <c r="Q302" s="1"/>
      <c r="R302" s="6" t="s">
        <v>742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134</v>
      </c>
      <c r="B303" s="188">
        <v>43258</v>
      </c>
      <c r="C303" s="188"/>
      <c r="D303" s="189" t="s">
        <v>419</v>
      </c>
      <c r="E303" s="190" t="s">
        <v>585</v>
      </c>
      <c r="F303" s="190">
        <f>342.5-5.1</f>
        <v>337.4</v>
      </c>
      <c r="G303" s="190"/>
      <c r="H303" s="190">
        <v>412.5</v>
      </c>
      <c r="I303" s="192">
        <v>439</v>
      </c>
      <c r="J303" s="162" t="s">
        <v>754</v>
      </c>
      <c r="K303" s="163">
        <f t="shared" si="179"/>
        <v>75.100000000000023</v>
      </c>
      <c r="L303" s="164">
        <f t="shared" si="180"/>
        <v>0.22258446947243635</v>
      </c>
      <c r="M303" s="159" t="s">
        <v>555</v>
      </c>
      <c r="N303" s="165">
        <v>44230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1">
        <v>135</v>
      </c>
      <c r="B304" s="180">
        <v>43285</v>
      </c>
      <c r="C304" s="180"/>
      <c r="D304" s="181" t="s">
        <v>55</v>
      </c>
      <c r="E304" s="182" t="s">
        <v>585</v>
      </c>
      <c r="F304" s="182">
        <f>127.5-5.53</f>
        <v>121.97</v>
      </c>
      <c r="G304" s="183"/>
      <c r="H304" s="183">
        <v>122.5</v>
      </c>
      <c r="I304" s="183">
        <v>170</v>
      </c>
      <c r="J304" s="184" t="s">
        <v>782</v>
      </c>
      <c r="K304" s="185">
        <f t="shared" si="179"/>
        <v>0.53000000000000114</v>
      </c>
      <c r="L304" s="186">
        <f t="shared" si="180"/>
        <v>4.3453308190538747E-3</v>
      </c>
      <c r="M304" s="182" t="s">
        <v>676</v>
      </c>
      <c r="N304" s="180">
        <v>44431</v>
      </c>
      <c r="O304" s="1"/>
      <c r="P304" s="1"/>
      <c r="Q304" s="1"/>
      <c r="R304" s="6" t="s">
        <v>742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0">
        <v>136</v>
      </c>
      <c r="B305" s="201">
        <v>43294</v>
      </c>
      <c r="C305" s="201"/>
      <c r="D305" s="202" t="s">
        <v>355</v>
      </c>
      <c r="E305" s="203" t="s">
        <v>585</v>
      </c>
      <c r="F305" s="198">
        <v>46.5</v>
      </c>
      <c r="G305" s="203"/>
      <c r="H305" s="203">
        <v>17</v>
      </c>
      <c r="I305" s="204">
        <v>59</v>
      </c>
      <c r="J305" s="172" t="s">
        <v>755</v>
      </c>
      <c r="K305" s="173">
        <f t="shared" ref="K305:K313" si="181">H305-F305</f>
        <v>-29.5</v>
      </c>
      <c r="L305" s="174">
        <f t="shared" ref="L305:L313" si="182">K305/F305</f>
        <v>-0.63440860215053763</v>
      </c>
      <c r="M305" s="170" t="s">
        <v>567</v>
      </c>
      <c r="N305" s="167">
        <v>43887</v>
      </c>
      <c r="O305" s="1"/>
      <c r="P305" s="1"/>
      <c r="Q305" s="1"/>
      <c r="R305" s="6" t="s">
        <v>742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7">
        <v>137</v>
      </c>
      <c r="B306" s="188">
        <v>43396</v>
      </c>
      <c r="C306" s="188"/>
      <c r="D306" s="189" t="s">
        <v>404</v>
      </c>
      <c r="E306" s="190" t="s">
        <v>585</v>
      </c>
      <c r="F306" s="190">
        <v>156.5</v>
      </c>
      <c r="G306" s="190"/>
      <c r="H306" s="190">
        <v>207.5</v>
      </c>
      <c r="I306" s="192">
        <v>191</v>
      </c>
      <c r="J306" s="162" t="s">
        <v>643</v>
      </c>
      <c r="K306" s="163">
        <f t="shared" si="181"/>
        <v>51</v>
      </c>
      <c r="L306" s="164">
        <f t="shared" si="182"/>
        <v>0.32587859424920129</v>
      </c>
      <c r="M306" s="159" t="s">
        <v>555</v>
      </c>
      <c r="N306" s="165">
        <v>44369</v>
      </c>
      <c r="O306" s="1"/>
      <c r="P306" s="1"/>
      <c r="Q306" s="1"/>
      <c r="R306" s="6" t="s">
        <v>742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7">
        <v>138</v>
      </c>
      <c r="B307" s="188">
        <v>43439</v>
      </c>
      <c r="C307" s="188"/>
      <c r="D307" s="189" t="s">
        <v>318</v>
      </c>
      <c r="E307" s="190" t="s">
        <v>585</v>
      </c>
      <c r="F307" s="190">
        <v>259.5</v>
      </c>
      <c r="G307" s="190"/>
      <c r="H307" s="190">
        <v>320</v>
      </c>
      <c r="I307" s="192">
        <v>320</v>
      </c>
      <c r="J307" s="162" t="s">
        <v>643</v>
      </c>
      <c r="K307" s="163">
        <f t="shared" si="181"/>
        <v>60.5</v>
      </c>
      <c r="L307" s="164">
        <f t="shared" si="182"/>
        <v>0.23314065510597304</v>
      </c>
      <c r="M307" s="159" t="s">
        <v>555</v>
      </c>
      <c r="N307" s="165">
        <v>44323</v>
      </c>
      <c r="O307" s="1"/>
      <c r="P307" s="1"/>
      <c r="Q307" s="1"/>
      <c r="R307" s="6" t="s">
        <v>742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0">
        <v>139</v>
      </c>
      <c r="B308" s="201">
        <v>43439</v>
      </c>
      <c r="C308" s="201"/>
      <c r="D308" s="202" t="s">
        <v>756</v>
      </c>
      <c r="E308" s="203" t="s">
        <v>585</v>
      </c>
      <c r="F308" s="203">
        <v>715</v>
      </c>
      <c r="G308" s="203"/>
      <c r="H308" s="203">
        <v>445</v>
      </c>
      <c r="I308" s="204">
        <v>840</v>
      </c>
      <c r="J308" s="172" t="s">
        <v>757</v>
      </c>
      <c r="K308" s="173">
        <f t="shared" si="181"/>
        <v>-270</v>
      </c>
      <c r="L308" s="174">
        <f t="shared" si="182"/>
        <v>-0.3776223776223776</v>
      </c>
      <c r="M308" s="170" t="s">
        <v>567</v>
      </c>
      <c r="N308" s="167">
        <v>43800</v>
      </c>
      <c r="O308" s="1"/>
      <c r="P308" s="1"/>
      <c r="Q308" s="1"/>
      <c r="R308" s="6" t="s">
        <v>742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7">
        <v>140</v>
      </c>
      <c r="B309" s="188">
        <v>43469</v>
      </c>
      <c r="C309" s="188"/>
      <c r="D309" s="189" t="s">
        <v>157</v>
      </c>
      <c r="E309" s="190" t="s">
        <v>585</v>
      </c>
      <c r="F309" s="190">
        <v>875</v>
      </c>
      <c r="G309" s="190"/>
      <c r="H309" s="190">
        <v>1165</v>
      </c>
      <c r="I309" s="192">
        <v>1185</v>
      </c>
      <c r="J309" s="162" t="s">
        <v>758</v>
      </c>
      <c r="K309" s="163">
        <f t="shared" si="181"/>
        <v>290</v>
      </c>
      <c r="L309" s="164">
        <f t="shared" si="182"/>
        <v>0.33142857142857141</v>
      </c>
      <c r="M309" s="159" t="s">
        <v>555</v>
      </c>
      <c r="N309" s="165">
        <v>43847</v>
      </c>
      <c r="O309" s="1"/>
      <c r="P309" s="1"/>
      <c r="Q309" s="1"/>
      <c r="R309" s="6" t="s">
        <v>742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7">
        <v>141</v>
      </c>
      <c r="B310" s="188">
        <v>43559</v>
      </c>
      <c r="C310" s="188"/>
      <c r="D310" s="189" t="s">
        <v>334</v>
      </c>
      <c r="E310" s="190" t="s">
        <v>585</v>
      </c>
      <c r="F310" s="190">
        <f>387-14.63</f>
        <v>372.37</v>
      </c>
      <c r="G310" s="190"/>
      <c r="H310" s="190">
        <v>490</v>
      </c>
      <c r="I310" s="192">
        <v>490</v>
      </c>
      <c r="J310" s="162" t="s">
        <v>643</v>
      </c>
      <c r="K310" s="163">
        <f t="shared" si="181"/>
        <v>117.63</v>
      </c>
      <c r="L310" s="164">
        <f t="shared" si="182"/>
        <v>0.31589548030185027</v>
      </c>
      <c r="M310" s="159" t="s">
        <v>555</v>
      </c>
      <c r="N310" s="165">
        <v>43850</v>
      </c>
      <c r="O310" s="1"/>
      <c r="P310" s="1"/>
      <c r="Q310" s="1"/>
      <c r="R310" s="6" t="s">
        <v>742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00">
        <v>142</v>
      </c>
      <c r="B311" s="201">
        <v>43578</v>
      </c>
      <c r="C311" s="201"/>
      <c r="D311" s="202" t="s">
        <v>759</v>
      </c>
      <c r="E311" s="203" t="s">
        <v>557</v>
      </c>
      <c r="F311" s="203">
        <v>220</v>
      </c>
      <c r="G311" s="203"/>
      <c r="H311" s="203">
        <v>127.5</v>
      </c>
      <c r="I311" s="204">
        <v>284</v>
      </c>
      <c r="J311" s="172" t="s">
        <v>760</v>
      </c>
      <c r="K311" s="173">
        <f t="shared" si="181"/>
        <v>-92.5</v>
      </c>
      <c r="L311" s="174">
        <f t="shared" si="182"/>
        <v>-0.42045454545454547</v>
      </c>
      <c r="M311" s="170" t="s">
        <v>567</v>
      </c>
      <c r="N311" s="167">
        <v>43896</v>
      </c>
      <c r="O311" s="1"/>
      <c r="P311" s="1"/>
      <c r="Q311" s="1"/>
      <c r="R311" s="6" t="s">
        <v>742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7">
        <v>143</v>
      </c>
      <c r="B312" s="188">
        <v>43622</v>
      </c>
      <c r="C312" s="188"/>
      <c r="D312" s="189" t="s">
        <v>457</v>
      </c>
      <c r="E312" s="190" t="s">
        <v>557</v>
      </c>
      <c r="F312" s="190">
        <v>332.8</v>
      </c>
      <c r="G312" s="190"/>
      <c r="H312" s="190">
        <v>405</v>
      </c>
      <c r="I312" s="192">
        <v>419</v>
      </c>
      <c r="J312" s="162" t="s">
        <v>761</v>
      </c>
      <c r="K312" s="163">
        <f t="shared" si="181"/>
        <v>72.199999999999989</v>
      </c>
      <c r="L312" s="164">
        <f t="shared" si="182"/>
        <v>0.21694711538461534</v>
      </c>
      <c r="M312" s="159" t="s">
        <v>555</v>
      </c>
      <c r="N312" s="165">
        <v>43860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1">
        <v>144</v>
      </c>
      <c r="B313" s="180">
        <v>43641</v>
      </c>
      <c r="C313" s="180"/>
      <c r="D313" s="181" t="s">
        <v>150</v>
      </c>
      <c r="E313" s="182" t="s">
        <v>585</v>
      </c>
      <c r="F313" s="182">
        <v>386</v>
      </c>
      <c r="G313" s="183"/>
      <c r="H313" s="183">
        <v>395</v>
      </c>
      <c r="I313" s="183">
        <v>452</v>
      </c>
      <c r="J313" s="184" t="s">
        <v>762</v>
      </c>
      <c r="K313" s="185">
        <f t="shared" si="181"/>
        <v>9</v>
      </c>
      <c r="L313" s="186">
        <f t="shared" si="182"/>
        <v>2.3316062176165803E-2</v>
      </c>
      <c r="M313" s="182" t="s">
        <v>676</v>
      </c>
      <c r="N313" s="180">
        <v>43868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1">
        <v>145</v>
      </c>
      <c r="B314" s="180">
        <v>43707</v>
      </c>
      <c r="C314" s="180"/>
      <c r="D314" s="181" t="s">
        <v>130</v>
      </c>
      <c r="E314" s="182" t="s">
        <v>585</v>
      </c>
      <c r="F314" s="182">
        <v>137.5</v>
      </c>
      <c r="G314" s="183"/>
      <c r="H314" s="183">
        <v>138.5</v>
      </c>
      <c r="I314" s="183">
        <v>190</v>
      </c>
      <c r="J314" s="184" t="s">
        <v>781</v>
      </c>
      <c r="K314" s="185">
        <f>H314-F314</f>
        <v>1</v>
      </c>
      <c r="L314" s="186">
        <f>K314/F314</f>
        <v>7.2727272727272727E-3</v>
      </c>
      <c r="M314" s="182" t="s">
        <v>676</v>
      </c>
      <c r="N314" s="180">
        <v>44432</v>
      </c>
      <c r="O314" s="1"/>
      <c r="P314" s="1"/>
      <c r="Q314" s="1"/>
      <c r="R314" s="6" t="s">
        <v>742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7">
        <v>146</v>
      </c>
      <c r="B315" s="188">
        <v>43731</v>
      </c>
      <c r="C315" s="188"/>
      <c r="D315" s="189" t="s">
        <v>412</v>
      </c>
      <c r="E315" s="190" t="s">
        <v>585</v>
      </c>
      <c r="F315" s="190">
        <v>235</v>
      </c>
      <c r="G315" s="190"/>
      <c r="H315" s="190">
        <v>295</v>
      </c>
      <c r="I315" s="192">
        <v>296</v>
      </c>
      <c r="J315" s="162" t="s">
        <v>763</v>
      </c>
      <c r="K315" s="163">
        <f t="shared" ref="K315:K321" si="183">H315-F315</f>
        <v>60</v>
      </c>
      <c r="L315" s="164">
        <f t="shared" ref="L315:L321" si="184">K315/F315</f>
        <v>0.25531914893617019</v>
      </c>
      <c r="M315" s="159" t="s">
        <v>555</v>
      </c>
      <c r="N315" s="165">
        <v>43844</v>
      </c>
      <c r="O315" s="1"/>
      <c r="P315" s="1"/>
      <c r="Q315" s="1"/>
      <c r="R315" s="6" t="s">
        <v>746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7">
        <v>147</v>
      </c>
      <c r="B316" s="188">
        <v>43752</v>
      </c>
      <c r="C316" s="188"/>
      <c r="D316" s="189" t="s">
        <v>764</v>
      </c>
      <c r="E316" s="190" t="s">
        <v>585</v>
      </c>
      <c r="F316" s="190">
        <v>277.5</v>
      </c>
      <c r="G316" s="190"/>
      <c r="H316" s="190">
        <v>333</v>
      </c>
      <c r="I316" s="192">
        <v>333</v>
      </c>
      <c r="J316" s="162" t="s">
        <v>765</v>
      </c>
      <c r="K316" s="163">
        <f t="shared" si="183"/>
        <v>55.5</v>
      </c>
      <c r="L316" s="164">
        <f t="shared" si="184"/>
        <v>0.2</v>
      </c>
      <c r="M316" s="159" t="s">
        <v>555</v>
      </c>
      <c r="N316" s="165">
        <v>43846</v>
      </c>
      <c r="O316" s="1"/>
      <c r="P316" s="1"/>
      <c r="Q316" s="1"/>
      <c r="R316" s="6" t="s">
        <v>742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7">
        <v>148</v>
      </c>
      <c r="B317" s="188">
        <v>43752</v>
      </c>
      <c r="C317" s="188"/>
      <c r="D317" s="189" t="s">
        <v>766</v>
      </c>
      <c r="E317" s="190" t="s">
        <v>585</v>
      </c>
      <c r="F317" s="190">
        <v>930</v>
      </c>
      <c r="G317" s="190"/>
      <c r="H317" s="190">
        <v>1165</v>
      </c>
      <c r="I317" s="192">
        <v>1200</v>
      </c>
      <c r="J317" s="162" t="s">
        <v>767</v>
      </c>
      <c r="K317" s="163">
        <f t="shared" si="183"/>
        <v>235</v>
      </c>
      <c r="L317" s="164">
        <f t="shared" si="184"/>
        <v>0.25268817204301075</v>
      </c>
      <c r="M317" s="159" t="s">
        <v>555</v>
      </c>
      <c r="N317" s="165">
        <v>43847</v>
      </c>
      <c r="O317" s="1"/>
      <c r="P317" s="1"/>
      <c r="Q317" s="1"/>
      <c r="R317" s="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7">
        <v>149</v>
      </c>
      <c r="B318" s="188">
        <v>43753</v>
      </c>
      <c r="C318" s="188"/>
      <c r="D318" s="189" t="s">
        <v>768</v>
      </c>
      <c r="E318" s="190" t="s">
        <v>585</v>
      </c>
      <c r="F318" s="160">
        <v>111</v>
      </c>
      <c r="G318" s="190"/>
      <c r="H318" s="190">
        <v>141</v>
      </c>
      <c r="I318" s="192">
        <v>141</v>
      </c>
      <c r="J318" s="162" t="s">
        <v>570</v>
      </c>
      <c r="K318" s="163">
        <f t="shared" si="183"/>
        <v>30</v>
      </c>
      <c r="L318" s="164">
        <f t="shared" si="184"/>
        <v>0.27027027027027029</v>
      </c>
      <c r="M318" s="159" t="s">
        <v>555</v>
      </c>
      <c r="N318" s="165">
        <v>44328</v>
      </c>
      <c r="O318" s="1"/>
      <c r="P318" s="1"/>
      <c r="Q318" s="1"/>
      <c r="R318" s="6" t="s">
        <v>746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7">
        <v>150</v>
      </c>
      <c r="B319" s="188">
        <v>43753</v>
      </c>
      <c r="C319" s="188"/>
      <c r="D319" s="189" t="s">
        <v>769</v>
      </c>
      <c r="E319" s="190" t="s">
        <v>585</v>
      </c>
      <c r="F319" s="160">
        <v>296</v>
      </c>
      <c r="G319" s="190"/>
      <c r="H319" s="190">
        <v>370</v>
      </c>
      <c r="I319" s="192">
        <v>370</v>
      </c>
      <c r="J319" s="162" t="s">
        <v>643</v>
      </c>
      <c r="K319" s="163">
        <f t="shared" si="183"/>
        <v>74</v>
      </c>
      <c r="L319" s="164">
        <f t="shared" si="184"/>
        <v>0.25</v>
      </c>
      <c r="M319" s="159" t="s">
        <v>555</v>
      </c>
      <c r="N319" s="165">
        <v>43853</v>
      </c>
      <c r="O319" s="1"/>
      <c r="P319" s="1"/>
      <c r="Q319" s="1"/>
      <c r="R319" s="6" t="s">
        <v>746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7">
        <v>151</v>
      </c>
      <c r="B320" s="188">
        <v>43754</v>
      </c>
      <c r="C320" s="188"/>
      <c r="D320" s="189" t="s">
        <v>770</v>
      </c>
      <c r="E320" s="190" t="s">
        <v>585</v>
      </c>
      <c r="F320" s="160">
        <v>300</v>
      </c>
      <c r="G320" s="190"/>
      <c r="H320" s="190">
        <v>382.5</v>
      </c>
      <c r="I320" s="192">
        <v>344</v>
      </c>
      <c r="J320" s="162" t="s">
        <v>818</v>
      </c>
      <c r="K320" s="163">
        <f t="shared" si="183"/>
        <v>82.5</v>
      </c>
      <c r="L320" s="164">
        <f t="shared" si="184"/>
        <v>0.27500000000000002</v>
      </c>
      <c r="M320" s="159" t="s">
        <v>555</v>
      </c>
      <c r="N320" s="165">
        <v>44238</v>
      </c>
      <c r="O320" s="1"/>
      <c r="P320" s="1"/>
      <c r="Q320" s="1"/>
      <c r="R320" s="6" t="s">
        <v>746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7">
        <v>152</v>
      </c>
      <c r="B321" s="188">
        <v>43832</v>
      </c>
      <c r="C321" s="188"/>
      <c r="D321" s="189" t="s">
        <v>771</v>
      </c>
      <c r="E321" s="190" t="s">
        <v>585</v>
      </c>
      <c r="F321" s="160">
        <v>495</v>
      </c>
      <c r="G321" s="190"/>
      <c r="H321" s="190">
        <v>595</v>
      </c>
      <c r="I321" s="192">
        <v>590</v>
      </c>
      <c r="J321" s="162" t="s">
        <v>817</v>
      </c>
      <c r="K321" s="163">
        <f t="shared" si="183"/>
        <v>100</v>
      </c>
      <c r="L321" s="164">
        <f t="shared" si="184"/>
        <v>0.20202020202020202</v>
      </c>
      <c r="M321" s="159" t="s">
        <v>555</v>
      </c>
      <c r="N321" s="165">
        <v>44589</v>
      </c>
      <c r="O321" s="1"/>
      <c r="P321" s="1"/>
      <c r="Q321" s="1"/>
      <c r="R321" s="6" t="s">
        <v>746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7">
        <v>153</v>
      </c>
      <c r="B322" s="188">
        <v>43966</v>
      </c>
      <c r="C322" s="188"/>
      <c r="D322" s="189" t="s">
        <v>71</v>
      </c>
      <c r="E322" s="190" t="s">
        <v>585</v>
      </c>
      <c r="F322" s="160">
        <v>67.5</v>
      </c>
      <c r="G322" s="190"/>
      <c r="H322" s="190">
        <v>86</v>
      </c>
      <c r="I322" s="192">
        <v>86</v>
      </c>
      <c r="J322" s="162" t="s">
        <v>772</v>
      </c>
      <c r="K322" s="163">
        <f t="shared" ref="K322:K329" si="185">H322-F322</f>
        <v>18.5</v>
      </c>
      <c r="L322" s="164">
        <f t="shared" ref="L322:L329" si="186">K322/F322</f>
        <v>0.27407407407407408</v>
      </c>
      <c r="M322" s="159" t="s">
        <v>555</v>
      </c>
      <c r="N322" s="165">
        <v>44008</v>
      </c>
      <c r="O322" s="1"/>
      <c r="P322" s="1"/>
      <c r="Q322" s="1"/>
      <c r="R322" s="6" t="s">
        <v>746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7">
        <v>154</v>
      </c>
      <c r="B323" s="188">
        <v>44035</v>
      </c>
      <c r="C323" s="188"/>
      <c r="D323" s="189" t="s">
        <v>456</v>
      </c>
      <c r="E323" s="190" t="s">
        <v>585</v>
      </c>
      <c r="F323" s="160">
        <v>231</v>
      </c>
      <c r="G323" s="190"/>
      <c r="H323" s="190">
        <v>281</v>
      </c>
      <c r="I323" s="192">
        <v>281</v>
      </c>
      <c r="J323" s="162" t="s">
        <v>643</v>
      </c>
      <c r="K323" s="163">
        <f t="shared" si="185"/>
        <v>50</v>
      </c>
      <c r="L323" s="164">
        <f t="shared" si="186"/>
        <v>0.21645021645021645</v>
      </c>
      <c r="M323" s="159" t="s">
        <v>555</v>
      </c>
      <c r="N323" s="165">
        <v>44358</v>
      </c>
      <c r="O323" s="1"/>
      <c r="P323" s="1"/>
      <c r="Q323" s="1"/>
      <c r="R323" s="6" t="s">
        <v>746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87">
        <v>155</v>
      </c>
      <c r="B324" s="188">
        <v>44092</v>
      </c>
      <c r="C324" s="188"/>
      <c r="D324" s="189" t="s">
        <v>394</v>
      </c>
      <c r="E324" s="190" t="s">
        <v>585</v>
      </c>
      <c r="F324" s="190">
        <v>206</v>
      </c>
      <c r="G324" s="190"/>
      <c r="H324" s="190">
        <v>248</v>
      </c>
      <c r="I324" s="192">
        <v>248</v>
      </c>
      <c r="J324" s="162" t="s">
        <v>643</v>
      </c>
      <c r="K324" s="163">
        <f t="shared" si="185"/>
        <v>42</v>
      </c>
      <c r="L324" s="164">
        <f t="shared" si="186"/>
        <v>0.20388349514563106</v>
      </c>
      <c r="M324" s="159" t="s">
        <v>555</v>
      </c>
      <c r="N324" s="165">
        <v>44214</v>
      </c>
      <c r="O324" s="1"/>
      <c r="P324" s="1"/>
      <c r="Q324" s="1"/>
      <c r="R324" s="6" t="s">
        <v>746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7">
        <v>156</v>
      </c>
      <c r="B325" s="188">
        <v>44140</v>
      </c>
      <c r="C325" s="188"/>
      <c r="D325" s="189" t="s">
        <v>394</v>
      </c>
      <c r="E325" s="190" t="s">
        <v>585</v>
      </c>
      <c r="F325" s="190">
        <v>182.5</v>
      </c>
      <c r="G325" s="190"/>
      <c r="H325" s="190">
        <v>248</v>
      </c>
      <c r="I325" s="192">
        <v>248</v>
      </c>
      <c r="J325" s="162" t="s">
        <v>643</v>
      </c>
      <c r="K325" s="163">
        <f t="shared" si="185"/>
        <v>65.5</v>
      </c>
      <c r="L325" s="164">
        <f t="shared" si="186"/>
        <v>0.35890410958904112</v>
      </c>
      <c r="M325" s="159" t="s">
        <v>555</v>
      </c>
      <c r="N325" s="165">
        <v>44214</v>
      </c>
      <c r="O325" s="1"/>
      <c r="P325" s="1"/>
      <c r="Q325" s="1"/>
      <c r="R325" s="6" t="s">
        <v>746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87">
        <v>157</v>
      </c>
      <c r="B326" s="188">
        <v>44140</v>
      </c>
      <c r="C326" s="188"/>
      <c r="D326" s="189" t="s">
        <v>318</v>
      </c>
      <c r="E326" s="190" t="s">
        <v>585</v>
      </c>
      <c r="F326" s="190">
        <v>247.5</v>
      </c>
      <c r="G326" s="190"/>
      <c r="H326" s="190">
        <v>320</v>
      </c>
      <c r="I326" s="192">
        <v>320</v>
      </c>
      <c r="J326" s="162" t="s">
        <v>643</v>
      </c>
      <c r="K326" s="163">
        <f t="shared" si="185"/>
        <v>72.5</v>
      </c>
      <c r="L326" s="164">
        <f t="shared" si="186"/>
        <v>0.29292929292929293</v>
      </c>
      <c r="M326" s="159" t="s">
        <v>555</v>
      </c>
      <c r="N326" s="165">
        <v>44323</v>
      </c>
      <c r="O326" s="1"/>
      <c r="P326" s="1"/>
      <c r="Q326" s="1"/>
      <c r="R326" s="6" t="s">
        <v>746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87">
        <v>158</v>
      </c>
      <c r="B327" s="188">
        <v>44140</v>
      </c>
      <c r="C327" s="188"/>
      <c r="D327" s="189" t="s">
        <v>270</v>
      </c>
      <c r="E327" s="190" t="s">
        <v>585</v>
      </c>
      <c r="F327" s="160">
        <v>925</v>
      </c>
      <c r="G327" s="190"/>
      <c r="H327" s="190">
        <v>1095</v>
      </c>
      <c r="I327" s="192">
        <v>1093</v>
      </c>
      <c r="J327" s="162" t="s">
        <v>773</v>
      </c>
      <c r="K327" s="163">
        <f t="shared" si="185"/>
        <v>170</v>
      </c>
      <c r="L327" s="164">
        <f t="shared" si="186"/>
        <v>0.18378378378378379</v>
      </c>
      <c r="M327" s="159" t="s">
        <v>555</v>
      </c>
      <c r="N327" s="165">
        <v>44201</v>
      </c>
      <c r="O327" s="1"/>
      <c r="P327" s="1"/>
      <c r="Q327" s="1"/>
      <c r="R327" s="6" t="s">
        <v>746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87">
        <v>159</v>
      </c>
      <c r="B328" s="188">
        <v>44140</v>
      </c>
      <c r="C328" s="188"/>
      <c r="D328" s="189" t="s">
        <v>334</v>
      </c>
      <c r="E328" s="190" t="s">
        <v>585</v>
      </c>
      <c r="F328" s="160">
        <v>332.5</v>
      </c>
      <c r="G328" s="190"/>
      <c r="H328" s="190">
        <v>393</v>
      </c>
      <c r="I328" s="192">
        <v>406</v>
      </c>
      <c r="J328" s="162" t="s">
        <v>774</v>
      </c>
      <c r="K328" s="163">
        <f t="shared" si="185"/>
        <v>60.5</v>
      </c>
      <c r="L328" s="164">
        <f t="shared" si="186"/>
        <v>0.18195488721804512</v>
      </c>
      <c r="M328" s="159" t="s">
        <v>555</v>
      </c>
      <c r="N328" s="165">
        <v>44256</v>
      </c>
      <c r="O328" s="1"/>
      <c r="P328" s="1"/>
      <c r="Q328" s="1"/>
      <c r="R328" s="6" t="s">
        <v>746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87">
        <v>160</v>
      </c>
      <c r="B329" s="188">
        <v>44141</v>
      </c>
      <c r="C329" s="188"/>
      <c r="D329" s="189" t="s">
        <v>456</v>
      </c>
      <c r="E329" s="190" t="s">
        <v>585</v>
      </c>
      <c r="F329" s="160">
        <v>231</v>
      </c>
      <c r="G329" s="190"/>
      <c r="H329" s="190">
        <v>281</v>
      </c>
      <c r="I329" s="192">
        <v>281</v>
      </c>
      <c r="J329" s="162" t="s">
        <v>643</v>
      </c>
      <c r="K329" s="163">
        <f t="shared" si="185"/>
        <v>50</v>
      </c>
      <c r="L329" s="164">
        <f t="shared" si="186"/>
        <v>0.21645021645021645</v>
      </c>
      <c r="M329" s="159" t="s">
        <v>555</v>
      </c>
      <c r="N329" s="165">
        <v>44358</v>
      </c>
      <c r="O329" s="1"/>
      <c r="P329" s="1"/>
      <c r="Q329" s="1"/>
      <c r="R329" s="6" t="s">
        <v>746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3">
        <v>161</v>
      </c>
      <c r="B330" s="206">
        <v>44187</v>
      </c>
      <c r="C330" s="206"/>
      <c r="D330" s="207" t="s">
        <v>431</v>
      </c>
      <c r="E330" s="53" t="s">
        <v>585</v>
      </c>
      <c r="F330" s="208" t="s">
        <v>775</v>
      </c>
      <c r="G330" s="53"/>
      <c r="H330" s="53"/>
      <c r="I330" s="209">
        <v>239</v>
      </c>
      <c r="J330" s="205" t="s">
        <v>558</v>
      </c>
      <c r="K330" s="205"/>
      <c r="L330" s="210"/>
      <c r="M330" s="211"/>
      <c r="N330" s="212"/>
      <c r="O330" s="1"/>
      <c r="P330" s="1"/>
      <c r="Q330" s="1"/>
      <c r="R330" s="6" t="s">
        <v>746</v>
      </c>
    </row>
    <row r="331" spans="1:26" ht="12.75" customHeight="1">
      <c r="A331" s="187">
        <v>162</v>
      </c>
      <c r="B331" s="188">
        <v>44258</v>
      </c>
      <c r="C331" s="188"/>
      <c r="D331" s="189" t="s">
        <v>771</v>
      </c>
      <c r="E331" s="190" t="s">
        <v>585</v>
      </c>
      <c r="F331" s="160">
        <v>495</v>
      </c>
      <c r="G331" s="190"/>
      <c r="H331" s="190">
        <v>595</v>
      </c>
      <c r="I331" s="192">
        <v>590</v>
      </c>
      <c r="J331" s="162" t="s">
        <v>817</v>
      </c>
      <c r="K331" s="163">
        <f t="shared" ref="K331:K338" si="187">H331-F331</f>
        <v>100</v>
      </c>
      <c r="L331" s="164">
        <f t="shared" ref="L331:L338" si="188">K331/F331</f>
        <v>0.20202020202020202</v>
      </c>
      <c r="M331" s="159" t="s">
        <v>555</v>
      </c>
      <c r="N331" s="165">
        <v>44589</v>
      </c>
      <c r="O331" s="1"/>
      <c r="P331" s="1"/>
      <c r="R331" s="6" t="s">
        <v>746</v>
      </c>
    </row>
    <row r="332" spans="1:26" ht="12.75" customHeight="1">
      <c r="A332" s="187">
        <v>163</v>
      </c>
      <c r="B332" s="188">
        <v>44274</v>
      </c>
      <c r="C332" s="188"/>
      <c r="D332" s="189" t="s">
        <v>334</v>
      </c>
      <c r="E332" s="190" t="s">
        <v>585</v>
      </c>
      <c r="F332" s="160">
        <v>355</v>
      </c>
      <c r="G332" s="190"/>
      <c r="H332" s="190">
        <v>422.5</v>
      </c>
      <c r="I332" s="192">
        <v>420</v>
      </c>
      <c r="J332" s="162" t="s">
        <v>776</v>
      </c>
      <c r="K332" s="163">
        <f t="shared" si="187"/>
        <v>67.5</v>
      </c>
      <c r="L332" s="164">
        <f t="shared" si="188"/>
        <v>0.19014084507042253</v>
      </c>
      <c r="M332" s="159" t="s">
        <v>555</v>
      </c>
      <c r="N332" s="165">
        <v>44361</v>
      </c>
      <c r="O332" s="1"/>
      <c r="R332" s="214" t="s">
        <v>746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87">
        <v>164</v>
      </c>
      <c r="B333" s="188">
        <v>44295</v>
      </c>
      <c r="C333" s="188"/>
      <c r="D333" s="189" t="s">
        <v>777</v>
      </c>
      <c r="E333" s="190" t="s">
        <v>585</v>
      </c>
      <c r="F333" s="160">
        <v>555</v>
      </c>
      <c r="G333" s="190"/>
      <c r="H333" s="190">
        <v>663</v>
      </c>
      <c r="I333" s="192">
        <v>663</v>
      </c>
      <c r="J333" s="162" t="s">
        <v>778</v>
      </c>
      <c r="K333" s="163">
        <f t="shared" si="187"/>
        <v>108</v>
      </c>
      <c r="L333" s="164">
        <f t="shared" si="188"/>
        <v>0.19459459459459461</v>
      </c>
      <c r="M333" s="159" t="s">
        <v>555</v>
      </c>
      <c r="N333" s="165">
        <v>44321</v>
      </c>
      <c r="O333" s="1"/>
      <c r="P333" s="1"/>
      <c r="Q333" s="1"/>
      <c r="R333" s="214" t="s">
        <v>746</v>
      </c>
    </row>
    <row r="334" spans="1:26" ht="12.75" customHeight="1">
      <c r="A334" s="187">
        <v>165</v>
      </c>
      <c r="B334" s="188">
        <v>44308</v>
      </c>
      <c r="C334" s="188"/>
      <c r="D334" s="189" t="s">
        <v>364</v>
      </c>
      <c r="E334" s="190" t="s">
        <v>585</v>
      </c>
      <c r="F334" s="160">
        <v>126.5</v>
      </c>
      <c r="G334" s="190"/>
      <c r="H334" s="190">
        <v>155</v>
      </c>
      <c r="I334" s="192">
        <v>155</v>
      </c>
      <c r="J334" s="162" t="s">
        <v>643</v>
      </c>
      <c r="K334" s="163">
        <f t="shared" si="187"/>
        <v>28.5</v>
      </c>
      <c r="L334" s="164">
        <f t="shared" si="188"/>
        <v>0.22529644268774704</v>
      </c>
      <c r="M334" s="159" t="s">
        <v>555</v>
      </c>
      <c r="N334" s="165">
        <v>44362</v>
      </c>
      <c r="O334" s="1"/>
      <c r="R334" s="214" t="s">
        <v>746</v>
      </c>
    </row>
    <row r="335" spans="1:26" ht="12.75" customHeight="1">
      <c r="A335" s="243">
        <v>166</v>
      </c>
      <c r="B335" s="244">
        <v>44368</v>
      </c>
      <c r="C335" s="244"/>
      <c r="D335" s="245" t="s">
        <v>382</v>
      </c>
      <c r="E335" s="246" t="s">
        <v>585</v>
      </c>
      <c r="F335" s="247">
        <v>287.5</v>
      </c>
      <c r="G335" s="246"/>
      <c r="H335" s="246">
        <v>245</v>
      </c>
      <c r="I335" s="248">
        <v>344</v>
      </c>
      <c r="J335" s="172" t="s">
        <v>812</v>
      </c>
      <c r="K335" s="173">
        <f t="shared" si="187"/>
        <v>-42.5</v>
      </c>
      <c r="L335" s="174">
        <f t="shared" si="188"/>
        <v>-0.14782608695652175</v>
      </c>
      <c r="M335" s="170" t="s">
        <v>567</v>
      </c>
      <c r="N335" s="167">
        <v>44508</v>
      </c>
      <c r="O335" s="1"/>
      <c r="R335" s="214" t="s">
        <v>746</v>
      </c>
    </row>
    <row r="336" spans="1:26" ht="12.75" customHeight="1">
      <c r="A336" s="187">
        <v>167</v>
      </c>
      <c r="B336" s="188">
        <v>44368</v>
      </c>
      <c r="C336" s="188"/>
      <c r="D336" s="189" t="s">
        <v>456</v>
      </c>
      <c r="E336" s="190" t="s">
        <v>585</v>
      </c>
      <c r="F336" s="160">
        <v>241</v>
      </c>
      <c r="G336" s="190"/>
      <c r="H336" s="190">
        <v>298</v>
      </c>
      <c r="I336" s="192">
        <v>320</v>
      </c>
      <c r="J336" s="162" t="s">
        <v>643</v>
      </c>
      <c r="K336" s="163">
        <f t="shared" si="187"/>
        <v>57</v>
      </c>
      <c r="L336" s="164">
        <f t="shared" si="188"/>
        <v>0.23651452282157676</v>
      </c>
      <c r="M336" s="159" t="s">
        <v>555</v>
      </c>
      <c r="N336" s="165">
        <v>44802</v>
      </c>
      <c r="O336" s="41"/>
      <c r="R336" s="214" t="s">
        <v>746</v>
      </c>
    </row>
    <row r="337" spans="1:18" ht="12.75" customHeight="1">
      <c r="A337" s="187">
        <v>168</v>
      </c>
      <c r="B337" s="188">
        <v>44406</v>
      </c>
      <c r="C337" s="188"/>
      <c r="D337" s="189" t="s">
        <v>364</v>
      </c>
      <c r="E337" s="190" t="s">
        <v>585</v>
      </c>
      <c r="F337" s="160">
        <v>162.5</v>
      </c>
      <c r="G337" s="190"/>
      <c r="H337" s="190">
        <v>200</v>
      </c>
      <c r="I337" s="192">
        <v>200</v>
      </c>
      <c r="J337" s="162" t="s">
        <v>643</v>
      </c>
      <c r="K337" s="163">
        <f t="shared" si="187"/>
        <v>37.5</v>
      </c>
      <c r="L337" s="164">
        <f t="shared" si="188"/>
        <v>0.23076923076923078</v>
      </c>
      <c r="M337" s="159" t="s">
        <v>555</v>
      </c>
      <c r="N337" s="165">
        <v>44802</v>
      </c>
      <c r="O337" s="1"/>
      <c r="R337" s="214" t="s">
        <v>746</v>
      </c>
    </row>
    <row r="338" spans="1:18" ht="12.75" customHeight="1">
      <c r="A338" s="187">
        <v>169</v>
      </c>
      <c r="B338" s="188">
        <v>44462</v>
      </c>
      <c r="C338" s="188"/>
      <c r="D338" s="189" t="s">
        <v>783</v>
      </c>
      <c r="E338" s="190" t="s">
        <v>585</v>
      </c>
      <c r="F338" s="160">
        <v>1235</v>
      </c>
      <c r="G338" s="190"/>
      <c r="H338" s="190">
        <v>1505</v>
      </c>
      <c r="I338" s="192">
        <v>1500</v>
      </c>
      <c r="J338" s="162" t="s">
        <v>643</v>
      </c>
      <c r="K338" s="163">
        <f t="shared" si="187"/>
        <v>270</v>
      </c>
      <c r="L338" s="164">
        <f t="shared" si="188"/>
        <v>0.21862348178137653</v>
      </c>
      <c r="M338" s="159" t="s">
        <v>555</v>
      </c>
      <c r="N338" s="165">
        <v>44564</v>
      </c>
      <c r="O338" s="1"/>
      <c r="R338" s="214" t="s">
        <v>746</v>
      </c>
    </row>
    <row r="339" spans="1:18" ht="12.75" customHeight="1">
      <c r="A339" s="227">
        <v>170</v>
      </c>
      <c r="B339" s="228">
        <v>44480</v>
      </c>
      <c r="C339" s="228"/>
      <c r="D339" s="229" t="s">
        <v>785</v>
      </c>
      <c r="E339" s="230" t="s">
        <v>585</v>
      </c>
      <c r="F339" s="231" t="s">
        <v>789</v>
      </c>
      <c r="G339" s="230"/>
      <c r="H339" s="230"/>
      <c r="I339" s="230">
        <v>145</v>
      </c>
      <c r="J339" s="232" t="s">
        <v>558</v>
      </c>
      <c r="K339" s="227"/>
      <c r="L339" s="228"/>
      <c r="M339" s="228"/>
      <c r="N339" s="229"/>
      <c r="O339" s="41"/>
      <c r="R339" s="214" t="s">
        <v>746</v>
      </c>
    </row>
    <row r="340" spans="1:18" ht="12.75" customHeight="1">
      <c r="A340" s="233">
        <v>171</v>
      </c>
      <c r="B340" s="234">
        <v>44481</v>
      </c>
      <c r="C340" s="234"/>
      <c r="D340" s="235" t="s">
        <v>259</v>
      </c>
      <c r="E340" s="236" t="s">
        <v>585</v>
      </c>
      <c r="F340" s="237" t="s">
        <v>787</v>
      </c>
      <c r="G340" s="236"/>
      <c r="H340" s="236"/>
      <c r="I340" s="236">
        <v>380</v>
      </c>
      <c r="J340" s="238" t="s">
        <v>558</v>
      </c>
      <c r="K340" s="233"/>
      <c r="L340" s="234"/>
      <c r="M340" s="234"/>
      <c r="N340" s="235"/>
      <c r="O340" s="41"/>
      <c r="R340" s="214" t="s">
        <v>746</v>
      </c>
    </row>
    <row r="341" spans="1:18" ht="12.75" customHeight="1">
      <c r="A341" s="233">
        <v>172</v>
      </c>
      <c r="B341" s="234">
        <v>44481</v>
      </c>
      <c r="C341" s="234"/>
      <c r="D341" s="235" t="s">
        <v>389</v>
      </c>
      <c r="E341" s="236" t="s">
        <v>585</v>
      </c>
      <c r="F341" s="237" t="s">
        <v>788</v>
      </c>
      <c r="G341" s="236"/>
      <c r="H341" s="236"/>
      <c r="I341" s="236">
        <v>56</v>
      </c>
      <c r="J341" s="238" t="s">
        <v>558</v>
      </c>
      <c r="K341" s="233"/>
      <c r="L341" s="234"/>
      <c r="M341" s="234"/>
      <c r="N341" s="235"/>
      <c r="O341" s="41"/>
      <c r="R341" s="214"/>
    </row>
    <row r="342" spans="1:18" ht="12.75" customHeight="1">
      <c r="A342" s="187">
        <v>173</v>
      </c>
      <c r="B342" s="188">
        <v>44551</v>
      </c>
      <c r="C342" s="188"/>
      <c r="D342" s="189" t="s">
        <v>118</v>
      </c>
      <c r="E342" s="190" t="s">
        <v>585</v>
      </c>
      <c r="F342" s="160">
        <v>2300</v>
      </c>
      <c r="G342" s="190"/>
      <c r="H342" s="190">
        <f>(2820+2200)/2</f>
        <v>2510</v>
      </c>
      <c r="I342" s="192">
        <v>3000</v>
      </c>
      <c r="J342" s="162" t="s">
        <v>826</v>
      </c>
      <c r="K342" s="163">
        <f>H342-F342</f>
        <v>210</v>
      </c>
      <c r="L342" s="164">
        <f>K342/F342</f>
        <v>9.1304347826086957E-2</v>
      </c>
      <c r="M342" s="159" t="s">
        <v>555</v>
      </c>
      <c r="N342" s="165">
        <v>44649</v>
      </c>
      <c r="O342" s="1"/>
      <c r="R342" s="214"/>
    </row>
    <row r="343" spans="1:18" ht="12.75" customHeight="1">
      <c r="A343" s="239">
        <v>174</v>
      </c>
      <c r="B343" s="234">
        <v>44606</v>
      </c>
      <c r="C343" s="239"/>
      <c r="D343" s="239" t="s">
        <v>410</v>
      </c>
      <c r="E343" s="236" t="s">
        <v>585</v>
      </c>
      <c r="F343" s="236" t="s">
        <v>820</v>
      </c>
      <c r="G343" s="236"/>
      <c r="H343" s="236"/>
      <c r="I343" s="236">
        <v>764</v>
      </c>
      <c r="J343" s="236" t="s">
        <v>558</v>
      </c>
      <c r="K343" s="236"/>
      <c r="L343" s="236"/>
      <c r="M343" s="236"/>
      <c r="N343" s="239"/>
      <c r="O343" s="41"/>
      <c r="R343" s="214"/>
    </row>
    <row r="344" spans="1:18" ht="12.75" customHeight="1">
      <c r="A344" s="239">
        <v>175</v>
      </c>
      <c r="B344" s="234">
        <v>44613</v>
      </c>
      <c r="C344" s="239"/>
      <c r="D344" s="239" t="s">
        <v>783</v>
      </c>
      <c r="E344" s="236" t="s">
        <v>585</v>
      </c>
      <c r="F344" s="236" t="s">
        <v>821</v>
      </c>
      <c r="G344" s="236"/>
      <c r="H344" s="236"/>
      <c r="I344" s="236">
        <v>1510</v>
      </c>
      <c r="J344" s="236" t="s">
        <v>558</v>
      </c>
      <c r="K344" s="236"/>
      <c r="L344" s="236"/>
      <c r="M344" s="236"/>
      <c r="N344" s="239"/>
      <c r="O344" s="41"/>
      <c r="R344" s="214"/>
    </row>
    <row r="345" spans="1:18" ht="12.75" customHeight="1">
      <c r="A345">
        <v>176</v>
      </c>
      <c r="B345" s="234">
        <v>44670</v>
      </c>
      <c r="C345" s="234"/>
      <c r="D345" s="239" t="s">
        <v>519</v>
      </c>
      <c r="E345" s="285" t="s">
        <v>585</v>
      </c>
      <c r="F345" s="236" t="s">
        <v>828</v>
      </c>
      <c r="G345" s="236"/>
      <c r="H345" s="236"/>
      <c r="I345" s="236">
        <v>553</v>
      </c>
      <c r="J345" s="236" t="s">
        <v>558</v>
      </c>
      <c r="K345" s="236"/>
      <c r="L345" s="236"/>
      <c r="M345" s="236"/>
      <c r="N345" s="236"/>
      <c r="O345" s="41"/>
      <c r="R345" s="214"/>
    </row>
    <row r="346" spans="1:18" ht="12.75" customHeight="1">
      <c r="A346" s="187">
        <v>177</v>
      </c>
      <c r="B346" s="188">
        <v>44746</v>
      </c>
      <c r="C346" s="188"/>
      <c r="D346" s="189" t="s">
        <v>863</v>
      </c>
      <c r="E346" s="190" t="s">
        <v>585</v>
      </c>
      <c r="F346" s="160">
        <v>207.5</v>
      </c>
      <c r="G346" s="190"/>
      <c r="H346" s="190">
        <v>254</v>
      </c>
      <c r="I346" s="192">
        <v>254</v>
      </c>
      <c r="J346" s="162" t="s">
        <v>643</v>
      </c>
      <c r="K346" s="163">
        <f>H346-F346</f>
        <v>46.5</v>
      </c>
      <c r="L346" s="164">
        <f>K346/F346</f>
        <v>0.22409638554216868</v>
      </c>
      <c r="M346" s="159" t="s">
        <v>555</v>
      </c>
      <c r="N346" s="165">
        <v>44792</v>
      </c>
      <c r="O346" s="1"/>
      <c r="R346" s="214"/>
    </row>
    <row r="347" spans="1:18" ht="12.75" customHeight="1">
      <c r="A347" s="213">
        <v>178</v>
      </c>
      <c r="B347" s="234">
        <v>44775</v>
      </c>
      <c r="D347" s="324" t="s">
        <v>458</v>
      </c>
      <c r="E347" s="323" t="s">
        <v>585</v>
      </c>
      <c r="F347" s="236" t="s">
        <v>864</v>
      </c>
      <c r="G347" s="236"/>
      <c r="H347" s="236"/>
      <c r="I347" s="236">
        <v>38</v>
      </c>
      <c r="J347" s="236" t="s">
        <v>558</v>
      </c>
      <c r="K347" s="236"/>
      <c r="L347" s="236"/>
      <c r="M347" s="236"/>
      <c r="N347" s="236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B349" s="215" t="s">
        <v>779</v>
      </c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1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1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1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1:18" ht="12.75" customHeight="1">
      <c r="A356" s="216"/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1:18" ht="12.75" customHeight="1">
      <c r="A357" s="216"/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1:18" ht="12.75" customHeight="1">
      <c r="A358" s="53"/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1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1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1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1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1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1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1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1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1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1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2.7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  <row r="522" spans="6:18" ht="12.75" customHeight="1">
      <c r="F522" s="54"/>
      <c r="G522" s="54"/>
      <c r="H522" s="54"/>
      <c r="I522" s="54"/>
      <c r="J522" s="41"/>
      <c r="K522" s="54"/>
      <c r="L522" s="54"/>
      <c r="M522" s="54"/>
      <c r="O522" s="41"/>
      <c r="R522" s="54"/>
    </row>
    <row r="523" spans="6:18" ht="12.75" customHeight="1">
      <c r="F523" s="54"/>
      <c r="G523" s="54"/>
      <c r="H523" s="54"/>
      <c r="I523" s="54"/>
      <c r="J523" s="41"/>
      <c r="K523" s="54"/>
      <c r="L523" s="54"/>
      <c r="M523" s="54"/>
      <c r="O523" s="41"/>
      <c r="R523" s="54"/>
    </row>
    <row r="524" spans="6:18" ht="12.75" customHeight="1">
      <c r="F524" s="54"/>
      <c r="G524" s="54"/>
      <c r="H524" s="54"/>
      <c r="I524" s="54"/>
      <c r="J524" s="41"/>
      <c r="K524" s="54"/>
      <c r="L524" s="54"/>
      <c r="M524" s="54"/>
      <c r="O524" s="41"/>
      <c r="R524" s="54"/>
    </row>
    <row r="525" spans="6:18" ht="12.75" customHeight="1">
      <c r="F525" s="54"/>
      <c r="G525" s="54"/>
      <c r="H525" s="54"/>
      <c r="I525" s="54"/>
      <c r="J525" s="41"/>
      <c r="K525" s="54"/>
      <c r="L525" s="54"/>
      <c r="M525" s="54"/>
      <c r="O525" s="41"/>
      <c r="R525" s="54"/>
    </row>
    <row r="526" spans="6:18" ht="12.75" customHeight="1">
      <c r="F526" s="54"/>
      <c r="G526" s="54"/>
      <c r="H526" s="54"/>
      <c r="I526" s="54"/>
      <c r="J526" s="41"/>
      <c r="K526" s="54"/>
      <c r="L526" s="54"/>
      <c r="M526" s="54"/>
      <c r="O526" s="41"/>
      <c r="R526" s="54"/>
    </row>
    <row r="527" spans="6:18" ht="12.75" customHeight="1">
      <c r="F527" s="54"/>
      <c r="G527" s="54"/>
      <c r="H527" s="54"/>
      <c r="I527" s="54"/>
      <c r="J527" s="41"/>
      <c r="K527" s="54"/>
      <c r="L527" s="54"/>
      <c r="M527" s="54"/>
      <c r="O527" s="41"/>
      <c r="R527" s="54"/>
    </row>
    <row r="528" spans="6:18" ht="12.75" customHeight="1">
      <c r="F528" s="54"/>
      <c r="G528" s="54"/>
      <c r="H528" s="54"/>
      <c r="I528" s="54"/>
      <c r="J528" s="41"/>
      <c r="K528" s="54"/>
      <c r="L528" s="54"/>
      <c r="M528" s="54"/>
      <c r="O528" s="41"/>
      <c r="R528" s="54"/>
    </row>
    <row r="529" spans="6:18" ht="12.75" customHeight="1">
      <c r="F529" s="54"/>
      <c r="G529" s="54"/>
      <c r="H529" s="54"/>
      <c r="I529" s="54"/>
      <c r="J529" s="41"/>
      <c r="K529" s="54"/>
      <c r="L529" s="54"/>
      <c r="M529" s="54"/>
      <c r="O529" s="41"/>
      <c r="R529" s="54"/>
    </row>
    <row r="530" spans="6:18" ht="12.75" customHeight="1">
      <c r="F530" s="54"/>
      <c r="G530" s="54"/>
      <c r="H530" s="54"/>
      <c r="I530" s="54"/>
      <c r="J530" s="41"/>
      <c r="K530" s="54"/>
      <c r="L530" s="54"/>
      <c r="M530" s="54"/>
      <c r="O530" s="41"/>
      <c r="R530" s="54"/>
    </row>
    <row r="531" spans="6:18" ht="15" customHeight="1">
      <c r="F531" s="54"/>
      <c r="G531" s="54"/>
      <c r="H531" s="54"/>
      <c r="I531" s="54"/>
      <c r="J531" s="41"/>
      <c r="K531" s="54"/>
      <c r="L531" s="54"/>
      <c r="M531" s="54"/>
      <c r="O531" s="41"/>
      <c r="R531" s="54"/>
    </row>
  </sheetData>
  <autoFilter ref="R1:R354"/>
  <mergeCells count="3">
    <mergeCell ref="J133:J134"/>
    <mergeCell ref="B133:B134"/>
    <mergeCell ref="A133:A134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25 K128 L48 K101 K84 K87 K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2022-09-26T02:52:26Z</dcterms:modified>
</cp:coreProperties>
</file>