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F&amp;O)'!$R$1:$R$375</definedName>
  </definedNames>
  <calcPr calcId="124519"/>
</workbook>
</file>

<file path=xl/calcChain.xml><?xml version="1.0" encoding="utf-8"?>
<calcChain xmlns="http://schemas.openxmlformats.org/spreadsheetml/2006/main">
  <c r="K161" i="6"/>
  <c r="M161" s="1"/>
  <c r="K143"/>
  <c r="M143" s="1"/>
  <c r="K162"/>
  <c r="M162" s="1"/>
  <c r="K160"/>
  <c r="M160" s="1"/>
  <c r="L113"/>
  <c r="K113"/>
  <c r="L107"/>
  <c r="K107"/>
  <c r="M111"/>
  <c r="L111"/>
  <c r="K112"/>
  <c r="K111"/>
  <c r="L61"/>
  <c r="K61"/>
  <c r="M61" s="1"/>
  <c r="K159"/>
  <c r="M159" s="1"/>
  <c r="L59"/>
  <c r="K59"/>
  <c r="K339"/>
  <c r="L339" s="1"/>
  <c r="K157"/>
  <c r="M157" s="1"/>
  <c r="K158"/>
  <c r="M158" s="1"/>
  <c r="K153"/>
  <c r="M153" s="1"/>
  <c r="K151"/>
  <c r="M151" s="1"/>
  <c r="K156"/>
  <c r="M156" s="1"/>
  <c r="K155"/>
  <c r="M155" s="1"/>
  <c r="K146"/>
  <c r="M146" s="1"/>
  <c r="K154"/>
  <c r="M154" s="1"/>
  <c r="L106"/>
  <c r="K106"/>
  <c r="L104"/>
  <c r="K104"/>
  <c r="L103"/>
  <c r="K103"/>
  <c r="M103" s="1"/>
  <c r="K57"/>
  <c r="L57"/>
  <c r="L19"/>
  <c r="K19"/>
  <c r="M19" s="1"/>
  <c r="L105"/>
  <c r="K105"/>
  <c r="K149"/>
  <c r="M149" s="1"/>
  <c r="K145"/>
  <c r="K144"/>
  <c r="M144" s="1"/>
  <c r="K150"/>
  <c r="M150" s="1"/>
  <c r="K152"/>
  <c r="M152" s="1"/>
  <c r="K148"/>
  <c r="M148" s="1"/>
  <c r="K147"/>
  <c r="M147" s="1"/>
  <c r="M145"/>
  <c r="M96"/>
  <c r="L96"/>
  <c r="L55"/>
  <c r="K55"/>
  <c r="M55" s="1"/>
  <c r="L54"/>
  <c r="K54"/>
  <c r="M54" s="1"/>
  <c r="L53"/>
  <c r="K53"/>
  <c r="M53" s="1"/>
  <c r="L52"/>
  <c r="K52"/>
  <c r="K142"/>
  <c r="M142" s="1"/>
  <c r="L10"/>
  <c r="K10"/>
  <c r="M10" s="1"/>
  <c r="L45"/>
  <c r="K45"/>
  <c r="M45" s="1"/>
  <c r="L102"/>
  <c r="K102"/>
  <c r="K139"/>
  <c r="M139" s="1"/>
  <c r="K140"/>
  <c r="M140" s="1"/>
  <c r="K141"/>
  <c r="M141" s="1"/>
  <c r="L101"/>
  <c r="K101"/>
  <c r="L100"/>
  <c r="K100"/>
  <c r="L51"/>
  <c r="K51"/>
  <c r="M51" s="1"/>
  <c r="L99"/>
  <c r="K99"/>
  <c r="L98"/>
  <c r="K98"/>
  <c r="L17"/>
  <c r="K17"/>
  <c r="M17" s="1"/>
  <c r="L13"/>
  <c r="K13"/>
  <c r="M13" s="1"/>
  <c r="K135"/>
  <c r="M135" s="1"/>
  <c r="K138"/>
  <c r="M138" s="1"/>
  <c r="K137"/>
  <c r="M137" s="1"/>
  <c r="K136"/>
  <c r="M136" s="1"/>
  <c r="K132"/>
  <c r="M132" s="1"/>
  <c r="K131"/>
  <c r="M131" s="1"/>
  <c r="L95"/>
  <c r="K95"/>
  <c r="M95" s="1"/>
  <c r="K129"/>
  <c r="M129" s="1"/>
  <c r="K127"/>
  <c r="M127" s="1"/>
  <c r="K124"/>
  <c r="M124" s="1"/>
  <c r="K134"/>
  <c r="M134" s="1"/>
  <c r="L48"/>
  <c r="K48"/>
  <c r="M48" s="1"/>
  <c r="K133"/>
  <c r="M133" s="1"/>
  <c r="L89"/>
  <c r="K89"/>
  <c r="L93"/>
  <c r="K93"/>
  <c r="L173"/>
  <c r="L94"/>
  <c r="K94"/>
  <c r="M94" s="1"/>
  <c r="L92"/>
  <c r="K92"/>
  <c r="L50"/>
  <c r="K50"/>
  <c r="M50" s="1"/>
  <c r="L49"/>
  <c r="K49"/>
  <c r="M49" s="1"/>
  <c r="K173"/>
  <c r="K130"/>
  <c r="M130" s="1"/>
  <c r="L88"/>
  <c r="K88"/>
  <c r="L91"/>
  <c r="K91"/>
  <c r="M91" s="1"/>
  <c r="L47"/>
  <c r="K47"/>
  <c r="M47" s="1"/>
  <c r="L46"/>
  <c r="K46"/>
  <c r="L18"/>
  <c r="K18"/>
  <c r="M18" s="1"/>
  <c r="L90"/>
  <c r="K90"/>
  <c r="L87"/>
  <c r="K87"/>
  <c r="K83"/>
  <c r="M83"/>
  <c r="L83"/>
  <c r="L82"/>
  <c r="K82"/>
  <c r="L85"/>
  <c r="K85"/>
  <c r="L86"/>
  <c r="K86"/>
  <c r="L84"/>
  <c r="K84"/>
  <c r="L77"/>
  <c r="K77"/>
  <c r="L44"/>
  <c r="K44"/>
  <c r="M44" s="1"/>
  <c r="L42"/>
  <c r="K42"/>
  <c r="M42" s="1"/>
  <c r="L38"/>
  <c r="K38"/>
  <c r="K128"/>
  <c r="M128" s="1"/>
  <c r="L11"/>
  <c r="K11"/>
  <c r="L43"/>
  <c r="K43"/>
  <c r="L41"/>
  <c r="K41"/>
  <c r="L81"/>
  <c r="K81"/>
  <c r="L79"/>
  <c r="K79"/>
  <c r="L80"/>
  <c r="K80"/>
  <c r="K126"/>
  <c r="M126" s="1"/>
  <c r="L78"/>
  <c r="K78"/>
  <c r="L39"/>
  <c r="K39"/>
  <c r="L33"/>
  <c r="M33" s="1"/>
  <c r="K33"/>
  <c r="L36"/>
  <c r="K36"/>
  <c r="L16"/>
  <c r="K16"/>
  <c r="K125"/>
  <c r="M125" s="1"/>
  <c r="M113" l="1"/>
  <c r="M107"/>
  <c r="M59"/>
  <c r="M106"/>
  <c r="M104"/>
  <c r="M57"/>
  <c r="M105"/>
  <c r="M52"/>
  <c r="M102"/>
  <c r="M101"/>
  <c r="M100"/>
  <c r="M99"/>
  <c r="M98"/>
  <c r="M89"/>
  <c r="M93"/>
  <c r="M173"/>
  <c r="M92"/>
  <c r="M88"/>
  <c r="M46"/>
  <c r="M90"/>
  <c r="M87"/>
  <c r="M82"/>
  <c r="M85"/>
  <c r="M86"/>
  <c r="M84"/>
  <c r="M77"/>
  <c r="M38"/>
  <c r="M11"/>
  <c r="M41"/>
  <c r="M43"/>
  <c r="M80"/>
  <c r="M81"/>
  <c r="M79"/>
  <c r="M78"/>
  <c r="M39"/>
  <c r="M36"/>
  <c r="M16"/>
  <c r="L75"/>
  <c r="K75"/>
  <c r="L73"/>
  <c r="K73"/>
  <c r="L76"/>
  <c r="K76"/>
  <c r="L40"/>
  <c r="K40"/>
  <c r="L72"/>
  <c r="K72"/>
  <c r="L74"/>
  <c r="K74"/>
  <c r="M74" l="1"/>
  <c r="M40"/>
  <c r="M76"/>
  <c r="M75"/>
  <c r="M73"/>
  <c r="M72"/>
  <c r="L37" l="1"/>
  <c r="M37" s="1"/>
  <c r="K37"/>
  <c r="L35"/>
  <c r="K35"/>
  <c r="L34"/>
  <c r="K34"/>
  <c r="M35" l="1"/>
  <c r="M34"/>
  <c r="K359" l="1"/>
  <c r="L359" s="1"/>
  <c r="K358"/>
  <c r="L358" s="1"/>
  <c r="K357"/>
  <c r="L357" s="1"/>
  <c r="K354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7"/>
  <c r="L337" s="1"/>
  <c r="K336"/>
  <c r="L336" s="1"/>
  <c r="F335"/>
  <c r="K335" s="1"/>
  <c r="L335" s="1"/>
  <c r="K334"/>
  <c r="L334" s="1"/>
  <c r="K333"/>
  <c r="L333" s="1"/>
  <c r="K332"/>
  <c r="L332" s="1"/>
  <c r="K331"/>
  <c r="L331" s="1"/>
  <c r="K330"/>
  <c r="L330" s="1"/>
  <c r="F329"/>
  <c r="F328"/>
  <c r="K328" s="1"/>
  <c r="L328" s="1"/>
  <c r="K327"/>
  <c r="L327" s="1"/>
  <c r="F326"/>
  <c r="K326" s="1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0"/>
  <c r="L310" s="1"/>
  <c r="K308"/>
  <c r="L308" s="1"/>
  <c r="K307"/>
  <c r="L307" s="1"/>
  <c r="F306"/>
  <c r="K306" s="1"/>
  <c r="L306" s="1"/>
  <c r="K305"/>
  <c r="L305" s="1"/>
  <c r="K302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8"/>
  <c r="L278" s="1"/>
  <c r="K276"/>
  <c r="L276" s="1"/>
  <c r="K274"/>
  <c r="L274" s="1"/>
  <c r="K273"/>
  <c r="L273" s="1"/>
  <c r="K272"/>
  <c r="L272" s="1"/>
  <c r="K270"/>
  <c r="L270" s="1"/>
  <c r="K269"/>
  <c r="L269" s="1"/>
  <c r="K268"/>
  <c r="L268" s="1"/>
  <c r="K267"/>
  <c r="K266"/>
  <c r="L266" s="1"/>
  <c r="K265"/>
  <c r="L265" s="1"/>
  <c r="K263"/>
  <c r="L263" s="1"/>
  <c r="K262"/>
  <c r="L262" s="1"/>
  <c r="K261"/>
  <c r="L261" s="1"/>
  <c r="K260"/>
  <c r="L260" s="1"/>
  <c r="K259"/>
  <c r="L259" s="1"/>
  <c r="F258"/>
  <c r="K258" s="1"/>
  <c r="L258" s="1"/>
  <c r="H257"/>
  <c r="K257" s="1"/>
  <c r="L257" s="1"/>
  <c r="K254"/>
  <c r="L254" s="1"/>
  <c r="K253"/>
  <c r="L253" s="1"/>
  <c r="K252"/>
  <c r="L252" s="1"/>
  <c r="K251"/>
  <c r="L251" s="1"/>
  <c r="K250"/>
  <c r="L250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H223"/>
  <c r="K223" s="1"/>
  <c r="L223" s="1"/>
  <c r="F222"/>
  <c r="K222" s="1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M7"/>
  <c r="D7" i="5"/>
  <c r="K6" i="4"/>
  <c r="K6" i="3"/>
  <c r="L6" i="2"/>
</calcChain>
</file>

<file path=xl/sharedStrings.xml><?xml version="1.0" encoding="utf-8"?>
<sst xmlns="http://schemas.openxmlformats.org/spreadsheetml/2006/main" count="3214" uniqueCount="1224">
  <si>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</si>
  <si>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</si>
  <si>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</si>
  <si>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</si>
  <si>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</si>
  <si>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</si>
  <si>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</si>
  <si>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</si>
  <si>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</si>
  <si>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</si>
  <si>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</si>
  <si>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</si>
  <si>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</si>
  <si>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</si>
  <si>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</si>
  <si>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</si>
  <si>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</si>
  <si>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</si>
  <si>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</si>
  <si>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</si>
  <si>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</si>
  <si>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</si>
  <si>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</si>
  <si>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</si>
  <si>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</si>
  <si>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</si>
  <si>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</si>
  <si>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</si>
  <si>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</si>
  <si>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</si>
  <si>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</si>
  <si>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</si>
  <si>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</si>
  <si>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</si>
  <si>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</si>
  <si>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</si>
  <si>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</si>
  <si>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</si>
  <si>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</si>
  <si>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</si>
  <si>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</si>
  <si>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</si>
  <si>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</si>
  <si>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</si>
  <si>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</si>
  <si>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</si>
  <si>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</si>
  <si>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</si>
  <si>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</si>
  <si>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</si>
  <si>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</si>
  <si>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</si>
  <si>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</si>
  <si>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</si>
  <si>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</si>
  <si>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</si>
  <si>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</si>
  <si>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</si>
  <si>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</si>
  <si>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</si>
  <si>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</si>
  <si>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</si>
  <si>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</si>
  <si>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</si>
  <si>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</si>
  <si>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</si>
  <si>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</si>
  <si>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</si>
  <si>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</si>
  <si>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</si>
  <si>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</si>
  <si>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</si>
  <si>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</si>
  <si>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</si>
  <si>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</si>
  <si>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</si>
  <si>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</si>
  <si>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</si>
  <si>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</si>
  <si>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</si>
  <si>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</si>
  <si>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</si>
  <si>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</si>
  <si>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</si>
  <si>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</si>
  <si>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</si>
  <si>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</si>
  <si>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</si>
  <si>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</si>
  <si>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</si>
  <si>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</si>
  <si>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</si>
  <si>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</si>
  <si>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</si>
  <si>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</si>
  <si>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</si>
  <si>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</si>
  <si>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</si>
  <si>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</si>
  <si>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</si>
  <si>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</si>
  <si>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</si>
  <si>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</si>
  <si>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</si>
  <si>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</si>
  <si>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</si>
  <si>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</si>
  <si>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</si>
  <si>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</si>
  <si>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</si>
  <si>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</si>
  <si>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</si>
  <si>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</si>
  <si>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</si>
  <si>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</si>
  <si>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</si>
  <si>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</si>
  <si>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</si>
  <si>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</si>
  <si>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</si>
  <si>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</si>
  <si>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</si>
  <si>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</si>
  <si>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</si>
  <si>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</si>
  <si>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</si>
  <si>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</si>
  <si>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</si>
  <si>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</si>
  <si>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</si>
  <si>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</si>
  <si>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</si>
  <si>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</si>
  <si>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</si>
  <si>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</si>
  <si>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</si>
  <si>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</si>
  <si>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</si>
  <si>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</si>
  <si>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</si>
  <si>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</si>
  <si>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</si>
  <si>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</si>
  <si>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</si>
  <si>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</si>
  <si>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</si>
  <si>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</si>
  <si>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</si>
  <si>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</si>
  <si>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</si>
  <si>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</si>
  <si>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</si>
  <si>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</si>
  <si>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</si>
  <si>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</si>
  <si>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</si>
  <si>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</si>
  <si>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</si>
  <si>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</si>
  <si>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</si>
  <si>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</si>
  <si>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</si>
  <si>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</si>
  <si>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</si>
  <si>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</si>
  <si>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</si>
  <si>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</si>
  <si>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</si>
  <si>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</si>
  <si>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</si>
  <si>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</si>
  <si>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</si>
  <si>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</si>
  <si>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</si>
  <si>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</si>
  <si>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</si>
  <si>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</si>
  <si>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</si>
  <si>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</si>
  <si>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</si>
  <si>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</si>
  <si>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</si>
  <si>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</si>
  <si>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</si>
  <si>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</si>
  <si>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</si>
  <si>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</si>
  <si>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</si>
  <si>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</si>
  <si>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</si>
  <si>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</si>
  <si>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</si>
  <si>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</si>
  <si>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</si>
  <si>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</si>
  <si>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</si>
  <si>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</si>
  <si>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</si>
  <si>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</si>
  <si>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</si>
  <si>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</si>
  <si>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</si>
  <si>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</si>
  <si>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</si>
  <si>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</si>
  <si>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</si>
  <si>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</si>
  <si>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</si>
  <si>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</si>
  <si>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</si>
  <si>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</si>
  <si>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</si>
  <si>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</si>
  <si>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</si>
  <si>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</si>
  <si>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</si>
  <si>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</si>
  <si>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</si>
  <si>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</si>
  <si>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</si>
  <si>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</si>
  <si>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</si>
  <si>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</si>
  <si>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</si>
  <si>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</si>
  <si>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</si>
  <si>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</si>
  <si>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</si>
  <si>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</si>
  <si>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</si>
  <si>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</si>
  <si>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</si>
  <si>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</si>
  <si>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</si>
  <si>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</si>
  <si>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</si>
  <si>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</si>
  <si>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</si>
  <si>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</si>
  <si>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</si>
  <si>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</si>
  <si>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</si>
  <si>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</si>
  <si>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</si>
  <si>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</si>
  <si>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</si>
  <si>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</si>
  <si>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</si>
  <si>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</si>
  <si>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</si>
  <si>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</si>
  <si>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</si>
  <si>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</si>
  <si>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</si>
  <si>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</si>
  <si>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</si>
  <si>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</si>
  <si>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</si>
  <si>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</si>
  <si>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</si>
  <si>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</si>
  <si>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</si>
  <si>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</si>
  <si>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</si>
  <si>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</si>
  <si>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</si>
  <si>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</si>
  <si>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</si>
  <si>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</si>
  <si>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</si>
  <si>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</si>
  <si>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</si>
  <si>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</si>
  <si>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</si>
  <si>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</si>
  <si>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</si>
  <si>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</si>
  <si>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</si>
  <si>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</si>
  <si>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</si>
  <si>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</si>
  <si>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</si>
  <si>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</si>
  <si>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</si>
  <si>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</si>
  <si>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</si>
  <si>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</si>
  <si>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</si>
  <si>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</si>
  <si>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</si>
  <si>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</si>
  <si>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</si>
  <si>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</si>
  <si>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</si>
  <si>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</si>
  <si>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</si>
  <si>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</si>
  <si>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</si>
  <si>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</si>
  <si>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</si>
  <si>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</si>
  <si>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</si>
  <si>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</si>
  <si>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</si>
  <si>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</si>
  <si>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</si>
  <si>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</si>
  <si>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</si>
  <si>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</si>
  <si>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</si>
  <si>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</si>
  <si>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</si>
  <si>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</si>
  <si>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</si>
  <si>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</si>
  <si>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</si>
  <si>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</si>
  <si>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</si>
  <si>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</si>
  <si>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</si>
  <si>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</si>
  <si>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</si>
  <si>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</si>
  <si>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</si>
  <si>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</si>
  <si>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</si>
  <si>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</si>
  <si>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</si>
  <si>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</si>
  <si>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</si>
  <si>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</si>
  <si>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</si>
  <si>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</si>
  <si>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</si>
  <si>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</si>
  <si>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</si>
  <si>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</si>
  <si>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</si>
  <si>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</si>
  <si>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</si>
  <si>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</si>
  <si>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</si>
  <si>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</si>
  <si>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</si>
  <si>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</si>
  <si>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</si>
  <si>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</si>
  <si>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</si>
  <si>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</si>
  <si>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</si>
  <si>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</si>
  <si>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</si>
  <si>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</si>
  <si>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</si>
  <si>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</si>
  <si>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</si>
  <si>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</si>
  <si>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</si>
  <si>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</si>
  <si>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</si>
  <si>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</si>
  <si>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</si>
  <si>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</si>
  <si>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</si>
  <si>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</si>
  <si>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</si>
  <si>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</si>
  <si>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</si>
  <si>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</si>
  <si>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</si>
  <si>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</si>
  <si>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</si>
  <si>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</si>
  <si>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</si>
  <si>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</si>
  <si>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</si>
  <si>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</si>
  <si>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</si>
  <si>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</si>
  <si>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</si>
  <si>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</si>
  <si>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</si>
  <si>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</si>
  <si>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</si>
  <si>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</si>
  <si>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</si>
  <si>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</si>
  <si>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</si>
  <si>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</si>
  <si>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</si>
  <si>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</si>
  <si>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</si>
  <si>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</si>
  <si>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</si>
  <si>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</si>
  <si>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</si>
  <si>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</si>
  <si>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</si>
  <si>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</si>
  <si>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</si>
  <si>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</si>
  <si>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</si>
  <si>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</si>
  <si>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</si>
  <si>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</si>
  <si>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</si>
  <si>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</si>
  <si>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</si>
  <si>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</si>
  <si>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</si>
  <si>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</si>
  <si>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</si>
  <si>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</si>
  <si>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</si>
  <si>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</si>
  <si>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</si>
  <si>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</si>
  <si>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</si>
  <si>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</si>
  <si>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</si>
  <si>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</si>
  <si>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</si>
  <si>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</si>
  <si>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</si>
  <si>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</si>
  <si>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</si>
  <si>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</si>
  <si>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</si>
  <si>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</si>
  <si>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</si>
  <si>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</si>
  <si>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</si>
  <si>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</si>
  <si>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</si>
  <si>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</si>
  <si>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</si>
  <si>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</si>
  <si>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</si>
  <si>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</si>
  <si>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</si>
  <si>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</si>
  <si>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</si>
  <si>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</si>
  <si>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</si>
  <si>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</si>
  <si>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</si>
  <si>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</si>
  <si>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</si>
  <si>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</si>
  <si>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</si>
  <si>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</si>
  <si>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</si>
  <si>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</si>
  <si>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</si>
  <si>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</si>
  <si>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</si>
  <si>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</si>
  <si>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</si>
  <si>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</si>
  <si>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</si>
  <si>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</si>
  <si>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</si>
  <si>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</si>
  <si>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</si>
  <si>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</si>
  <si>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</si>
  <si>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</si>
  <si>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</si>
  <si>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</si>
  <si>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</si>
  <si>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</si>
  <si>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</si>
  <si>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</si>
  <si>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</si>
  <si>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</si>
  <si>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</si>
  <si>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</si>
  <si>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</si>
  <si>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</si>
  <si>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</si>
  <si>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</si>
  <si>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</si>
  <si>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</si>
  <si>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</si>
  <si>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</si>
  <si>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</si>
  <si>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</si>
  <si>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</si>
  <si>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</si>
  <si>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</si>
  <si>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</si>
  <si>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</si>
  <si>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</si>
  <si>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</si>
  <si>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</si>
  <si>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</si>
  <si>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</si>
  <si>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</si>
  <si>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</si>
  <si>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</si>
  <si>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</si>
  <si>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</si>
  <si>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</si>
  <si>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</si>
  <si>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</si>
  <si>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</si>
  <si>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</si>
  <si>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</si>
  <si>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</si>
  <si>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</si>
  <si>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</si>
  <si>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</si>
  <si>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</si>
  <si>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</si>
  <si>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</si>
  <si>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</si>
  <si>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</si>
  <si>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</si>
  <si>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</si>
  <si>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</si>
  <si>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</si>
  <si>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</si>
  <si>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</si>
  <si>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</si>
  <si>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</si>
  <si>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</si>
  <si>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</si>
  <si>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</si>
  <si>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</si>
  <si>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</si>
  <si>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</si>
  <si>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</si>
  <si>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</si>
  <si>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</si>
  <si>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</si>
  <si>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</si>
  <si>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</si>
  <si>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</si>
  <si>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</si>
  <si>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</si>
  <si>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</si>
  <si>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</si>
  <si>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</si>
  <si>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</si>
  <si>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</si>
  <si>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</si>
  <si>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</si>
  <si>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</si>
  <si>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</si>
  <si>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</si>
  <si>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</si>
  <si>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</si>
  <si>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</si>
  <si>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</si>
  <si>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</si>
  <si>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</si>
  <si>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</si>
  <si>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</si>
  <si>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</si>
  <si>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</si>
  <si>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</si>
  <si>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</si>
  <si>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</si>
  <si>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</si>
  <si>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</si>
  <si>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</si>
  <si>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</si>
  <si>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</si>
  <si>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</si>
  <si>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</si>
  <si>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</si>
  <si>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</si>
  <si>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</si>
  <si>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</si>
  <si>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</si>
  <si>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</si>
  <si>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</si>
  <si>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</si>
  <si>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</si>
  <si>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</si>
  <si>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</si>
  <si>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</si>
  <si>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</si>
  <si>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</si>
  <si>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</si>
  <si>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</si>
  <si>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</si>
  <si>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</si>
  <si>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</si>
  <si>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</si>
  <si>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</si>
  <si>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</si>
  <si>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</si>
  <si>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</si>
  <si>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</si>
  <si>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</si>
  <si>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</si>
  <si>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</si>
  <si>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</si>
  <si>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</si>
  <si>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</si>
  <si>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</si>
  <si>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</si>
  <si>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</si>
  <si>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</si>
  <si>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</si>
  <si>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</si>
  <si>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</si>
  <si>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</si>
  <si>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</si>
  <si>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</si>
  <si>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</si>
  <si>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</si>
  <si>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</si>
  <si>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</si>
  <si>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</si>
  <si>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</si>
  <si>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</si>
  <si>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</si>
  <si>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</si>
  <si>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</si>
  <si>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</si>
  <si>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</si>
  <si>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</si>
  <si>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</si>
  <si>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</si>
  <si>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</si>
  <si>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</si>
  <si>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</si>
  <si>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</si>
  <si>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</si>
  <si>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</si>
  <si>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</si>
  <si>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</si>
  <si>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</si>
  <si>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</si>
  <si>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</si>
  <si>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</si>
  <si>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</si>
  <si>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</si>
  <si>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</si>
  <si>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</si>
  <si>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</si>
  <si>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</si>
  <si>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</si>
  <si>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</si>
  <si>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</si>
  <si>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</si>
  <si>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</si>
  <si>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</si>
  <si>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</si>
  <si>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</si>
  <si>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</si>
  <si>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</si>
  <si>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</si>
  <si>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</si>
  <si>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</si>
  <si>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</si>
  <si>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</si>
  <si>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</si>
  <si>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</si>
  <si>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</si>
  <si>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</si>
  <si>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</si>
  <si>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</si>
  <si>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</si>
  <si>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</si>
  <si>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</si>
  <si>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</si>
  <si>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</si>
  <si>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</si>
  <si>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</si>
  <si>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</si>
  <si>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</si>
  <si>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</si>
  <si>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</si>
  <si>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</si>
  <si>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</si>
  <si>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</si>
  <si>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</si>
  <si>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</si>
  <si>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</si>
  <si>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</si>
  <si>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</si>
  <si>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</si>
  <si>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</si>
  <si>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</si>
  <si>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</si>
  <si>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</si>
  <si>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</si>
  <si>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</si>
  <si>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</si>
  <si>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</si>
  <si>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</si>
  <si>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</si>
  <si>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</si>
  <si>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</si>
  <si>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</si>
  <si>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</si>
  <si>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</si>
  <si>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</si>
  <si>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</si>
  <si>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</si>
  <si>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</si>
  <si>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</si>
  <si>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</si>
  <si>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</si>
  <si>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</si>
  <si>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</si>
  <si>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</si>
  <si>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</si>
  <si>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</si>
  <si>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</si>
  <si>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</si>
  <si>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</si>
  <si>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</si>
  <si>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</si>
  <si>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</si>
  <si>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</si>
  <si>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</si>
  <si>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</si>
  <si>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</si>
  <si>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</si>
  <si>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</si>
  <si>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</si>
  <si>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</si>
  <si>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</si>
  <si>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</si>
  <si>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</si>
  <si>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</si>
  <si>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</si>
  <si>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</si>
  <si>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</si>
  <si>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</si>
  <si>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</si>
  <si>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</si>
  <si>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</si>
  <si>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</si>
  <si>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</si>
  <si>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</si>
  <si>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</si>
  <si>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</si>
  <si>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</si>
  <si>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</si>
  <si>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</si>
  <si>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</si>
  <si>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</si>
  <si>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</si>
  <si>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</si>
  <si>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</si>
  <si>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</si>
  <si>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</si>
  <si>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</si>
  <si>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</si>
  <si>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</si>
  <si>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</si>
  <si>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</si>
  <si>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</si>
  <si>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</si>
  <si>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</si>
  <si>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</si>
  <si>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</si>
  <si>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</si>
  <si>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</si>
  <si>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</si>
  <si>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</si>
  <si>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</si>
  <si>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</si>
  <si>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</si>
  <si>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</si>
  <si>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</si>
  <si>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</si>
  <si>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</si>
  <si>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</si>
  <si>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</si>
  <si>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</si>
  <si>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</si>
  <si>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</si>
  <si>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</si>
  <si>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</si>
  <si>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</si>
  <si>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</si>
  <si>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</si>
  <si>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</si>
  <si>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</si>
  <si>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</si>
  <si>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</si>
  <si>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</si>
  <si>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</si>
  <si>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</si>
  <si>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</si>
  <si>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</si>
  <si>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</si>
  <si>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</si>
  <si>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</si>
  <si>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</si>
  <si>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</si>
  <si>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</si>
  <si>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</si>
  <si>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</si>
  <si>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</si>
  <si>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</si>
  <si>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</si>
  <si>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</si>
  <si>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</si>
  <si>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</si>
  <si>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</si>
  <si>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</si>
  <si>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</si>
  <si>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</si>
  <si>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</si>
  <si>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</si>
  <si>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</si>
  <si>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</si>
  <si>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</si>
  <si>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</si>
  <si>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</si>
  <si>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</si>
  <si>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</si>
  <si>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</si>
  <si>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</si>
  <si>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</si>
  <si>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</si>
  <si>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</si>
  <si>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</si>
  <si>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</si>
  <si>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</si>
  <si>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</si>
  <si>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</si>
  <si>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</si>
  <si>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</si>
  <si>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</si>
  <si>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</si>
  <si>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</si>
  <si>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</si>
  <si>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</si>
  <si>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</si>
  <si>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</si>
  <si>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</si>
  <si>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</si>
  <si>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</si>
  <si>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</si>
  <si>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</si>
  <si>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</si>
  <si>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</si>
  <si>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</si>
  <si>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</si>
  <si>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</si>
  <si>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</si>
  <si>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</si>
  <si>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</si>
  <si>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</si>
  <si>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</si>
  <si>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</si>
  <si>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</si>
  <si>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</si>
  <si>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</si>
  <si>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</si>
  <si>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</si>
  <si>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</si>
  <si>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</si>
  <si>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</si>
  <si>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</si>
  <si>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</si>
  <si>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</si>
  <si>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</si>
  <si>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</si>
  <si>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</si>
  <si>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</si>
  <si>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</si>
  <si>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</si>
  <si>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</si>
  <si>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</si>
  <si>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</si>
  <si>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</si>
  <si>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</si>
  <si>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</si>
  <si>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</si>
  <si>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</si>
  <si>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</si>
  <si>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</si>
  <si>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</si>
  <si>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</si>
  <si>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</si>
  <si>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</si>
  <si>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</si>
  <si>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</si>
  <si>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</si>
  <si>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</si>
  <si>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</si>
  <si>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</si>
  <si>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</si>
  <si>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</si>
  <si>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</si>
  <si>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</si>
  <si>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</si>
  <si>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</si>
  <si>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</si>
  <si>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</si>
  <si>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</si>
  <si>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</si>
  <si>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</si>
  <si>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</si>
  <si>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</si>
  <si>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</si>
  <si>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</si>
  <si>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</si>
  <si>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</si>
  <si>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</si>
  <si>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</si>
  <si>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</si>
  <si>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</si>
  <si>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</si>
  <si>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</si>
  <si>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</si>
  <si>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</si>
  <si>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</si>
  <si>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</si>
  <si>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</si>
  <si>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</si>
  <si>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</si>
  <si>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</si>
  <si>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</si>
  <si>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</si>
  <si>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</si>
  <si>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</si>
  <si>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</si>
  <si>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</si>
  <si>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</si>
  <si>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</si>
  <si>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</si>
  <si>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</si>
  <si>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Retail Research Technical Calls &amp; Fundamental Performance Report for the month of Aug-2021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</si>
  <si>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</si>
  <si>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</si>
  <si>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</si>
  <si>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</si>
  <si>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</si>
  <si>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</si>
  <si>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</si>
  <si>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</si>
  <si>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</si>
  <si>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</si>
  <si>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</si>
  <si>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</si>
  <si>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</si>
  <si>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</si>
  <si>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</si>
  <si>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</si>
  <si>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</si>
  <si>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</si>
  <si>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</si>
  <si>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</si>
  <si>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</si>
  <si>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</si>
  <si>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</si>
  <si>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</si>
  <si>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</si>
  <si>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</si>
  <si>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</si>
  <si>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</si>
  <si>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</si>
  <si>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</si>
  <si>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</si>
  <si>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</si>
  <si>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</si>
  <si>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</si>
  <si>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</si>
  <si>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</si>
  <si>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</si>
  <si>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</si>
  <si>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</si>
  <si>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</si>
  <si>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</si>
  <si>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</si>
  <si>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</si>
  <si>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</si>
  <si>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</si>
  <si>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</si>
  <si>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</si>
  <si>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</si>
  <si>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</si>
  <si>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</si>
  <si>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</si>
  <si>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</si>
  <si>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</si>
  <si>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</si>
  <si>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</si>
  <si>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</si>
  <si>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</si>
  <si>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</si>
  <si>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70-75</t>
  </si>
  <si>
    <t>HDFCLIFE AUG 690 CE</t>
  </si>
  <si>
    <t>1740-1760</t>
  </si>
  <si>
    <t>1490-1510</t>
  </si>
  <si>
    <t>1650-1680</t>
  </si>
  <si>
    <t>Profit of Rs.96/-</t>
  </si>
  <si>
    <t>Loss of Rs.430/-</t>
  </si>
  <si>
    <t>Part profit of Rs.25/-</t>
  </si>
  <si>
    <t>HCLTECH AUG FUT</t>
  </si>
  <si>
    <t>HDFCAMC AUG FUT</t>
  </si>
  <si>
    <t>Profit of Rs.12.5/-</t>
  </si>
  <si>
    <t>445-450</t>
  </si>
  <si>
    <t>PFC 135 CE AUG</t>
  </si>
  <si>
    <t>LT 1660 CE AUG</t>
  </si>
  <si>
    <t>Profit of Rs.45.5/-</t>
  </si>
  <si>
    <t>2280-2300</t>
  </si>
  <si>
    <t>Loss of Rs.8/-</t>
  </si>
  <si>
    <t xml:space="preserve"> PEL AUG FUT</t>
  </si>
  <si>
    <t>2850-2875</t>
  </si>
  <si>
    <t>Loss of Rs.45/-</t>
  </si>
  <si>
    <t>Profit of Rs.5/-</t>
  </si>
  <si>
    <t>Nuetral</t>
  </si>
  <si>
    <t>30-35</t>
  </si>
  <si>
    <t>1680-1700</t>
  </si>
  <si>
    <t xml:space="preserve">M&amp;M AUG FUT </t>
  </si>
  <si>
    <t>820-830</t>
  </si>
  <si>
    <t>Loss of Rs.30/-</t>
  </si>
  <si>
    <t>Profit of Rs.17/-</t>
  </si>
  <si>
    <t>Profit of Rs.4/-</t>
  </si>
  <si>
    <t>RELIANCE 2180 CE AUG</t>
  </si>
  <si>
    <t xml:space="preserve">ASIANPAINT 3020 CE AUG </t>
  </si>
  <si>
    <t>ESCORTS AUG FUT</t>
  </si>
  <si>
    <t>1270-1275</t>
  </si>
  <si>
    <t>360-365</t>
  </si>
  <si>
    <t>Loss of Rs.11.9/-</t>
  </si>
  <si>
    <t>NIFTY 16600 CE AUG</t>
  </si>
  <si>
    <t>M&amp;M 790 CE AUG</t>
  </si>
  <si>
    <t>20-22</t>
  </si>
  <si>
    <t>BATAINDIA 1760 CE AUG</t>
  </si>
  <si>
    <t>HDFC 2700 PE AUG</t>
  </si>
  <si>
    <t>HINDUNILVR 2620 CE AUG</t>
  </si>
  <si>
    <t>40-45</t>
  </si>
  <si>
    <t>LT 1600 CE AUG</t>
  </si>
  <si>
    <t>NIFTY 16400 PE AUG</t>
  </si>
  <si>
    <t>Profit of Rs.4.5/-</t>
  </si>
  <si>
    <t>Profit of Rs.15.5/-</t>
  </si>
  <si>
    <t>Loss of Rs.11/-</t>
  </si>
  <si>
    <t>930-938</t>
  </si>
  <si>
    <t>980-1000</t>
  </si>
  <si>
    <t>1860-1870</t>
  </si>
  <si>
    <t>2000-2050</t>
  </si>
  <si>
    <t xml:space="preserve">GODREJCP AUG FUT </t>
  </si>
  <si>
    <t>1065-1070</t>
  </si>
  <si>
    <t>IRCTC AUG FUT</t>
  </si>
  <si>
    <t>2700-2730</t>
  </si>
  <si>
    <t>Profit of Rs.8.5/-</t>
  </si>
  <si>
    <t>AAYUSH</t>
  </si>
  <si>
    <t>GREENPLY</t>
  </si>
  <si>
    <t>SHOWAN INVESTMENT PRIVATE LIMITED</t>
  </si>
  <si>
    <t>SIPTL</t>
  </si>
  <si>
    <t>72-70</t>
  </si>
  <si>
    <t>Profit of Rs.40.5/-</t>
  </si>
  <si>
    <t>Profit of Rs.1.35/-</t>
  </si>
  <si>
    <t>700-703</t>
  </si>
  <si>
    <t>735-745</t>
  </si>
  <si>
    <t>Profit of Rs.0.5/-</t>
  </si>
  <si>
    <t>Loss of Rs.20/-</t>
  </si>
  <si>
    <t>Profit of Rs.28/-</t>
  </si>
  <si>
    <t>NIFTY 16500 PE AUG</t>
  </si>
  <si>
    <t>3000-3010</t>
  </si>
  <si>
    <t>COLPAL SEP FUT</t>
  </si>
  <si>
    <t>1680-1684</t>
  </si>
  <si>
    <t>1750-1760</t>
  </si>
  <si>
    <t xml:space="preserve">TVSMOTOR 510 CE AUG </t>
  </si>
  <si>
    <t>PIDILITIND 2200 PE AUG</t>
  </si>
  <si>
    <t>MNIL</t>
  </si>
  <si>
    <t>Asian Granito India Limit</t>
  </si>
  <si>
    <t>LASA</t>
  </si>
  <si>
    <t>Lasa Supergenerics Ltd</t>
  </si>
  <si>
    <t>SHREE VASUDEV EXIM</t>
  </si>
  <si>
    <t>NECCLTD</t>
  </si>
  <si>
    <t>North East Carry Corp Ltd</t>
  </si>
  <si>
    <t>SUNAYANA INVESTMENT COMPANY LIMITED</t>
  </si>
  <si>
    <t>TOPGAIN FINANCE PRIVATE LIMITED</t>
  </si>
  <si>
    <t>Profit of Rs.1/-</t>
  </si>
  <si>
    <t>268-265</t>
  </si>
  <si>
    <t xml:space="preserve">LT 1600 CE AUG </t>
  </si>
  <si>
    <t>Profit of Rs.4.50/-</t>
  </si>
  <si>
    <t>596-600</t>
  </si>
  <si>
    <t>625-635</t>
  </si>
  <si>
    <t>INFY SEP FUT</t>
  </si>
  <si>
    <t>1735-1738</t>
  </si>
  <si>
    <t>INFY 1720 PE AUG</t>
  </si>
  <si>
    <t>9.50-10.5</t>
  </si>
  <si>
    <t>LICHSGFIN SEP FUT</t>
  </si>
  <si>
    <t>LICHSGFIN 380 CE AUG</t>
  </si>
  <si>
    <t>TVSMOTOR 500 PE AUG</t>
  </si>
  <si>
    <t>8-10.0</t>
  </si>
  <si>
    <t>BNL</t>
  </si>
  <si>
    <t>PIYUSH KANODIA HUF</t>
  </si>
  <si>
    <t>MOHANRAMESH</t>
  </si>
  <si>
    <t>ATALREAL</t>
  </si>
  <si>
    <t>Atal Realtech Limited</t>
  </si>
  <si>
    <t>CAPACITE</t>
  </si>
  <si>
    <t>Capacite Infraproject Ltd</t>
  </si>
  <si>
    <t>THINK INDIA OPPORTUNITIES MASTER FUND LP</t>
  </si>
  <si>
    <t>Profit of Rs.4.70/-</t>
  </si>
  <si>
    <t>Profit of Rs.42.5/-</t>
  </si>
  <si>
    <t>IRCTC SEP FUT</t>
  </si>
  <si>
    <t>HDFCBANK SEP FUT</t>
  </si>
  <si>
    <t>1550-1553</t>
  </si>
  <si>
    <t>HDFCBANK 1560 CE AUG</t>
  </si>
  <si>
    <t>7.50-8</t>
  </si>
  <si>
    <t>ASIANPAINT 3060 CE AUG</t>
  </si>
  <si>
    <t>13-15</t>
  </si>
  <si>
    <t>6.5-7.5</t>
  </si>
  <si>
    <t>15-17</t>
  </si>
  <si>
    <t>NIFTY 16600 PE AUG</t>
  </si>
  <si>
    <t>120-140</t>
  </si>
  <si>
    <t>Loss of Rs.2.80/-</t>
  </si>
  <si>
    <t>Loss of Rs.50/-</t>
  </si>
  <si>
    <t>Profit of Rs.7.0/-</t>
  </si>
  <si>
    <t>RELIANCE SEP FUT</t>
  </si>
  <si>
    <t>2270-2280</t>
  </si>
  <si>
    <t>2215-2220</t>
  </si>
  <si>
    <t>DIVYAKANDA</t>
  </si>
  <si>
    <t>ANUROOP</t>
  </si>
  <si>
    <t>RAJESH RAMESHCHANDRA SHAH</t>
  </si>
  <si>
    <t>RAJESH R SHAH HUF</t>
  </si>
  <si>
    <t>YASHEN JAYESH SAVLA</t>
  </si>
  <si>
    <t>SHERWOOD SECURITIES PVT LTD</t>
  </si>
  <si>
    <t>SHIVAAY TRADING COMPANY</t>
  </si>
  <si>
    <t>ARTEMISELC</t>
  </si>
  <si>
    <t>SUNCARE TRADERS LIMITED</t>
  </si>
  <si>
    <t>MIKER FINANCIAL CONSULTANTS PRIVATE LIMITED</t>
  </si>
  <si>
    <t>GOLDMAN SACHS FUNDS - GOLDMAN SACHS INDIA EQUITY PORTFOLIO</t>
  </si>
  <si>
    <t>GOLDMAN SACHS ASSET MANAGEMENT LLC A/C GOLDMAN SACHS INDIA FUND LIMITED</t>
  </si>
  <si>
    <t>BIOGEN</t>
  </si>
  <si>
    <t>DAIKAFFI</t>
  </si>
  <si>
    <t>MAHENDRA GIRDHARILAL WADHWANI</t>
  </si>
  <si>
    <t>VIKRAM MOHANDEEP CHANDIRAMANI</t>
  </si>
  <si>
    <t>MOHAN DEEP CHANDIRAMANI HUF</t>
  </si>
  <si>
    <t>PRIME HOLDINGS PRIVATE LIMITED</t>
  </si>
  <si>
    <t>KCDGROUP</t>
  </si>
  <si>
    <t>AMBE SECURITIES PRIVATE LIMITED</t>
  </si>
  <si>
    <t>TRIYAMB SECURITIES PRIVATE LTD</t>
  </si>
  <si>
    <t>LATIMMETAL</t>
  </si>
  <si>
    <t>MCLOUD</t>
  </si>
  <si>
    <t>VARSHA CHAUHAN</t>
  </si>
  <si>
    <t>KABIR SHRAN DAGAR</t>
  </si>
  <si>
    <t>REKHA DAGAR</t>
  </si>
  <si>
    <t>MTARTECH</t>
  </si>
  <si>
    <t>OBIL</t>
  </si>
  <si>
    <t>OSIAJEE</t>
  </si>
  <si>
    <t>REEMA SAROYA</t>
  </si>
  <si>
    <t>OZONEWORLD</t>
  </si>
  <si>
    <t>ARUNKUMAR DASHRATHBHAI PRAJAPATI</t>
  </si>
  <si>
    <t>REGENCY</t>
  </si>
  <si>
    <t>SANJEEV KUMAR GUPTA</t>
  </si>
  <si>
    <t>RELICAB</t>
  </si>
  <si>
    <t>SK GROWTH FUND PRIVATE LIMITED</t>
  </si>
  <si>
    <t>PARAG JAYANTILAL SHAH</t>
  </si>
  <si>
    <t>REMIEDEL</t>
  </si>
  <si>
    <t>REMI FINANCE AND INVESTMENTS PRIVATE LIMITED</t>
  </si>
  <si>
    <t>JAI-AMBIKA FINANCE AND INVESTMENT PRIVATE LIMITED</t>
  </si>
  <si>
    <t>HANUMAN FORGING AND ENGINEERING PRIVATE LIMITED</t>
  </si>
  <si>
    <t>LAKSHMINARAYAN REALFINVEST LIMITED</t>
  </si>
  <si>
    <t>SANKHYAIN</t>
  </si>
  <si>
    <t>AUTHUM INVESTMENT &amp; INFRASTRUCTURE LIMITED</t>
  </si>
  <si>
    <t>MENTOR CAPITAL LIMITED</t>
  </si>
  <si>
    <t>SHREESHAY</t>
  </si>
  <si>
    <t>OVERSKUD MULTI ASSET MANAGEMENT PRIVATE LIMITED</t>
  </si>
  <si>
    <t>ARYAMAN BROKING LIMITED</t>
  </si>
  <si>
    <t>SIMPLEXCAS</t>
  </si>
  <si>
    <t>POOJA SANJAY BHALANI</t>
  </si>
  <si>
    <t>SANJAYBHAI BABUBHAI PATEL</t>
  </si>
  <si>
    <t>CNM FINVEST PRIVATE LIMITED .</t>
  </si>
  <si>
    <t>CHIRAG NARENDRA MODH</t>
  </si>
  <si>
    <t>ASTRON</t>
  </si>
  <si>
    <t>Astron Paper Bord Mil Ltd</t>
  </si>
  <si>
    <t>APPLE WEIGHINFRA LIMITED .</t>
  </si>
  <si>
    <t>DSML</t>
  </si>
  <si>
    <t>Debock Sale Marketing Ltd</t>
  </si>
  <si>
    <t>GOPAL G RAHEJA HUF</t>
  </si>
  <si>
    <t>NARAYANSWAMY  VENKITKRISHNAN</t>
  </si>
  <si>
    <t>KAUSHIL RAJEN SHAH</t>
  </si>
  <si>
    <t>HIRECT</t>
  </si>
  <si>
    <t>Hind Rectifiers Limited</t>
  </si>
  <si>
    <t>CASSINI PARTNERS L.P.</t>
  </si>
  <si>
    <t>IITL</t>
  </si>
  <si>
    <t>Industrial Inv Trust Ltd</t>
  </si>
  <si>
    <t>SYSTEMATIX SHARES AND STOCKS (INDIA) LIMITED</t>
  </si>
  <si>
    <t>JUBLPHARMA</t>
  </si>
  <si>
    <t>Jubilant Pharmova Ltd</t>
  </si>
  <si>
    <t>JHUNJHUNWALA REKHA RAKESH</t>
  </si>
  <si>
    <t>JHUNJHUNWALA RAKESH RADHEYSHYAM</t>
  </si>
  <si>
    <t>MOKSH</t>
  </si>
  <si>
    <t>Moksh Ornaments Limited</t>
  </si>
  <si>
    <t>ANUPAM NARAIN GUPTA</t>
  </si>
  <si>
    <t>REFEX</t>
  </si>
  <si>
    <t>Refex Industries Limited</t>
  </si>
  <si>
    <t>NISHANT BANTHIA</t>
  </si>
  <si>
    <t>REXPIPES</t>
  </si>
  <si>
    <t>Rex Pipes And Cables Ltd</t>
  </si>
  <si>
    <t>KANARAM</t>
  </si>
  <si>
    <t>SAKSOFT</t>
  </si>
  <si>
    <t>Saksoft Limited</t>
  </si>
  <si>
    <t>GRAVITON RESEARCH CAPITAL LLP</t>
  </si>
  <si>
    <t>SKSTEXTILE</t>
  </si>
  <si>
    <t>S K S Textiles Limited</t>
  </si>
  <si>
    <t>EMRALD COMMERCIAL LIMITED</t>
  </si>
  <si>
    <t>S K GROWTH FUND PVT.LTD.</t>
  </si>
  <si>
    <t>VIVIDHA</t>
  </si>
  <si>
    <t>Visagar Polytex Ltd</t>
  </si>
  <si>
    <t>MULTIPLIER S AND S ADV PVT LTD</t>
  </si>
  <si>
    <t>SANDIP BHASKERRAI PANDYA</t>
  </si>
  <si>
    <t>AMRUTLAL GORDHANDAS THOBHANI</t>
  </si>
  <si>
    <t>SATISH RAMSEVAK PANDEY</t>
  </si>
  <si>
    <t>HEMAL ARUNBHAI MEHTA</t>
  </si>
  <si>
    <t>GSS</t>
  </si>
  <si>
    <t>GSS Infotech Limited</t>
  </si>
  <si>
    <t>ALIN AJAYKUMAR SHAH</t>
  </si>
  <si>
    <t>SYSTEMATIX CAPITAL SERVICES PRIVATE LIMITED</t>
  </si>
  <si>
    <t>CONLECTA CAPITAL ADVISORS PRIVATE LIMITED</t>
  </si>
  <si>
    <t>RARE ENTERPRISES</t>
  </si>
  <si>
    <t>JAWANMAL MOOLCHAND SHAH</t>
  </si>
  <si>
    <t>SAHIL SUKANRAJ SHAH HUF</t>
  </si>
  <si>
    <t>SUKHANRAJ BHABUTMAL SHAH HUF</t>
  </si>
  <si>
    <t>VICKY SUKANRAJ SHAH HUF</t>
  </si>
  <si>
    <t>TARMAT</t>
  </si>
  <si>
    <t>Tarmat Limited</t>
  </si>
  <si>
    <t>SUNITA BABULAL SURANA</t>
  </si>
  <si>
    <t>SUNITA SANJAY SURANA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</si>
</sst>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center"/>
    </xf>
    <xf numFmtId="165" fontId="35" fillId="25" borderId="22" xfId="0" applyNumberFormat="1" applyFont="1" applyFill="1" applyBorder="1" applyAlignment="1">
      <alignment horizontal="center" vertical="center"/>
    </xf>
    <xf numFmtId="166" fontId="35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0" fontId="36" fillId="25" borderId="1" xfId="0" applyFont="1" applyFill="1" applyBorder="1" applyAlignment="1">
      <alignment horizontal="center" vertical="center"/>
    </xf>
    <xf numFmtId="0" fontId="36" fillId="26" borderId="15" xfId="0" applyFont="1" applyFill="1" applyBorder="1" applyAlignment="1">
      <alignment horizontal="center" vertical="center"/>
    </xf>
    <xf numFmtId="2" fontId="36" fillId="26" borderId="22" xfId="0" applyNumberFormat="1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43" fontId="36" fillId="27" borderId="15" xfId="0" applyNumberFormat="1" applyFont="1" applyFill="1" applyBorder="1" applyAlignment="1">
      <alignment horizontal="center" vertical="center"/>
    </xf>
    <xf numFmtId="16" fontId="36" fillId="2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6" borderId="25" xfId="0" applyNumberFormat="1" applyFont="1" applyFill="1" applyBorder="1" applyAlignment="1">
      <alignment horizontal="center" vertical="center"/>
    </xf>
    <xf numFmtId="165" fontId="35" fillId="16" borderId="25" xfId="0" applyNumberFormat="1" applyFont="1" applyFill="1" applyBorder="1" applyAlignment="1">
      <alignment horizontal="center" vertical="center"/>
    </xf>
    <xf numFmtId="166" fontId="35" fillId="16" borderId="25" xfId="0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horizontal="left"/>
    </xf>
    <xf numFmtId="0" fontId="35" fillId="16" borderId="25" xfId="0" applyFont="1" applyFill="1" applyBorder="1" applyAlignment="1">
      <alignment horizontal="center" vertical="center"/>
    </xf>
    <xf numFmtId="0" fontId="36" fillId="17" borderId="26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2" fontId="36" fillId="13" borderId="3" xfId="0" applyNumberFormat="1" applyFont="1" applyFill="1" applyBorder="1" applyAlignment="1">
      <alignment horizontal="center" vertical="center"/>
    </xf>
    <xf numFmtId="165" fontId="35" fillId="25" borderId="15" xfId="0" applyNumberFormat="1" applyFont="1" applyFill="1" applyBorder="1" applyAlignment="1">
      <alignment horizontal="center" vertical="center"/>
    </xf>
    <xf numFmtId="0" fontId="0" fillId="18" borderId="0" xfId="0" applyFill="1" applyAlignment="1"/>
    <xf numFmtId="165" fontId="35" fillId="12" borderId="2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5" fillId="25" borderId="15" xfId="0" applyFont="1" applyFill="1" applyBorder="1" applyAlignment="1">
      <alignment horizontal="center" vertical="center"/>
    </xf>
    <xf numFmtId="0" fontId="35" fillId="25" borderId="1" xfId="0" applyFont="1" applyFill="1" applyBorder="1"/>
    <xf numFmtId="0" fontId="36" fillId="25" borderId="15" xfId="0" applyFont="1" applyFill="1" applyBorder="1" applyAlignment="1">
      <alignment horizontal="center" vertical="center"/>
    </xf>
    <xf numFmtId="0" fontId="36" fillId="26" borderId="1" xfId="0" applyFont="1" applyFill="1" applyBorder="1" applyAlignment="1">
      <alignment horizontal="center" vertical="center"/>
    </xf>
    <xf numFmtId="0" fontId="36" fillId="25" borderId="2" xfId="0" applyFont="1" applyFill="1" applyBorder="1" applyAlignment="1">
      <alignment horizontal="center" vertical="center"/>
    </xf>
    <xf numFmtId="2" fontId="36" fillId="25" borderId="2" xfId="0" applyNumberFormat="1" applyFont="1" applyFill="1" applyBorder="1" applyAlignment="1">
      <alignment horizontal="center" vertical="center"/>
    </xf>
    <xf numFmtId="167" fontId="36" fillId="25" borderId="15" xfId="0" applyNumberFormat="1" applyFont="1" applyFill="1" applyBorder="1" applyAlignment="1">
      <alignment horizontal="center" vertical="center"/>
    </xf>
    <xf numFmtId="43" fontId="36" fillId="26" borderId="1" xfId="0" applyNumberFormat="1" applyFont="1" applyFill="1" applyBorder="1" applyAlignment="1">
      <alignment horizontal="center" vertical="center"/>
    </xf>
    <xf numFmtId="16" fontId="37" fillId="25" borderId="15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4" xfId="0" applyFont="1" applyFill="1" applyBorder="1" applyAlignment="1">
      <alignment horizontal="center" vertical="center"/>
    </xf>
    <xf numFmtId="0" fontId="35" fillId="12" borderId="2" xfId="0" applyFont="1" applyFill="1" applyBorder="1"/>
    <xf numFmtId="0" fontId="35" fillId="2" borderId="15" xfId="0" applyFont="1" applyFill="1" applyBorder="1"/>
    <xf numFmtId="0" fontId="35" fillId="12" borderId="22" xfId="0" applyFont="1" applyFill="1" applyBorder="1"/>
    <xf numFmtId="0" fontId="42" fillId="18" borderId="0" xfId="0" applyFont="1" applyFill="1" applyAlignment="1"/>
    <xf numFmtId="0" fontId="35" fillId="2" borderId="18" xfId="0" applyFont="1" applyFill="1" applyBorder="1" applyAlignment="1">
      <alignment horizontal="center" vertical="center"/>
    </xf>
    <xf numFmtId="165" fontId="35" fillId="16" borderId="18" xfId="0" applyNumberFormat="1" applyFont="1" applyFill="1" applyBorder="1" applyAlignment="1">
      <alignment horizontal="center" vertical="center"/>
    </xf>
    <xf numFmtId="0" fontId="35" fillId="2" borderId="2" xfId="0" applyFont="1" applyFill="1" applyBorder="1"/>
    <xf numFmtId="0" fontId="36" fillId="2" borderId="18" xfId="0" applyFont="1" applyFill="1" applyBorder="1" applyAlignment="1">
      <alignment horizontal="center" vertical="center"/>
    </xf>
    <xf numFmtId="167" fontId="36" fillId="2" borderId="1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16" fontId="37" fillId="2" borderId="18" xfId="0" applyNumberFormat="1" applyFont="1" applyFill="1" applyBorder="1" applyAlignment="1">
      <alignment horizontal="center" vertical="center"/>
    </xf>
    <xf numFmtId="165" fontId="35" fillId="16" borderId="27" xfId="0" applyNumberFormat="1" applyFont="1" applyFill="1" applyBorder="1" applyAlignment="1">
      <alignment horizontal="center" vertical="center"/>
    </xf>
    <xf numFmtId="2" fontId="36" fillId="2" borderId="18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0" fontId="0" fillId="20" borderId="22" xfId="0" applyFont="1" applyFill="1" applyBorder="1" applyAlignment="1"/>
    <xf numFmtId="1" fontId="35" fillId="12" borderId="25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 applyAlignment="1">
      <alignment horizontal="left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2" fontId="36" fillId="12" borderId="22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2" fontId="36" fillId="12" borderId="25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165" fontId="35" fillId="12" borderId="27" xfId="0" applyNumberFormat="1" applyFont="1" applyFill="1" applyBorder="1" applyAlignment="1">
      <alignment horizontal="center" vertical="center"/>
    </xf>
    <xf numFmtId="16" fontId="36" fillId="17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6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center"/>
    </xf>
    <xf numFmtId="43" fontId="36" fillId="12" borderId="15" xfId="0" applyNumberFormat="1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center"/>
    </xf>
    <xf numFmtId="43" fontId="36" fillId="13" borderId="15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165" fontId="35" fillId="13" borderId="24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6" xfId="0" applyFont="1" applyFill="1" applyBorder="1" applyAlignment="1">
      <alignment horizontal="center" vertical="center"/>
    </xf>
    <xf numFmtId="0" fontId="36" fillId="13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44434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2" t="s">
        <v>16</v>
      </c>
      <c r="B9" s="514" t="s">
        <v>17</v>
      </c>
      <c r="C9" s="514" t="s">
        <v>18</v>
      </c>
      <c r="D9" s="514" t="s">
        <v>19</v>
      </c>
      <c r="E9" s="26" t="s">
        <v>20</v>
      </c>
      <c r="F9" s="26" t="s">
        <v>21</v>
      </c>
      <c r="G9" s="509" t="s">
        <v>22</v>
      </c>
      <c r="H9" s="510"/>
      <c r="I9" s="511"/>
      <c r="J9" s="509" t="s">
        <v>23</v>
      </c>
      <c r="K9" s="510"/>
      <c r="L9" s="511"/>
      <c r="M9" s="26"/>
      <c r="N9" s="27"/>
      <c r="O9" s="27"/>
      <c r="P9" s="27"/>
    </row>
    <row r="10" spans="1:16" ht="59.25" customHeight="1">
      <c r="A10" s="513"/>
      <c r="B10" s="515"/>
      <c r="C10" s="515"/>
      <c r="D10" s="51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35617.65</v>
      </c>
      <c r="F11" s="35">
        <v>35682.533333333333</v>
      </c>
      <c r="G11" s="36">
        <v>35455.116666666669</v>
      </c>
      <c r="H11" s="36">
        <v>35292.583333333336</v>
      </c>
      <c r="I11" s="36">
        <v>35065.166666666672</v>
      </c>
      <c r="J11" s="36">
        <v>35845.066666666666</v>
      </c>
      <c r="K11" s="36">
        <v>36072.483333333337</v>
      </c>
      <c r="L11" s="36">
        <v>36235.016666666663</v>
      </c>
      <c r="M11" s="37">
        <v>35909.949999999997</v>
      </c>
      <c r="N11" s="37">
        <v>35520</v>
      </c>
      <c r="O11" s="38">
        <v>2028300</v>
      </c>
      <c r="P11" s="39">
        <v>6.3092102676992015E-2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16632.349999999999</v>
      </c>
      <c r="F12" s="40">
        <v>16653.716666666664</v>
      </c>
      <c r="G12" s="41">
        <v>16593.683333333327</v>
      </c>
      <c r="H12" s="41">
        <v>16555.016666666663</v>
      </c>
      <c r="I12" s="41">
        <v>16494.983333333326</v>
      </c>
      <c r="J12" s="41">
        <v>16692.383333333328</v>
      </c>
      <c r="K12" s="41">
        <v>16752.416666666661</v>
      </c>
      <c r="L12" s="41">
        <v>16791.083333333328</v>
      </c>
      <c r="M12" s="31">
        <v>16713.75</v>
      </c>
      <c r="N12" s="31">
        <v>16615.05</v>
      </c>
      <c r="O12" s="42">
        <v>14753250</v>
      </c>
      <c r="P12" s="43">
        <v>5.3555233409267815E-2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17394.3</v>
      </c>
      <c r="F13" s="40">
        <v>17449.466666666664</v>
      </c>
      <c r="G13" s="41">
        <v>17324.883333333328</v>
      </c>
      <c r="H13" s="41">
        <v>17255.466666666664</v>
      </c>
      <c r="I13" s="41">
        <v>17130.883333333328</v>
      </c>
      <c r="J13" s="41">
        <v>17518.883333333328</v>
      </c>
      <c r="K13" s="41">
        <v>17643.466666666664</v>
      </c>
      <c r="L13" s="41">
        <v>17712.883333333328</v>
      </c>
      <c r="M13" s="31">
        <v>17574.05</v>
      </c>
      <c r="N13" s="31">
        <v>17380.05</v>
      </c>
      <c r="O13" s="42">
        <v>4480</v>
      </c>
      <c r="P13" s="43">
        <v>9.0090090090090089E-3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916.9</v>
      </c>
      <c r="F14" s="40">
        <v>918.83333333333337</v>
      </c>
      <c r="G14" s="41">
        <v>911.61666666666679</v>
      </c>
      <c r="H14" s="41">
        <v>906.33333333333337</v>
      </c>
      <c r="I14" s="41">
        <v>899.11666666666679</v>
      </c>
      <c r="J14" s="41">
        <v>924.11666666666679</v>
      </c>
      <c r="K14" s="41">
        <v>931.33333333333326</v>
      </c>
      <c r="L14" s="41">
        <v>936.61666666666679</v>
      </c>
      <c r="M14" s="31">
        <v>926.05</v>
      </c>
      <c r="N14" s="31">
        <v>913.55</v>
      </c>
      <c r="O14" s="42">
        <v>2747200</v>
      </c>
      <c r="P14" s="43">
        <v>-8.2847499232893522E-3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197.75</v>
      </c>
      <c r="F15" s="40">
        <v>197.88333333333333</v>
      </c>
      <c r="G15" s="41">
        <v>195.36666666666665</v>
      </c>
      <c r="H15" s="41">
        <v>192.98333333333332</v>
      </c>
      <c r="I15" s="41">
        <v>190.46666666666664</v>
      </c>
      <c r="J15" s="41">
        <v>200.26666666666665</v>
      </c>
      <c r="K15" s="41">
        <v>202.7833333333333</v>
      </c>
      <c r="L15" s="41">
        <v>205.16666666666666</v>
      </c>
      <c r="M15" s="31">
        <v>200.4</v>
      </c>
      <c r="N15" s="31">
        <v>195.5</v>
      </c>
      <c r="O15" s="42">
        <v>10095800</v>
      </c>
      <c r="P15" s="43">
        <v>-2.0927887039838628E-2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2267.6</v>
      </c>
      <c r="F16" s="40">
        <v>2277.25</v>
      </c>
      <c r="G16" s="41">
        <v>2249.85</v>
      </c>
      <c r="H16" s="41">
        <v>2232.1</v>
      </c>
      <c r="I16" s="41">
        <v>2204.6999999999998</v>
      </c>
      <c r="J16" s="41">
        <v>2295</v>
      </c>
      <c r="K16" s="41">
        <v>2322.3999999999996</v>
      </c>
      <c r="L16" s="41">
        <v>2340.15</v>
      </c>
      <c r="M16" s="31">
        <v>2304.65</v>
      </c>
      <c r="N16" s="31">
        <v>2259.5</v>
      </c>
      <c r="O16" s="42">
        <v>2959000</v>
      </c>
      <c r="P16" s="43">
        <v>-2.5843621399176956E-2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1478.7</v>
      </c>
      <c r="F17" s="40">
        <v>1462.6166666666668</v>
      </c>
      <c r="G17" s="41">
        <v>1441.7333333333336</v>
      </c>
      <c r="H17" s="41">
        <v>1404.7666666666669</v>
      </c>
      <c r="I17" s="41">
        <v>1383.8833333333337</v>
      </c>
      <c r="J17" s="41">
        <v>1499.5833333333335</v>
      </c>
      <c r="K17" s="41">
        <v>1520.4666666666667</v>
      </c>
      <c r="L17" s="41">
        <v>1557.4333333333334</v>
      </c>
      <c r="M17" s="31">
        <v>1483.5</v>
      </c>
      <c r="N17" s="31">
        <v>1425.65</v>
      </c>
      <c r="O17" s="42">
        <v>17487000</v>
      </c>
      <c r="P17" s="43">
        <v>1.8284516392010716E-2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720.9</v>
      </c>
      <c r="F18" s="40">
        <v>713.76666666666677</v>
      </c>
      <c r="G18" s="41">
        <v>702.08333333333348</v>
      </c>
      <c r="H18" s="41">
        <v>683.26666666666677</v>
      </c>
      <c r="I18" s="41">
        <v>671.58333333333348</v>
      </c>
      <c r="J18" s="41">
        <v>732.58333333333348</v>
      </c>
      <c r="K18" s="41">
        <v>744.26666666666665</v>
      </c>
      <c r="L18" s="41">
        <v>763.08333333333348</v>
      </c>
      <c r="M18" s="31">
        <v>725.45</v>
      </c>
      <c r="N18" s="31">
        <v>694.95</v>
      </c>
      <c r="O18" s="42">
        <v>88220000</v>
      </c>
      <c r="P18" s="43">
        <v>-2.1249167740930146E-4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3814</v>
      </c>
      <c r="F19" s="40">
        <v>3866.9500000000003</v>
      </c>
      <c r="G19" s="41">
        <v>3745.1000000000004</v>
      </c>
      <c r="H19" s="41">
        <v>3676.2000000000003</v>
      </c>
      <c r="I19" s="41">
        <v>3554.3500000000004</v>
      </c>
      <c r="J19" s="41">
        <v>3935.8500000000004</v>
      </c>
      <c r="K19" s="41">
        <v>4057.7</v>
      </c>
      <c r="L19" s="41">
        <v>4126.6000000000004</v>
      </c>
      <c r="M19" s="31">
        <v>3988.8</v>
      </c>
      <c r="N19" s="31">
        <v>3798.05</v>
      </c>
      <c r="O19" s="42">
        <v>463400</v>
      </c>
      <c r="P19" s="43">
        <v>-6.1183144246353321E-2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676.5</v>
      </c>
      <c r="F20" s="40">
        <v>681.1</v>
      </c>
      <c r="G20" s="41">
        <v>671.25</v>
      </c>
      <c r="H20" s="41">
        <v>666</v>
      </c>
      <c r="I20" s="41">
        <v>656.15</v>
      </c>
      <c r="J20" s="41">
        <v>686.35</v>
      </c>
      <c r="K20" s="41">
        <v>696.20000000000016</v>
      </c>
      <c r="L20" s="41">
        <v>701.45</v>
      </c>
      <c r="M20" s="31">
        <v>690.95</v>
      </c>
      <c r="N20" s="31">
        <v>675.85</v>
      </c>
      <c r="O20" s="42">
        <v>9384000</v>
      </c>
      <c r="P20" s="43">
        <v>2.5125628140703519E-2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396.75</v>
      </c>
      <c r="F21" s="40">
        <v>394.93333333333334</v>
      </c>
      <c r="G21" s="41">
        <v>391.11666666666667</v>
      </c>
      <c r="H21" s="41">
        <v>385.48333333333335</v>
      </c>
      <c r="I21" s="41">
        <v>381.66666666666669</v>
      </c>
      <c r="J21" s="41">
        <v>400.56666666666666</v>
      </c>
      <c r="K21" s="41">
        <v>404.38333333333338</v>
      </c>
      <c r="L21" s="41">
        <v>410.01666666666665</v>
      </c>
      <c r="M21" s="31">
        <v>398.75</v>
      </c>
      <c r="N21" s="31">
        <v>389.3</v>
      </c>
      <c r="O21" s="42">
        <v>16902000</v>
      </c>
      <c r="P21" s="43">
        <v>-2.0855057351407715E-2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747.5</v>
      </c>
      <c r="F22" s="40">
        <v>743.73333333333323</v>
      </c>
      <c r="G22" s="41">
        <v>737.46666666666647</v>
      </c>
      <c r="H22" s="41">
        <v>727.43333333333328</v>
      </c>
      <c r="I22" s="41">
        <v>721.16666666666652</v>
      </c>
      <c r="J22" s="41">
        <v>753.76666666666642</v>
      </c>
      <c r="K22" s="41">
        <v>760.03333333333308</v>
      </c>
      <c r="L22" s="41">
        <v>770.06666666666638</v>
      </c>
      <c r="M22" s="31">
        <v>750</v>
      </c>
      <c r="N22" s="31">
        <v>733.7</v>
      </c>
      <c r="O22" s="42">
        <v>1952500</v>
      </c>
      <c r="P22" s="43">
        <v>-6.5789473684210523E-2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4781.5</v>
      </c>
      <c r="F23" s="40">
        <v>4806.833333333333</v>
      </c>
      <c r="G23" s="41">
        <v>4728.3666666666659</v>
      </c>
      <c r="H23" s="41">
        <v>4675.2333333333327</v>
      </c>
      <c r="I23" s="41">
        <v>4596.7666666666655</v>
      </c>
      <c r="J23" s="41">
        <v>4859.9666666666662</v>
      </c>
      <c r="K23" s="41">
        <v>4938.4333333333334</v>
      </c>
      <c r="L23" s="41">
        <v>4991.5666666666666</v>
      </c>
      <c r="M23" s="31">
        <v>4885.3</v>
      </c>
      <c r="N23" s="31">
        <v>4753.7</v>
      </c>
      <c r="O23" s="42">
        <v>2475000</v>
      </c>
      <c r="P23" s="43">
        <v>-2.3186975826344353E-2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207.2</v>
      </c>
      <c r="F24" s="40">
        <v>208.03333333333333</v>
      </c>
      <c r="G24" s="41">
        <v>205.16666666666666</v>
      </c>
      <c r="H24" s="41">
        <v>203.13333333333333</v>
      </c>
      <c r="I24" s="41">
        <v>200.26666666666665</v>
      </c>
      <c r="J24" s="41">
        <v>210.06666666666666</v>
      </c>
      <c r="K24" s="41">
        <v>212.93333333333334</v>
      </c>
      <c r="L24" s="41">
        <v>214.96666666666667</v>
      </c>
      <c r="M24" s="31">
        <v>210.9</v>
      </c>
      <c r="N24" s="31">
        <v>206</v>
      </c>
      <c r="O24" s="42">
        <v>14295000</v>
      </c>
      <c r="P24" s="43">
        <v>-6.0837823744133495E-3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118.9</v>
      </c>
      <c r="F25" s="40">
        <v>119.75</v>
      </c>
      <c r="G25" s="41">
        <v>117.75</v>
      </c>
      <c r="H25" s="41">
        <v>116.6</v>
      </c>
      <c r="I25" s="41">
        <v>114.6</v>
      </c>
      <c r="J25" s="41">
        <v>120.9</v>
      </c>
      <c r="K25" s="41">
        <v>122.9</v>
      </c>
      <c r="L25" s="41">
        <v>124.05000000000001</v>
      </c>
      <c r="M25" s="31">
        <v>121.75</v>
      </c>
      <c r="N25" s="31">
        <v>118.6</v>
      </c>
      <c r="O25" s="42">
        <v>38295000</v>
      </c>
      <c r="P25" s="43">
        <v>-8.5051846673657224E-3</v>
      </c>
    </row>
    <row r="26" spans="1:16" ht="12.75" customHeight="1">
      <c r="A26" s="31">
        <v>16</v>
      </c>
      <c r="B26" s="323" t="s">
        <v>45</v>
      </c>
      <c r="C26" s="33" t="s">
        <v>310</v>
      </c>
      <c r="D26" s="34">
        <v>44434</v>
      </c>
      <c r="E26" s="40">
        <v>1982.5</v>
      </c>
      <c r="F26" s="40">
        <v>1989.7</v>
      </c>
      <c r="G26" s="41">
        <v>1969.3500000000001</v>
      </c>
      <c r="H26" s="41">
        <v>1956.2</v>
      </c>
      <c r="I26" s="41">
        <v>1935.8500000000001</v>
      </c>
      <c r="J26" s="41">
        <v>2002.8500000000001</v>
      </c>
      <c r="K26" s="41">
        <v>2023.2</v>
      </c>
      <c r="L26" s="41">
        <v>2036.3500000000001</v>
      </c>
      <c r="M26" s="31">
        <v>2010.05</v>
      </c>
      <c r="N26" s="31">
        <v>1976.55</v>
      </c>
      <c r="O26" s="42">
        <v>357225</v>
      </c>
      <c r="P26" s="43">
        <v>-1.7397881996974281E-2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3040.25</v>
      </c>
      <c r="F27" s="40">
        <v>3042.4500000000003</v>
      </c>
      <c r="G27" s="41">
        <v>3013.2000000000007</v>
      </c>
      <c r="H27" s="41">
        <v>2986.1500000000005</v>
      </c>
      <c r="I27" s="41">
        <v>2956.900000000001</v>
      </c>
      <c r="J27" s="41">
        <v>3069.5000000000005</v>
      </c>
      <c r="K27" s="41">
        <v>3098.7499999999995</v>
      </c>
      <c r="L27" s="41">
        <v>3125.8</v>
      </c>
      <c r="M27" s="31">
        <v>3071.7</v>
      </c>
      <c r="N27" s="31">
        <v>3015.4</v>
      </c>
      <c r="O27" s="42">
        <v>4908300</v>
      </c>
      <c r="P27" s="43">
        <v>-1.2911010558069381E-2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1354.15</v>
      </c>
      <c r="F28" s="40">
        <v>1352.15</v>
      </c>
      <c r="G28" s="41">
        <v>1334.3500000000001</v>
      </c>
      <c r="H28" s="41">
        <v>1314.55</v>
      </c>
      <c r="I28" s="41">
        <v>1296.75</v>
      </c>
      <c r="J28" s="41">
        <v>1371.9500000000003</v>
      </c>
      <c r="K28" s="41">
        <v>1389.7500000000005</v>
      </c>
      <c r="L28" s="41">
        <v>1409.5500000000004</v>
      </c>
      <c r="M28" s="31">
        <v>1369.95</v>
      </c>
      <c r="N28" s="31">
        <v>1332.35</v>
      </c>
      <c r="O28" s="42">
        <v>2283000</v>
      </c>
      <c r="P28" s="43">
        <v>-6.8733428513155212E-2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696.4</v>
      </c>
      <c r="F29" s="40">
        <v>696.30000000000007</v>
      </c>
      <c r="G29" s="41">
        <v>684.10000000000014</v>
      </c>
      <c r="H29" s="41">
        <v>671.80000000000007</v>
      </c>
      <c r="I29" s="41">
        <v>659.60000000000014</v>
      </c>
      <c r="J29" s="41">
        <v>708.60000000000014</v>
      </c>
      <c r="K29" s="41">
        <v>720.80000000000018</v>
      </c>
      <c r="L29" s="41">
        <v>733.10000000000014</v>
      </c>
      <c r="M29" s="31">
        <v>708.5</v>
      </c>
      <c r="N29" s="31">
        <v>684</v>
      </c>
      <c r="O29" s="42">
        <v>17670250</v>
      </c>
      <c r="P29" s="43">
        <v>-5.305525064032199E-3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740.45</v>
      </c>
      <c r="F30" s="40">
        <v>742.7833333333333</v>
      </c>
      <c r="G30" s="41">
        <v>733.66666666666663</v>
      </c>
      <c r="H30" s="41">
        <v>726.88333333333333</v>
      </c>
      <c r="I30" s="41">
        <v>717.76666666666665</v>
      </c>
      <c r="J30" s="41">
        <v>749.56666666666661</v>
      </c>
      <c r="K30" s="41">
        <v>758.68333333333339</v>
      </c>
      <c r="L30" s="41">
        <v>765.46666666666658</v>
      </c>
      <c r="M30" s="31">
        <v>751.9</v>
      </c>
      <c r="N30" s="31">
        <v>736</v>
      </c>
      <c r="O30" s="42">
        <v>27030000</v>
      </c>
      <c r="P30" s="43">
        <v>6.928922664282521E-3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3694.55</v>
      </c>
      <c r="F31" s="40">
        <v>3712.9500000000003</v>
      </c>
      <c r="G31" s="41">
        <v>3669.1000000000004</v>
      </c>
      <c r="H31" s="41">
        <v>3643.65</v>
      </c>
      <c r="I31" s="41">
        <v>3599.8</v>
      </c>
      <c r="J31" s="41">
        <v>3738.4000000000005</v>
      </c>
      <c r="K31" s="41">
        <v>3782.25</v>
      </c>
      <c r="L31" s="41">
        <v>3807.7000000000007</v>
      </c>
      <c r="M31" s="31">
        <v>3756.8</v>
      </c>
      <c r="N31" s="31">
        <v>3687.5</v>
      </c>
      <c r="O31" s="42">
        <v>2106500</v>
      </c>
      <c r="P31" s="43">
        <v>-4.2543134010872138E-3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15945.9</v>
      </c>
      <c r="F32" s="40">
        <v>16200.4</v>
      </c>
      <c r="G32" s="41">
        <v>15630.8</v>
      </c>
      <c r="H32" s="41">
        <v>15315.699999999999</v>
      </c>
      <c r="I32" s="41">
        <v>14746.099999999999</v>
      </c>
      <c r="J32" s="41">
        <v>16515.5</v>
      </c>
      <c r="K32" s="41">
        <v>17085.100000000002</v>
      </c>
      <c r="L32" s="41">
        <v>17400.2</v>
      </c>
      <c r="M32" s="31">
        <v>16770</v>
      </c>
      <c r="N32" s="31">
        <v>15885.3</v>
      </c>
      <c r="O32" s="42">
        <v>946800</v>
      </c>
      <c r="P32" s="43">
        <v>-6.2736654540054934E-2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6936.95</v>
      </c>
      <c r="F33" s="40">
        <v>6965.4333333333343</v>
      </c>
      <c r="G33" s="41">
        <v>6884.8666666666686</v>
      </c>
      <c r="H33" s="41">
        <v>6832.7833333333347</v>
      </c>
      <c r="I33" s="41">
        <v>6752.216666666669</v>
      </c>
      <c r="J33" s="41">
        <v>7017.5166666666682</v>
      </c>
      <c r="K33" s="41">
        <v>7098.0833333333339</v>
      </c>
      <c r="L33" s="41">
        <v>7150.1666666666679</v>
      </c>
      <c r="M33" s="31">
        <v>7046</v>
      </c>
      <c r="N33" s="31">
        <v>6913.35</v>
      </c>
      <c r="O33" s="42">
        <v>4372500</v>
      </c>
      <c r="P33" s="43">
        <v>-4.9249836921069795E-2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2279.4</v>
      </c>
      <c r="F34" s="40">
        <v>2284.5166666666664</v>
      </c>
      <c r="G34" s="41">
        <v>2259.0333333333328</v>
      </c>
      <c r="H34" s="41">
        <v>2238.6666666666665</v>
      </c>
      <c r="I34" s="41">
        <v>2213.1833333333329</v>
      </c>
      <c r="J34" s="41">
        <v>2304.8833333333328</v>
      </c>
      <c r="K34" s="41">
        <v>2330.3666666666663</v>
      </c>
      <c r="L34" s="41">
        <v>2350.7333333333327</v>
      </c>
      <c r="M34" s="31">
        <v>2310</v>
      </c>
      <c r="N34" s="31">
        <v>2264.15</v>
      </c>
      <c r="O34" s="42">
        <v>1286400</v>
      </c>
      <c r="P34" s="43">
        <v>-2.0408163265306121E-2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264.75</v>
      </c>
      <c r="F35" s="40">
        <v>263.7</v>
      </c>
      <c r="G35" s="41">
        <v>259.95</v>
      </c>
      <c r="H35" s="41">
        <v>255.14999999999998</v>
      </c>
      <c r="I35" s="41">
        <v>251.39999999999998</v>
      </c>
      <c r="J35" s="41">
        <v>268.5</v>
      </c>
      <c r="K35" s="41">
        <v>272.25</v>
      </c>
      <c r="L35" s="41">
        <v>277.05</v>
      </c>
      <c r="M35" s="31">
        <v>267.45</v>
      </c>
      <c r="N35" s="31">
        <v>258.89999999999998</v>
      </c>
      <c r="O35" s="42">
        <v>30411000</v>
      </c>
      <c r="P35" s="43">
        <v>-3.4902319204844053E-2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75.05</v>
      </c>
      <c r="F36" s="40">
        <v>75.483333333333334</v>
      </c>
      <c r="G36" s="41">
        <v>74.366666666666674</v>
      </c>
      <c r="H36" s="41">
        <v>73.683333333333337</v>
      </c>
      <c r="I36" s="41">
        <v>72.566666666666677</v>
      </c>
      <c r="J36" s="41">
        <v>76.166666666666671</v>
      </c>
      <c r="K36" s="41">
        <v>77.283333333333317</v>
      </c>
      <c r="L36" s="41">
        <v>77.966666666666669</v>
      </c>
      <c r="M36" s="31">
        <v>76.599999999999994</v>
      </c>
      <c r="N36" s="31">
        <v>74.8</v>
      </c>
      <c r="O36" s="42">
        <v>180460800</v>
      </c>
      <c r="P36" s="43">
        <v>2.7513157018186664E-2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1717.3</v>
      </c>
      <c r="F37" s="40">
        <v>1723.5</v>
      </c>
      <c r="G37" s="41">
        <v>1703.8</v>
      </c>
      <c r="H37" s="41">
        <v>1690.3</v>
      </c>
      <c r="I37" s="41">
        <v>1670.6</v>
      </c>
      <c r="J37" s="41">
        <v>1737</v>
      </c>
      <c r="K37" s="41">
        <v>1756.6999999999998</v>
      </c>
      <c r="L37" s="41">
        <v>1770.2</v>
      </c>
      <c r="M37" s="31">
        <v>1743.2</v>
      </c>
      <c r="N37" s="31">
        <v>1710</v>
      </c>
      <c r="O37" s="42">
        <v>1925550</v>
      </c>
      <c r="P37" s="43">
        <v>-7.6530612244897957E-3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180</v>
      </c>
      <c r="F38" s="40">
        <v>179.18333333333331</v>
      </c>
      <c r="G38" s="41">
        <v>177.81666666666661</v>
      </c>
      <c r="H38" s="41">
        <v>175.6333333333333</v>
      </c>
      <c r="I38" s="41">
        <v>174.26666666666659</v>
      </c>
      <c r="J38" s="41">
        <v>181.36666666666662</v>
      </c>
      <c r="K38" s="41">
        <v>182.73333333333335</v>
      </c>
      <c r="L38" s="41">
        <v>184.91666666666663</v>
      </c>
      <c r="M38" s="31">
        <v>180.55</v>
      </c>
      <c r="N38" s="31">
        <v>177</v>
      </c>
      <c r="O38" s="42">
        <v>26429000</v>
      </c>
      <c r="P38" s="43">
        <v>-2.1249648184632704E-2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785.5</v>
      </c>
      <c r="F39" s="40">
        <v>788.2833333333333</v>
      </c>
      <c r="G39" s="41">
        <v>779.56666666666661</v>
      </c>
      <c r="H39" s="41">
        <v>773.63333333333333</v>
      </c>
      <c r="I39" s="41">
        <v>764.91666666666663</v>
      </c>
      <c r="J39" s="41">
        <v>794.21666666666658</v>
      </c>
      <c r="K39" s="41">
        <v>802.93333333333328</v>
      </c>
      <c r="L39" s="41">
        <v>808.86666666666656</v>
      </c>
      <c r="M39" s="31">
        <v>797</v>
      </c>
      <c r="N39" s="31">
        <v>782.35</v>
      </c>
      <c r="O39" s="42">
        <v>4867500</v>
      </c>
      <c r="P39" s="43">
        <v>-8.2922456297624385E-3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732.5</v>
      </c>
      <c r="F40" s="40">
        <v>736.44999999999993</v>
      </c>
      <c r="G40" s="41">
        <v>725.54999999999984</v>
      </c>
      <c r="H40" s="41">
        <v>718.59999999999991</v>
      </c>
      <c r="I40" s="41">
        <v>707.69999999999982</v>
      </c>
      <c r="J40" s="41">
        <v>743.39999999999986</v>
      </c>
      <c r="K40" s="41">
        <v>754.3</v>
      </c>
      <c r="L40" s="41">
        <v>761.24999999999989</v>
      </c>
      <c r="M40" s="31">
        <v>747.35</v>
      </c>
      <c r="N40" s="31">
        <v>729.5</v>
      </c>
      <c r="O40" s="42">
        <v>8968500</v>
      </c>
      <c r="P40" s="43">
        <v>-4.992511233150275E-3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612.6</v>
      </c>
      <c r="F41" s="40">
        <v>615.19999999999993</v>
      </c>
      <c r="G41" s="41">
        <v>608.64999999999986</v>
      </c>
      <c r="H41" s="41">
        <v>604.69999999999993</v>
      </c>
      <c r="I41" s="41">
        <v>598.14999999999986</v>
      </c>
      <c r="J41" s="41">
        <v>619.14999999999986</v>
      </c>
      <c r="K41" s="41">
        <v>625.69999999999982</v>
      </c>
      <c r="L41" s="41">
        <v>629.64999999999986</v>
      </c>
      <c r="M41" s="31">
        <v>621.75</v>
      </c>
      <c r="N41" s="31">
        <v>611.25</v>
      </c>
      <c r="O41" s="42">
        <v>96078006</v>
      </c>
      <c r="P41" s="43">
        <v>2.7760177411690162E-2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53.05</v>
      </c>
      <c r="F42" s="40">
        <v>53.083333333333336</v>
      </c>
      <c r="G42" s="41">
        <v>52.56666666666667</v>
      </c>
      <c r="H42" s="41">
        <v>52.083333333333336</v>
      </c>
      <c r="I42" s="41">
        <v>51.56666666666667</v>
      </c>
      <c r="J42" s="41">
        <v>53.56666666666667</v>
      </c>
      <c r="K42" s="41">
        <v>54.083333333333336</v>
      </c>
      <c r="L42" s="41">
        <v>54.56666666666667</v>
      </c>
      <c r="M42" s="31">
        <v>53.6</v>
      </c>
      <c r="N42" s="31">
        <v>52.6</v>
      </c>
      <c r="O42" s="42">
        <v>123102000</v>
      </c>
      <c r="P42" s="43">
        <v>2.1877451407652751E-2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346.85</v>
      </c>
      <c r="F43" s="40">
        <v>346.68333333333334</v>
      </c>
      <c r="G43" s="41">
        <v>343.9666666666667</v>
      </c>
      <c r="H43" s="41">
        <v>341.08333333333337</v>
      </c>
      <c r="I43" s="41">
        <v>338.36666666666673</v>
      </c>
      <c r="J43" s="41">
        <v>349.56666666666666</v>
      </c>
      <c r="K43" s="41">
        <v>352.28333333333325</v>
      </c>
      <c r="L43" s="41">
        <v>355.16666666666663</v>
      </c>
      <c r="M43" s="31">
        <v>349.4</v>
      </c>
      <c r="N43" s="31">
        <v>343.8</v>
      </c>
      <c r="O43" s="42">
        <v>17967600</v>
      </c>
      <c r="P43" s="43">
        <v>-3.292894280762565E-2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13853.15</v>
      </c>
      <c r="F44" s="40">
        <v>13911.083333333334</v>
      </c>
      <c r="G44" s="41">
        <v>13765.166666666668</v>
      </c>
      <c r="H44" s="41">
        <v>13677.183333333334</v>
      </c>
      <c r="I44" s="41">
        <v>13531.266666666668</v>
      </c>
      <c r="J44" s="41">
        <v>13999.066666666668</v>
      </c>
      <c r="K44" s="41">
        <v>14144.983333333335</v>
      </c>
      <c r="L44" s="41">
        <v>14232.966666666667</v>
      </c>
      <c r="M44" s="31">
        <v>14057</v>
      </c>
      <c r="N44" s="31">
        <v>13823.1</v>
      </c>
      <c r="O44" s="42">
        <v>181450</v>
      </c>
      <c r="P44" s="43">
        <v>-6.5413340200875608E-2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461.4</v>
      </c>
      <c r="F45" s="40">
        <v>460.7166666666667</v>
      </c>
      <c r="G45" s="41">
        <v>457.53333333333342</v>
      </c>
      <c r="H45" s="41">
        <v>453.66666666666674</v>
      </c>
      <c r="I45" s="41">
        <v>450.48333333333346</v>
      </c>
      <c r="J45" s="41">
        <v>464.58333333333337</v>
      </c>
      <c r="K45" s="41">
        <v>467.76666666666665</v>
      </c>
      <c r="L45" s="41">
        <v>471.63333333333333</v>
      </c>
      <c r="M45" s="31">
        <v>463.9</v>
      </c>
      <c r="N45" s="31">
        <v>456.85</v>
      </c>
      <c r="O45" s="42">
        <v>40222800</v>
      </c>
      <c r="P45" s="43">
        <v>1.4989098837209303E-2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3845.2</v>
      </c>
      <c r="F46" s="40">
        <v>3842.8333333333335</v>
      </c>
      <c r="G46" s="41">
        <v>3795.666666666667</v>
      </c>
      <c r="H46" s="41">
        <v>3746.1333333333337</v>
      </c>
      <c r="I46" s="41">
        <v>3698.9666666666672</v>
      </c>
      <c r="J46" s="41">
        <v>3892.3666666666668</v>
      </c>
      <c r="K46" s="41">
        <v>3939.5333333333338</v>
      </c>
      <c r="L46" s="41">
        <v>3989.0666666666666</v>
      </c>
      <c r="M46" s="31">
        <v>3890</v>
      </c>
      <c r="N46" s="31">
        <v>3793.3</v>
      </c>
      <c r="O46" s="42">
        <v>1435600</v>
      </c>
      <c r="P46" s="43">
        <v>-3.4046561700982372E-2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542.6</v>
      </c>
      <c r="F47" s="40">
        <v>544.61666666666667</v>
      </c>
      <c r="G47" s="41">
        <v>538.43333333333339</v>
      </c>
      <c r="H47" s="41">
        <v>534.26666666666677</v>
      </c>
      <c r="I47" s="41">
        <v>528.08333333333348</v>
      </c>
      <c r="J47" s="41">
        <v>548.7833333333333</v>
      </c>
      <c r="K47" s="41">
        <v>554.96666666666647</v>
      </c>
      <c r="L47" s="41">
        <v>559.13333333333321</v>
      </c>
      <c r="M47" s="31">
        <v>550.79999999999995</v>
      </c>
      <c r="N47" s="31">
        <v>540.45000000000005</v>
      </c>
      <c r="O47" s="42">
        <v>22369600</v>
      </c>
      <c r="P47" s="43">
        <v>-1.5710919088766694E-3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151.65</v>
      </c>
      <c r="F48" s="40">
        <v>152.33333333333334</v>
      </c>
      <c r="G48" s="41">
        <v>150.41666666666669</v>
      </c>
      <c r="H48" s="41">
        <v>149.18333333333334</v>
      </c>
      <c r="I48" s="41">
        <v>147.26666666666668</v>
      </c>
      <c r="J48" s="41">
        <v>153.56666666666669</v>
      </c>
      <c r="K48" s="41">
        <v>155.48333333333338</v>
      </c>
      <c r="L48" s="41">
        <v>156.7166666666667</v>
      </c>
      <c r="M48" s="31">
        <v>154.25</v>
      </c>
      <c r="N48" s="31">
        <v>151.1</v>
      </c>
      <c r="O48" s="42">
        <v>56527200</v>
      </c>
      <c r="P48" s="43">
        <v>-3.3960871170173497E-2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510.7</v>
      </c>
      <c r="F49" s="40">
        <v>509.05</v>
      </c>
      <c r="G49" s="41">
        <v>504.9</v>
      </c>
      <c r="H49" s="41">
        <v>499.09999999999997</v>
      </c>
      <c r="I49" s="41">
        <v>494.94999999999993</v>
      </c>
      <c r="J49" s="41">
        <v>514.85</v>
      </c>
      <c r="K49" s="41">
        <v>519</v>
      </c>
      <c r="L49" s="41">
        <v>524.80000000000007</v>
      </c>
      <c r="M49" s="31">
        <v>513.20000000000005</v>
      </c>
      <c r="N49" s="31">
        <v>503.25</v>
      </c>
      <c r="O49" s="42">
        <v>10651250</v>
      </c>
      <c r="P49" s="43">
        <v>-4.3766131747278642E-2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911.3</v>
      </c>
      <c r="F50" s="40">
        <v>913.33333333333337</v>
      </c>
      <c r="G50" s="41">
        <v>903.76666666666677</v>
      </c>
      <c r="H50" s="41">
        <v>896.23333333333335</v>
      </c>
      <c r="I50" s="41">
        <v>886.66666666666674</v>
      </c>
      <c r="J50" s="41">
        <v>920.86666666666679</v>
      </c>
      <c r="K50" s="41">
        <v>930.43333333333339</v>
      </c>
      <c r="L50" s="41">
        <v>937.96666666666681</v>
      </c>
      <c r="M50" s="31">
        <v>922.9</v>
      </c>
      <c r="N50" s="31">
        <v>905.8</v>
      </c>
      <c r="O50" s="42">
        <v>12995450</v>
      </c>
      <c r="P50" s="43">
        <v>-2.7766971406341177E-2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138.85</v>
      </c>
      <c r="F51" s="40">
        <v>138.18333333333331</v>
      </c>
      <c r="G51" s="41">
        <v>137.16666666666663</v>
      </c>
      <c r="H51" s="41">
        <v>135.48333333333332</v>
      </c>
      <c r="I51" s="41">
        <v>134.46666666666664</v>
      </c>
      <c r="J51" s="41">
        <v>139.86666666666662</v>
      </c>
      <c r="K51" s="41">
        <v>140.88333333333333</v>
      </c>
      <c r="L51" s="41">
        <v>142.56666666666661</v>
      </c>
      <c r="M51" s="31">
        <v>139.19999999999999</v>
      </c>
      <c r="N51" s="31">
        <v>136.5</v>
      </c>
      <c r="O51" s="42">
        <v>62874000</v>
      </c>
      <c r="P51" s="43">
        <v>-5.1210546330333374E-2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4991.3</v>
      </c>
      <c r="F52" s="40">
        <v>5065.6333333333332</v>
      </c>
      <c r="G52" s="41">
        <v>4881.0666666666666</v>
      </c>
      <c r="H52" s="41">
        <v>4770.833333333333</v>
      </c>
      <c r="I52" s="41">
        <v>4586.2666666666664</v>
      </c>
      <c r="J52" s="41">
        <v>5175.8666666666668</v>
      </c>
      <c r="K52" s="41">
        <v>5360.4333333333325</v>
      </c>
      <c r="L52" s="41">
        <v>5470.666666666667</v>
      </c>
      <c r="M52" s="31">
        <v>5250.2</v>
      </c>
      <c r="N52" s="31">
        <v>4955.3999999999996</v>
      </c>
      <c r="O52" s="42">
        <v>855200</v>
      </c>
      <c r="P52" s="43">
        <v>-6.8206580954456308E-2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1657.7</v>
      </c>
      <c r="F53" s="40">
        <v>1656.4333333333332</v>
      </c>
      <c r="G53" s="41">
        <v>1637.8666666666663</v>
      </c>
      <c r="H53" s="41">
        <v>1618.0333333333331</v>
      </c>
      <c r="I53" s="41">
        <v>1599.4666666666662</v>
      </c>
      <c r="J53" s="41">
        <v>1676.2666666666664</v>
      </c>
      <c r="K53" s="41">
        <v>1694.8333333333335</v>
      </c>
      <c r="L53" s="41">
        <v>1714.6666666666665</v>
      </c>
      <c r="M53" s="31">
        <v>1675</v>
      </c>
      <c r="N53" s="31">
        <v>1636.6</v>
      </c>
      <c r="O53" s="42">
        <v>2645300</v>
      </c>
      <c r="P53" s="43">
        <v>-5.6075933558136629E-2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643.79999999999995</v>
      </c>
      <c r="F54" s="40">
        <v>645.75</v>
      </c>
      <c r="G54" s="41">
        <v>637.04999999999995</v>
      </c>
      <c r="H54" s="41">
        <v>630.29999999999995</v>
      </c>
      <c r="I54" s="41">
        <v>621.59999999999991</v>
      </c>
      <c r="J54" s="41">
        <v>652.5</v>
      </c>
      <c r="K54" s="41">
        <v>661.2</v>
      </c>
      <c r="L54" s="41">
        <v>667.95</v>
      </c>
      <c r="M54" s="31">
        <v>654.45000000000005</v>
      </c>
      <c r="N54" s="31">
        <v>639</v>
      </c>
      <c r="O54" s="42">
        <v>7630566</v>
      </c>
      <c r="P54" s="43">
        <v>2.4640657084188913E-3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772.6</v>
      </c>
      <c r="F55" s="40">
        <v>777.31666666666661</v>
      </c>
      <c r="G55" s="41">
        <v>766.63333333333321</v>
      </c>
      <c r="H55" s="41">
        <v>760.66666666666663</v>
      </c>
      <c r="I55" s="41">
        <v>749.98333333333323</v>
      </c>
      <c r="J55" s="41">
        <v>783.28333333333319</v>
      </c>
      <c r="K55" s="41">
        <v>793.96666666666658</v>
      </c>
      <c r="L55" s="41">
        <v>799.93333333333317</v>
      </c>
      <c r="M55" s="31">
        <v>788</v>
      </c>
      <c r="N55" s="31">
        <v>771.35</v>
      </c>
      <c r="O55" s="42">
        <v>1708750</v>
      </c>
      <c r="P55" s="43">
        <v>4.0396621373485131E-3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146.55000000000001</v>
      </c>
      <c r="F56" s="40">
        <v>146.78333333333333</v>
      </c>
      <c r="G56" s="41">
        <v>145.66666666666666</v>
      </c>
      <c r="H56" s="41">
        <v>144.78333333333333</v>
      </c>
      <c r="I56" s="41">
        <v>143.66666666666666</v>
      </c>
      <c r="J56" s="41">
        <v>147.66666666666666</v>
      </c>
      <c r="K56" s="41">
        <v>148.78333333333333</v>
      </c>
      <c r="L56" s="41">
        <v>149.66666666666666</v>
      </c>
      <c r="M56" s="31">
        <v>147.9</v>
      </c>
      <c r="N56" s="31">
        <v>145.9</v>
      </c>
      <c r="O56" s="42">
        <v>7821300</v>
      </c>
      <c r="P56" s="43">
        <v>-5.0790067720090294E-2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989.25</v>
      </c>
      <c r="F57" s="40">
        <v>994.56666666666661</v>
      </c>
      <c r="G57" s="41">
        <v>982.23333333333323</v>
      </c>
      <c r="H57" s="41">
        <v>975.21666666666658</v>
      </c>
      <c r="I57" s="41">
        <v>962.88333333333321</v>
      </c>
      <c r="J57" s="41">
        <v>1001.5833333333333</v>
      </c>
      <c r="K57" s="41">
        <v>1013.9166666666667</v>
      </c>
      <c r="L57" s="41">
        <v>1020.9333333333333</v>
      </c>
      <c r="M57" s="31">
        <v>1006.9</v>
      </c>
      <c r="N57" s="31">
        <v>987.55</v>
      </c>
      <c r="O57" s="42">
        <v>3348000</v>
      </c>
      <c r="P57" s="43">
        <v>-5.9021922428330521E-2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599.9</v>
      </c>
      <c r="F58" s="40">
        <v>597.65</v>
      </c>
      <c r="G58" s="41">
        <v>593.5</v>
      </c>
      <c r="H58" s="41">
        <v>587.1</v>
      </c>
      <c r="I58" s="41">
        <v>582.95000000000005</v>
      </c>
      <c r="J58" s="41">
        <v>604.04999999999995</v>
      </c>
      <c r="K58" s="41">
        <v>608.19999999999982</v>
      </c>
      <c r="L58" s="41">
        <v>614.59999999999991</v>
      </c>
      <c r="M58" s="31">
        <v>601.79999999999995</v>
      </c>
      <c r="N58" s="31">
        <v>591.25</v>
      </c>
      <c r="O58" s="42">
        <v>11198750</v>
      </c>
      <c r="P58" s="43">
        <v>-5.195767195767196E-2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2089.4</v>
      </c>
      <c r="F59" s="40">
        <v>2096.9500000000003</v>
      </c>
      <c r="G59" s="41">
        <v>2073.9500000000007</v>
      </c>
      <c r="H59" s="41">
        <v>2058.5000000000005</v>
      </c>
      <c r="I59" s="41">
        <v>2035.5000000000009</v>
      </c>
      <c r="J59" s="41">
        <v>2112.4000000000005</v>
      </c>
      <c r="K59" s="41">
        <v>2135.3999999999996</v>
      </c>
      <c r="L59" s="41">
        <v>2150.8500000000004</v>
      </c>
      <c r="M59" s="31">
        <v>2119.9499999999998</v>
      </c>
      <c r="N59" s="31">
        <v>2081.5</v>
      </c>
      <c r="O59" s="42">
        <v>2888000</v>
      </c>
      <c r="P59" s="43">
        <v>-8.0714408380559849E-3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4855.3999999999996</v>
      </c>
      <c r="F60" s="40">
        <v>4853.4833333333327</v>
      </c>
      <c r="G60" s="41">
        <v>4825.0666666666657</v>
      </c>
      <c r="H60" s="41">
        <v>4794.7333333333327</v>
      </c>
      <c r="I60" s="41">
        <v>4766.3166666666657</v>
      </c>
      <c r="J60" s="41">
        <v>4883.8166666666657</v>
      </c>
      <c r="K60" s="41">
        <v>4912.2333333333318</v>
      </c>
      <c r="L60" s="41">
        <v>4942.5666666666657</v>
      </c>
      <c r="M60" s="31">
        <v>4881.8999999999996</v>
      </c>
      <c r="N60" s="31">
        <v>4823.1499999999996</v>
      </c>
      <c r="O60" s="42">
        <v>2182000</v>
      </c>
      <c r="P60" s="43">
        <v>-1.6408222142084386E-2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307.7</v>
      </c>
      <c r="F61" s="40">
        <v>309.23333333333329</v>
      </c>
      <c r="G61" s="41">
        <v>301.11666666666656</v>
      </c>
      <c r="H61" s="41">
        <v>294.53333333333325</v>
      </c>
      <c r="I61" s="41">
        <v>286.41666666666652</v>
      </c>
      <c r="J61" s="41">
        <v>315.81666666666661</v>
      </c>
      <c r="K61" s="41">
        <v>323.93333333333328</v>
      </c>
      <c r="L61" s="41">
        <v>330.51666666666665</v>
      </c>
      <c r="M61" s="31">
        <v>317.35000000000002</v>
      </c>
      <c r="N61" s="31">
        <v>302.64999999999998</v>
      </c>
      <c r="O61" s="42">
        <v>47820300</v>
      </c>
      <c r="P61" s="43">
        <v>4.7794649313087488E-2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4545.8999999999996</v>
      </c>
      <c r="F62" s="40">
        <v>4554.3499999999995</v>
      </c>
      <c r="G62" s="41">
        <v>4517.7999999999993</v>
      </c>
      <c r="H62" s="41">
        <v>4489.7</v>
      </c>
      <c r="I62" s="41">
        <v>4453.1499999999996</v>
      </c>
      <c r="J62" s="41">
        <v>4582.4499999999989</v>
      </c>
      <c r="K62" s="41">
        <v>4619</v>
      </c>
      <c r="L62" s="41">
        <v>4647.0999999999985</v>
      </c>
      <c r="M62" s="31">
        <v>4590.8999999999996</v>
      </c>
      <c r="N62" s="31">
        <v>4526.25</v>
      </c>
      <c r="O62" s="42">
        <v>3407375</v>
      </c>
      <c r="P62" s="43">
        <v>2.4735912183752491E-2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2574.4</v>
      </c>
      <c r="F63" s="40">
        <v>2562.1</v>
      </c>
      <c r="G63" s="41">
        <v>2544.4499999999998</v>
      </c>
      <c r="H63" s="41">
        <v>2514.5</v>
      </c>
      <c r="I63" s="41">
        <v>2496.85</v>
      </c>
      <c r="J63" s="41">
        <v>2592.0499999999997</v>
      </c>
      <c r="K63" s="41">
        <v>2609.7000000000003</v>
      </c>
      <c r="L63" s="41">
        <v>2639.6499999999996</v>
      </c>
      <c r="M63" s="31">
        <v>2579.75</v>
      </c>
      <c r="N63" s="31">
        <v>2532.15</v>
      </c>
      <c r="O63" s="42">
        <v>4386200</v>
      </c>
      <c r="P63" s="43">
        <v>6.8289547682172415E-3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1342.1</v>
      </c>
      <c r="F64" s="40">
        <v>1327.7333333333333</v>
      </c>
      <c r="G64" s="41">
        <v>1306.3166666666666</v>
      </c>
      <c r="H64" s="41">
        <v>1270.5333333333333</v>
      </c>
      <c r="I64" s="41">
        <v>1249.1166666666666</v>
      </c>
      <c r="J64" s="41">
        <v>1363.5166666666667</v>
      </c>
      <c r="K64" s="41">
        <v>1384.9333333333332</v>
      </c>
      <c r="L64" s="41">
        <v>1420.7166666666667</v>
      </c>
      <c r="M64" s="31">
        <v>1349.15</v>
      </c>
      <c r="N64" s="31">
        <v>1291.95</v>
      </c>
      <c r="O64" s="42">
        <v>6415200</v>
      </c>
      <c r="P64" s="43">
        <v>-1.3948769972102461E-2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159.65</v>
      </c>
      <c r="F65" s="40">
        <v>160.38333333333333</v>
      </c>
      <c r="G65" s="41">
        <v>158.61666666666665</v>
      </c>
      <c r="H65" s="41">
        <v>157.58333333333331</v>
      </c>
      <c r="I65" s="41">
        <v>155.81666666666663</v>
      </c>
      <c r="J65" s="41">
        <v>161.41666666666666</v>
      </c>
      <c r="K65" s="41">
        <v>163.18333333333331</v>
      </c>
      <c r="L65" s="41">
        <v>164.21666666666667</v>
      </c>
      <c r="M65" s="31">
        <v>162.15</v>
      </c>
      <c r="N65" s="31">
        <v>159.35</v>
      </c>
      <c r="O65" s="42">
        <v>25074000</v>
      </c>
      <c r="P65" s="43">
        <v>1.1178861788617886E-2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80.45</v>
      </c>
      <c r="F66" s="40">
        <v>80.5</v>
      </c>
      <c r="G66" s="41">
        <v>80</v>
      </c>
      <c r="H66" s="41">
        <v>79.55</v>
      </c>
      <c r="I66" s="41">
        <v>79.05</v>
      </c>
      <c r="J66" s="41">
        <v>80.95</v>
      </c>
      <c r="K66" s="41">
        <v>81.45</v>
      </c>
      <c r="L66" s="41">
        <v>81.900000000000006</v>
      </c>
      <c r="M66" s="31">
        <v>81</v>
      </c>
      <c r="N66" s="31">
        <v>80.05</v>
      </c>
      <c r="O66" s="42">
        <v>86540000</v>
      </c>
      <c r="P66" s="43">
        <v>2.8279467680608364E-2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145</v>
      </c>
      <c r="F67" s="40">
        <v>145.6</v>
      </c>
      <c r="G67" s="41">
        <v>143.5</v>
      </c>
      <c r="H67" s="41">
        <v>142</v>
      </c>
      <c r="I67" s="41">
        <v>139.9</v>
      </c>
      <c r="J67" s="41">
        <v>147.1</v>
      </c>
      <c r="K67" s="41">
        <v>149.19999999999996</v>
      </c>
      <c r="L67" s="41">
        <v>150.69999999999999</v>
      </c>
      <c r="M67" s="31">
        <v>147.69999999999999</v>
      </c>
      <c r="N67" s="31">
        <v>144.1</v>
      </c>
      <c r="O67" s="42">
        <v>33135200</v>
      </c>
      <c r="P67" s="43">
        <v>9.2902266815310299E-3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519.65</v>
      </c>
      <c r="F68" s="40">
        <v>521.65</v>
      </c>
      <c r="G68" s="41">
        <v>516.25</v>
      </c>
      <c r="H68" s="41">
        <v>512.85</v>
      </c>
      <c r="I68" s="41">
        <v>507.45000000000005</v>
      </c>
      <c r="J68" s="41">
        <v>525.04999999999995</v>
      </c>
      <c r="K68" s="41">
        <v>530.44999999999982</v>
      </c>
      <c r="L68" s="41">
        <v>533.84999999999991</v>
      </c>
      <c r="M68" s="31">
        <v>527.04999999999995</v>
      </c>
      <c r="N68" s="31">
        <v>518.25</v>
      </c>
      <c r="O68" s="42">
        <v>8789450</v>
      </c>
      <c r="P68" s="43">
        <v>-1.9499679281590764E-2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28.9</v>
      </c>
      <c r="F69" s="40">
        <v>28.816666666666663</v>
      </c>
      <c r="G69" s="41">
        <v>28.483333333333327</v>
      </c>
      <c r="H69" s="41">
        <v>28.066666666666663</v>
      </c>
      <c r="I69" s="41">
        <v>27.733333333333327</v>
      </c>
      <c r="J69" s="41">
        <v>29.233333333333327</v>
      </c>
      <c r="K69" s="41">
        <v>29.566666666666663</v>
      </c>
      <c r="L69" s="41">
        <v>29.983333333333327</v>
      </c>
      <c r="M69" s="31">
        <v>29.15</v>
      </c>
      <c r="N69" s="31">
        <v>28.4</v>
      </c>
      <c r="O69" s="42">
        <v>120510000</v>
      </c>
      <c r="P69" s="43">
        <v>5.2552552552552556E-3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1043.05</v>
      </c>
      <c r="F70" s="40">
        <v>1034.55</v>
      </c>
      <c r="G70" s="41">
        <v>1013.1499999999999</v>
      </c>
      <c r="H70" s="41">
        <v>983.24999999999989</v>
      </c>
      <c r="I70" s="41">
        <v>961.8499999999998</v>
      </c>
      <c r="J70" s="41">
        <v>1064.4499999999998</v>
      </c>
      <c r="K70" s="41">
        <v>1085.8499999999999</v>
      </c>
      <c r="L70" s="41">
        <v>1115.75</v>
      </c>
      <c r="M70" s="31">
        <v>1055.95</v>
      </c>
      <c r="N70" s="31">
        <v>1004.65</v>
      </c>
      <c r="O70" s="42">
        <v>4727000</v>
      </c>
      <c r="P70" s="43">
        <v>0.11696597353497165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1443.95</v>
      </c>
      <c r="F71" s="40">
        <v>1449.0666666666666</v>
      </c>
      <c r="G71" s="41">
        <v>1430.0833333333333</v>
      </c>
      <c r="H71" s="41">
        <v>1416.2166666666667</v>
      </c>
      <c r="I71" s="41">
        <v>1397.2333333333333</v>
      </c>
      <c r="J71" s="41">
        <v>1462.9333333333332</v>
      </c>
      <c r="K71" s="41">
        <v>1481.9166666666667</v>
      </c>
      <c r="L71" s="41">
        <v>1495.7833333333331</v>
      </c>
      <c r="M71" s="31">
        <v>1468.05</v>
      </c>
      <c r="N71" s="31">
        <v>1435.2</v>
      </c>
      <c r="O71" s="42">
        <v>2388750</v>
      </c>
      <c r="P71" s="43">
        <v>4.137149334088977E-2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331.35</v>
      </c>
      <c r="F72" s="40">
        <v>332.98333333333335</v>
      </c>
      <c r="G72" s="41">
        <v>328.16666666666669</v>
      </c>
      <c r="H72" s="41">
        <v>324.98333333333335</v>
      </c>
      <c r="I72" s="41">
        <v>320.16666666666669</v>
      </c>
      <c r="J72" s="41">
        <v>336.16666666666669</v>
      </c>
      <c r="K72" s="41">
        <v>340.98333333333329</v>
      </c>
      <c r="L72" s="41">
        <v>344.16666666666669</v>
      </c>
      <c r="M72" s="31">
        <v>337.8</v>
      </c>
      <c r="N72" s="31">
        <v>329.8</v>
      </c>
      <c r="O72" s="42">
        <v>12587550</v>
      </c>
      <c r="P72" s="43">
        <v>1.5759849906191371E-2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1451.35</v>
      </c>
      <c r="F73" s="40">
        <v>1457.1666666666667</v>
      </c>
      <c r="G73" s="41">
        <v>1442.0833333333335</v>
      </c>
      <c r="H73" s="41">
        <v>1432.8166666666668</v>
      </c>
      <c r="I73" s="41">
        <v>1417.7333333333336</v>
      </c>
      <c r="J73" s="41">
        <v>1466.4333333333334</v>
      </c>
      <c r="K73" s="41">
        <v>1481.5166666666669</v>
      </c>
      <c r="L73" s="41">
        <v>1490.7833333333333</v>
      </c>
      <c r="M73" s="31">
        <v>1472.25</v>
      </c>
      <c r="N73" s="31">
        <v>1447.9</v>
      </c>
      <c r="O73" s="42">
        <v>10907425</v>
      </c>
      <c r="P73" s="43">
        <v>-1.6194678891221455E-2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712.65</v>
      </c>
      <c r="F74" s="40">
        <v>718.48333333333323</v>
      </c>
      <c r="G74" s="41">
        <v>705.56666666666649</v>
      </c>
      <c r="H74" s="41">
        <v>698.48333333333323</v>
      </c>
      <c r="I74" s="41">
        <v>685.56666666666649</v>
      </c>
      <c r="J74" s="41">
        <v>725.56666666666649</v>
      </c>
      <c r="K74" s="41">
        <v>738.48333333333323</v>
      </c>
      <c r="L74" s="41">
        <v>745.56666666666649</v>
      </c>
      <c r="M74" s="31">
        <v>731.4</v>
      </c>
      <c r="N74" s="31">
        <v>711.4</v>
      </c>
      <c r="O74" s="42">
        <v>2017500</v>
      </c>
      <c r="P74" s="43">
        <v>-3.2953864589574597E-2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1205.8</v>
      </c>
      <c r="F75" s="40">
        <v>1227.05</v>
      </c>
      <c r="G75" s="41">
        <v>1181.0999999999999</v>
      </c>
      <c r="H75" s="41">
        <v>1156.3999999999999</v>
      </c>
      <c r="I75" s="41">
        <v>1110.4499999999998</v>
      </c>
      <c r="J75" s="41">
        <v>1251.75</v>
      </c>
      <c r="K75" s="41">
        <v>1297.7000000000003</v>
      </c>
      <c r="L75" s="41">
        <v>1322.4</v>
      </c>
      <c r="M75" s="31">
        <v>1273</v>
      </c>
      <c r="N75" s="31">
        <v>1202.3499999999999</v>
      </c>
      <c r="O75" s="42">
        <v>4264500</v>
      </c>
      <c r="P75" s="43">
        <v>-5.1323923947276329E-3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1155</v>
      </c>
      <c r="F76" s="40">
        <v>1155.6666666666667</v>
      </c>
      <c r="G76" s="41">
        <v>1140.3333333333335</v>
      </c>
      <c r="H76" s="41">
        <v>1125.6666666666667</v>
      </c>
      <c r="I76" s="41">
        <v>1110.3333333333335</v>
      </c>
      <c r="J76" s="41">
        <v>1170.3333333333335</v>
      </c>
      <c r="K76" s="41">
        <v>1185.666666666667</v>
      </c>
      <c r="L76" s="41">
        <v>1200.3333333333335</v>
      </c>
      <c r="M76" s="31">
        <v>1171</v>
      </c>
      <c r="N76" s="31">
        <v>1141</v>
      </c>
      <c r="O76" s="42">
        <v>17068800</v>
      </c>
      <c r="P76" s="43">
        <v>9.6058297449486581E-3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2698.65</v>
      </c>
      <c r="F77" s="40">
        <v>2704.1000000000004</v>
      </c>
      <c r="G77" s="41">
        <v>2690.6500000000005</v>
      </c>
      <c r="H77" s="41">
        <v>2682.65</v>
      </c>
      <c r="I77" s="41">
        <v>2669.2000000000003</v>
      </c>
      <c r="J77" s="41">
        <v>2712.1000000000008</v>
      </c>
      <c r="K77" s="41">
        <v>2725.5500000000006</v>
      </c>
      <c r="L77" s="41">
        <v>2733.5500000000011</v>
      </c>
      <c r="M77" s="31">
        <v>2717.55</v>
      </c>
      <c r="N77" s="31">
        <v>2696.1</v>
      </c>
      <c r="O77" s="42">
        <v>12569100</v>
      </c>
      <c r="P77" s="43">
        <v>-4.6090613195219881E-3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2958.05</v>
      </c>
      <c r="F78" s="40">
        <v>2954.0166666666664</v>
      </c>
      <c r="G78" s="41">
        <v>2930.0333333333328</v>
      </c>
      <c r="H78" s="41">
        <v>2902.0166666666664</v>
      </c>
      <c r="I78" s="41">
        <v>2878.0333333333328</v>
      </c>
      <c r="J78" s="41">
        <v>2982.0333333333328</v>
      </c>
      <c r="K78" s="41">
        <v>3006.0166666666664</v>
      </c>
      <c r="L78" s="41">
        <v>3034.0333333333328</v>
      </c>
      <c r="M78" s="31">
        <v>2978</v>
      </c>
      <c r="N78" s="31">
        <v>2926</v>
      </c>
      <c r="O78" s="42">
        <v>899000</v>
      </c>
      <c r="P78" s="43">
        <v>-6.1905814724740214E-3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1557.95</v>
      </c>
      <c r="F79" s="40">
        <v>1555.2333333333333</v>
      </c>
      <c r="G79" s="41">
        <v>1549.2166666666667</v>
      </c>
      <c r="H79" s="41">
        <v>1540.4833333333333</v>
      </c>
      <c r="I79" s="41">
        <v>1534.4666666666667</v>
      </c>
      <c r="J79" s="41">
        <v>1563.9666666666667</v>
      </c>
      <c r="K79" s="41">
        <v>1569.9833333333336</v>
      </c>
      <c r="L79" s="41">
        <v>1578.7166666666667</v>
      </c>
      <c r="M79" s="31">
        <v>1561.25</v>
      </c>
      <c r="N79" s="31">
        <v>1546.5</v>
      </c>
      <c r="O79" s="42">
        <v>23645050</v>
      </c>
      <c r="P79" s="43">
        <v>-4.3390222736476712E-2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686.9</v>
      </c>
      <c r="F80" s="40">
        <v>684.03333333333342</v>
      </c>
      <c r="G80" s="41">
        <v>676.06666666666683</v>
      </c>
      <c r="H80" s="41">
        <v>665.23333333333346</v>
      </c>
      <c r="I80" s="41">
        <v>657.26666666666688</v>
      </c>
      <c r="J80" s="41">
        <v>694.86666666666679</v>
      </c>
      <c r="K80" s="41">
        <v>702.83333333333326</v>
      </c>
      <c r="L80" s="41">
        <v>713.66666666666674</v>
      </c>
      <c r="M80" s="31">
        <v>692</v>
      </c>
      <c r="N80" s="31">
        <v>673.2</v>
      </c>
      <c r="O80" s="42">
        <v>22057200</v>
      </c>
      <c r="P80" s="43">
        <v>5.91953446373031E-3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2674.65</v>
      </c>
      <c r="F81" s="40">
        <v>2685.2</v>
      </c>
      <c r="G81" s="41">
        <v>2659.8999999999996</v>
      </c>
      <c r="H81" s="41">
        <v>2645.1499999999996</v>
      </c>
      <c r="I81" s="41">
        <v>2619.8499999999995</v>
      </c>
      <c r="J81" s="41">
        <v>2699.95</v>
      </c>
      <c r="K81" s="41">
        <v>2725.25</v>
      </c>
      <c r="L81" s="41">
        <v>2740</v>
      </c>
      <c r="M81" s="31">
        <v>2710.5</v>
      </c>
      <c r="N81" s="31">
        <v>2670.45</v>
      </c>
      <c r="O81" s="42">
        <v>5388000</v>
      </c>
      <c r="P81" s="43">
        <v>-3.9376629138705562E-3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430.2</v>
      </c>
      <c r="F82" s="40">
        <v>429.90000000000003</v>
      </c>
      <c r="G82" s="41">
        <v>425.10000000000008</v>
      </c>
      <c r="H82" s="41">
        <v>420.00000000000006</v>
      </c>
      <c r="I82" s="41">
        <v>415.2000000000001</v>
      </c>
      <c r="J82" s="41">
        <v>435.00000000000006</v>
      </c>
      <c r="K82" s="41">
        <v>439.8</v>
      </c>
      <c r="L82" s="41">
        <v>444.90000000000003</v>
      </c>
      <c r="M82" s="31">
        <v>434.7</v>
      </c>
      <c r="N82" s="31">
        <v>424.8</v>
      </c>
      <c r="O82" s="42">
        <v>40604900</v>
      </c>
      <c r="P82" s="43">
        <v>-9.0250813306747817E-3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257.55</v>
      </c>
      <c r="F83" s="40">
        <v>255.79999999999998</v>
      </c>
      <c r="G83" s="41">
        <v>252.14999999999998</v>
      </c>
      <c r="H83" s="41">
        <v>246.75</v>
      </c>
      <c r="I83" s="41">
        <v>243.1</v>
      </c>
      <c r="J83" s="41">
        <v>261.19999999999993</v>
      </c>
      <c r="K83" s="41">
        <v>264.85000000000002</v>
      </c>
      <c r="L83" s="41">
        <v>270.24999999999994</v>
      </c>
      <c r="M83" s="31">
        <v>259.45</v>
      </c>
      <c r="N83" s="31">
        <v>250.4</v>
      </c>
      <c r="O83" s="42">
        <v>22291200</v>
      </c>
      <c r="P83" s="43">
        <v>-5.070714039323905E-2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2641.55</v>
      </c>
      <c r="F84" s="40">
        <v>2642.55</v>
      </c>
      <c r="G84" s="41">
        <v>2619.8000000000002</v>
      </c>
      <c r="H84" s="41">
        <v>2598.0500000000002</v>
      </c>
      <c r="I84" s="41">
        <v>2575.3000000000002</v>
      </c>
      <c r="J84" s="41">
        <v>2664.3</v>
      </c>
      <c r="K84" s="41">
        <v>2687.05</v>
      </c>
      <c r="L84" s="41">
        <v>2708.8</v>
      </c>
      <c r="M84" s="31">
        <v>2665.3</v>
      </c>
      <c r="N84" s="31">
        <v>2620.8000000000002</v>
      </c>
      <c r="O84" s="42">
        <v>6737700</v>
      </c>
      <c r="P84" s="43">
        <v>-2.4872307350655119E-3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222.8</v>
      </c>
      <c r="F85" s="40">
        <v>225.65</v>
      </c>
      <c r="G85" s="41">
        <v>219.10000000000002</v>
      </c>
      <c r="H85" s="41">
        <v>215.4</v>
      </c>
      <c r="I85" s="41">
        <v>208.85000000000002</v>
      </c>
      <c r="J85" s="41">
        <v>229.35000000000002</v>
      </c>
      <c r="K85" s="41">
        <v>235.90000000000003</v>
      </c>
      <c r="L85" s="41">
        <v>239.60000000000002</v>
      </c>
      <c r="M85" s="31">
        <v>232.2</v>
      </c>
      <c r="N85" s="31">
        <v>221.95</v>
      </c>
      <c r="O85" s="42">
        <v>37981200</v>
      </c>
      <c r="P85" s="43">
        <v>4.5481696390477E-2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691.3</v>
      </c>
      <c r="F86" s="40">
        <v>693.5333333333333</v>
      </c>
      <c r="G86" s="41">
        <v>684.81666666666661</v>
      </c>
      <c r="H86" s="41">
        <v>678.33333333333326</v>
      </c>
      <c r="I86" s="41">
        <v>669.61666666666656</v>
      </c>
      <c r="J86" s="41">
        <v>700.01666666666665</v>
      </c>
      <c r="K86" s="41">
        <v>708.73333333333335</v>
      </c>
      <c r="L86" s="41">
        <v>715.2166666666667</v>
      </c>
      <c r="M86" s="31">
        <v>702.25</v>
      </c>
      <c r="N86" s="31">
        <v>687.05</v>
      </c>
      <c r="O86" s="42">
        <v>83642625</v>
      </c>
      <c r="P86" s="43">
        <v>7.5861726268364998E-3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1464.05</v>
      </c>
      <c r="F87" s="40">
        <v>1467.2833333333335</v>
      </c>
      <c r="G87" s="41">
        <v>1454.666666666667</v>
      </c>
      <c r="H87" s="41">
        <v>1445.2833333333335</v>
      </c>
      <c r="I87" s="41">
        <v>1432.666666666667</v>
      </c>
      <c r="J87" s="41">
        <v>1476.666666666667</v>
      </c>
      <c r="K87" s="41">
        <v>1489.2833333333333</v>
      </c>
      <c r="L87" s="41">
        <v>1498.666666666667</v>
      </c>
      <c r="M87" s="31">
        <v>1479.9</v>
      </c>
      <c r="N87" s="31">
        <v>1457.9</v>
      </c>
      <c r="O87" s="42">
        <v>1940975</v>
      </c>
      <c r="P87" s="43">
        <v>-6.1639613725087319E-2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657.3</v>
      </c>
      <c r="F88" s="40">
        <v>661.43333333333328</v>
      </c>
      <c r="G88" s="41">
        <v>651.16666666666652</v>
      </c>
      <c r="H88" s="41">
        <v>645.03333333333319</v>
      </c>
      <c r="I88" s="41">
        <v>634.76666666666642</v>
      </c>
      <c r="J88" s="41">
        <v>667.56666666666661</v>
      </c>
      <c r="K88" s="41">
        <v>677.83333333333326</v>
      </c>
      <c r="L88" s="41">
        <v>683.9666666666667</v>
      </c>
      <c r="M88" s="31">
        <v>671.7</v>
      </c>
      <c r="N88" s="31">
        <v>655.29999999999995</v>
      </c>
      <c r="O88" s="42">
        <v>6171000</v>
      </c>
      <c r="P88" s="43">
        <v>-2.5811034809377222E-2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6.3</v>
      </c>
      <c r="F89" s="40">
        <v>6.3166666666666664</v>
      </c>
      <c r="G89" s="41">
        <v>6.1833333333333327</v>
      </c>
      <c r="H89" s="41">
        <v>6.0666666666666664</v>
      </c>
      <c r="I89" s="41">
        <v>5.9333333333333327</v>
      </c>
      <c r="J89" s="41">
        <v>6.4333333333333327</v>
      </c>
      <c r="K89" s="41">
        <v>6.5666666666666655</v>
      </c>
      <c r="L89" s="41">
        <v>6.6833333333333327</v>
      </c>
      <c r="M89" s="31">
        <v>6.45</v>
      </c>
      <c r="N89" s="31">
        <v>6.2</v>
      </c>
      <c r="O89" s="42">
        <v>574420000</v>
      </c>
      <c r="P89" s="43">
        <v>-6.1205811692026081E-2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42.6</v>
      </c>
      <c r="F90" s="40">
        <v>42.800000000000004</v>
      </c>
      <c r="G90" s="41">
        <v>42.20000000000001</v>
      </c>
      <c r="H90" s="41">
        <v>41.800000000000004</v>
      </c>
      <c r="I90" s="41">
        <v>41.20000000000001</v>
      </c>
      <c r="J90" s="41">
        <v>43.20000000000001</v>
      </c>
      <c r="K90" s="41">
        <v>43.800000000000004</v>
      </c>
      <c r="L90" s="41">
        <v>44.20000000000001</v>
      </c>
      <c r="M90" s="31">
        <v>43.4</v>
      </c>
      <c r="N90" s="31">
        <v>42.4</v>
      </c>
      <c r="O90" s="42">
        <v>223611000</v>
      </c>
      <c r="P90" s="43">
        <v>4.4091554293825407E-2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524.75</v>
      </c>
      <c r="F91" s="40">
        <v>525</v>
      </c>
      <c r="G91" s="41">
        <v>522</v>
      </c>
      <c r="H91" s="41">
        <v>519.25</v>
      </c>
      <c r="I91" s="41">
        <v>516.25</v>
      </c>
      <c r="J91" s="41">
        <v>527.75</v>
      </c>
      <c r="K91" s="41">
        <v>530.75</v>
      </c>
      <c r="L91" s="41">
        <v>533.5</v>
      </c>
      <c r="M91" s="31">
        <v>528</v>
      </c>
      <c r="N91" s="31">
        <v>522.25</v>
      </c>
      <c r="O91" s="42">
        <v>10972500</v>
      </c>
      <c r="P91" s="43">
        <v>3.2687955745536838E-3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138.9</v>
      </c>
      <c r="F92" s="40">
        <v>139.58333333333334</v>
      </c>
      <c r="G92" s="41">
        <v>137.7166666666667</v>
      </c>
      <c r="H92" s="41">
        <v>136.53333333333336</v>
      </c>
      <c r="I92" s="41">
        <v>134.66666666666671</v>
      </c>
      <c r="J92" s="41">
        <v>140.76666666666668</v>
      </c>
      <c r="K92" s="41">
        <v>142.6333333333333</v>
      </c>
      <c r="L92" s="41">
        <v>143.81666666666666</v>
      </c>
      <c r="M92" s="31">
        <v>141.44999999999999</v>
      </c>
      <c r="N92" s="31">
        <v>138.4</v>
      </c>
      <c r="O92" s="42">
        <v>8708700</v>
      </c>
      <c r="P92" s="43">
        <v>-1.0195035460992909E-2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1717.8</v>
      </c>
      <c r="F93" s="40">
        <v>1714</v>
      </c>
      <c r="G93" s="41">
        <v>1686</v>
      </c>
      <c r="H93" s="41">
        <v>1654.2</v>
      </c>
      <c r="I93" s="41">
        <v>1626.2</v>
      </c>
      <c r="J93" s="41">
        <v>1745.8</v>
      </c>
      <c r="K93" s="41">
        <v>1773.8</v>
      </c>
      <c r="L93" s="41">
        <v>1805.6</v>
      </c>
      <c r="M93" s="31">
        <v>1742</v>
      </c>
      <c r="N93" s="31">
        <v>1682.2</v>
      </c>
      <c r="O93" s="42">
        <v>2603500</v>
      </c>
      <c r="P93" s="43">
        <v>-4.0168324407039019E-3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1004.5</v>
      </c>
      <c r="F94" s="40">
        <v>1005.2333333333332</v>
      </c>
      <c r="G94" s="41">
        <v>996.96666666666647</v>
      </c>
      <c r="H94" s="41">
        <v>989.43333333333328</v>
      </c>
      <c r="I94" s="41">
        <v>981.16666666666652</v>
      </c>
      <c r="J94" s="41">
        <v>1012.7666666666664</v>
      </c>
      <c r="K94" s="41">
        <v>1021.0333333333331</v>
      </c>
      <c r="L94" s="41">
        <v>1028.5666666666664</v>
      </c>
      <c r="M94" s="31">
        <v>1013.5</v>
      </c>
      <c r="N94" s="31">
        <v>997.7</v>
      </c>
      <c r="O94" s="42">
        <v>13134600</v>
      </c>
      <c r="P94" s="43">
        <v>-2.9137839276210751E-2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220.3</v>
      </c>
      <c r="F95" s="40">
        <v>220.5</v>
      </c>
      <c r="G95" s="41">
        <v>218.1</v>
      </c>
      <c r="H95" s="41">
        <v>215.9</v>
      </c>
      <c r="I95" s="41">
        <v>213.5</v>
      </c>
      <c r="J95" s="41">
        <v>222.7</v>
      </c>
      <c r="K95" s="41">
        <v>225.09999999999997</v>
      </c>
      <c r="L95" s="41">
        <v>227.29999999999998</v>
      </c>
      <c r="M95" s="31">
        <v>222.9</v>
      </c>
      <c r="N95" s="31">
        <v>218.3</v>
      </c>
      <c r="O95" s="42">
        <v>13619200</v>
      </c>
      <c r="P95" s="43">
        <v>-3.0303030303030304E-2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1736.95</v>
      </c>
      <c r="F96" s="40">
        <v>1735.2333333333333</v>
      </c>
      <c r="G96" s="41">
        <v>1722.4666666666667</v>
      </c>
      <c r="H96" s="41">
        <v>1707.9833333333333</v>
      </c>
      <c r="I96" s="41">
        <v>1695.2166666666667</v>
      </c>
      <c r="J96" s="41">
        <v>1749.7166666666667</v>
      </c>
      <c r="K96" s="41">
        <v>1762.4833333333336</v>
      </c>
      <c r="L96" s="41">
        <v>1776.9666666666667</v>
      </c>
      <c r="M96" s="31">
        <v>1748</v>
      </c>
      <c r="N96" s="31">
        <v>1720.75</v>
      </c>
      <c r="O96" s="42">
        <v>31398000</v>
      </c>
      <c r="P96" s="43">
        <v>2.4090491007651812E-2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106</v>
      </c>
      <c r="F97" s="40">
        <v>106.05</v>
      </c>
      <c r="G97" s="41">
        <v>105.25</v>
      </c>
      <c r="H97" s="41">
        <v>104.5</v>
      </c>
      <c r="I97" s="41">
        <v>103.7</v>
      </c>
      <c r="J97" s="41">
        <v>106.8</v>
      </c>
      <c r="K97" s="41">
        <v>107.59999999999998</v>
      </c>
      <c r="L97" s="41">
        <v>108.35</v>
      </c>
      <c r="M97" s="31">
        <v>106.85</v>
      </c>
      <c r="N97" s="31">
        <v>105.3</v>
      </c>
      <c r="O97" s="42">
        <v>51805000</v>
      </c>
      <c r="P97" s="43">
        <v>-3.1003039513677812E-2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2639.3</v>
      </c>
      <c r="F98" s="40">
        <v>2621.8333333333335</v>
      </c>
      <c r="G98" s="41">
        <v>2590.666666666667</v>
      </c>
      <c r="H98" s="41">
        <v>2542.0333333333333</v>
      </c>
      <c r="I98" s="41">
        <v>2510.8666666666668</v>
      </c>
      <c r="J98" s="41">
        <v>2670.4666666666672</v>
      </c>
      <c r="K98" s="41">
        <v>2701.6333333333341</v>
      </c>
      <c r="L98" s="41">
        <v>2750.2666666666673</v>
      </c>
      <c r="M98" s="31">
        <v>2653</v>
      </c>
      <c r="N98" s="31">
        <v>2573.1999999999998</v>
      </c>
      <c r="O98" s="42">
        <v>2021175</v>
      </c>
      <c r="P98" s="43">
        <v>3.3881897386253629E-3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206.4</v>
      </c>
      <c r="F99" s="40">
        <v>206.78333333333333</v>
      </c>
      <c r="G99" s="41">
        <v>205.76666666666665</v>
      </c>
      <c r="H99" s="41">
        <v>205.13333333333333</v>
      </c>
      <c r="I99" s="41">
        <v>204.11666666666665</v>
      </c>
      <c r="J99" s="41">
        <v>207.41666666666666</v>
      </c>
      <c r="K99" s="41">
        <v>208.43333333333337</v>
      </c>
      <c r="L99" s="41">
        <v>209.06666666666666</v>
      </c>
      <c r="M99" s="31">
        <v>207.8</v>
      </c>
      <c r="N99" s="31">
        <v>206.15</v>
      </c>
      <c r="O99" s="42">
        <v>180905600</v>
      </c>
      <c r="P99" s="43">
        <v>-7.4964887640449436E-3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375.85</v>
      </c>
      <c r="F100" s="40">
        <v>376.18333333333334</v>
      </c>
      <c r="G100" s="41">
        <v>369.4666666666667</v>
      </c>
      <c r="H100" s="41">
        <v>363.08333333333337</v>
      </c>
      <c r="I100" s="41">
        <v>356.36666666666673</v>
      </c>
      <c r="J100" s="41">
        <v>382.56666666666666</v>
      </c>
      <c r="K100" s="41">
        <v>389.28333333333325</v>
      </c>
      <c r="L100" s="41">
        <v>395.66666666666663</v>
      </c>
      <c r="M100" s="31">
        <v>382.9</v>
      </c>
      <c r="N100" s="31">
        <v>369.8</v>
      </c>
      <c r="O100" s="42">
        <v>37272500</v>
      </c>
      <c r="P100" s="43">
        <v>-1.5403160996517546E-3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683.75</v>
      </c>
      <c r="F101" s="40">
        <v>688.01666666666677</v>
      </c>
      <c r="G101" s="41">
        <v>675.18333333333351</v>
      </c>
      <c r="H101" s="41">
        <v>666.61666666666679</v>
      </c>
      <c r="I101" s="41">
        <v>653.78333333333353</v>
      </c>
      <c r="J101" s="41">
        <v>696.58333333333348</v>
      </c>
      <c r="K101" s="41">
        <v>709.41666666666674</v>
      </c>
      <c r="L101" s="41">
        <v>717.98333333333346</v>
      </c>
      <c r="M101" s="31">
        <v>700.85</v>
      </c>
      <c r="N101" s="31">
        <v>679.45</v>
      </c>
      <c r="O101" s="42">
        <v>47614500</v>
      </c>
      <c r="P101" s="43">
        <v>-2.1555191832884846E-2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3832.1</v>
      </c>
      <c r="F102" s="40">
        <v>3804.9333333333329</v>
      </c>
      <c r="G102" s="41">
        <v>3717.016666666666</v>
      </c>
      <c r="H102" s="41">
        <v>3601.9333333333329</v>
      </c>
      <c r="I102" s="41">
        <v>3514.016666666666</v>
      </c>
      <c r="J102" s="41">
        <v>3920.016666666666</v>
      </c>
      <c r="K102" s="41">
        <v>4007.9333333333329</v>
      </c>
      <c r="L102" s="41">
        <v>4123.0166666666664</v>
      </c>
      <c r="M102" s="31">
        <v>3892.85</v>
      </c>
      <c r="N102" s="31">
        <v>3689.85</v>
      </c>
      <c r="O102" s="42">
        <v>2186500</v>
      </c>
      <c r="P102" s="43">
        <v>-2.7141268075639598E-2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1698.8</v>
      </c>
      <c r="F103" s="40">
        <v>1704.3166666666666</v>
      </c>
      <c r="G103" s="41">
        <v>1690.9833333333331</v>
      </c>
      <c r="H103" s="41">
        <v>1683.1666666666665</v>
      </c>
      <c r="I103" s="41">
        <v>1669.833333333333</v>
      </c>
      <c r="J103" s="41">
        <v>1712.1333333333332</v>
      </c>
      <c r="K103" s="41">
        <v>1725.4666666666667</v>
      </c>
      <c r="L103" s="41">
        <v>1733.2833333333333</v>
      </c>
      <c r="M103" s="31">
        <v>1717.65</v>
      </c>
      <c r="N103" s="31">
        <v>1696.5</v>
      </c>
      <c r="O103" s="42">
        <v>15042400</v>
      </c>
      <c r="P103" s="43">
        <v>-1.0625298836529778E-3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79.900000000000006</v>
      </c>
      <c r="F104" s="40">
        <v>79.88333333333334</v>
      </c>
      <c r="G104" s="41">
        <v>79.116666666666674</v>
      </c>
      <c r="H104" s="41">
        <v>78.333333333333329</v>
      </c>
      <c r="I104" s="41">
        <v>77.566666666666663</v>
      </c>
      <c r="J104" s="41">
        <v>80.666666666666686</v>
      </c>
      <c r="K104" s="41">
        <v>81.433333333333366</v>
      </c>
      <c r="L104" s="41">
        <v>82.216666666666697</v>
      </c>
      <c r="M104" s="31">
        <v>80.650000000000006</v>
      </c>
      <c r="N104" s="31">
        <v>79.099999999999994</v>
      </c>
      <c r="O104" s="42">
        <v>65055960</v>
      </c>
      <c r="P104" s="43">
        <v>-3.4564958283671038E-2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3818.75</v>
      </c>
      <c r="F105" s="40">
        <v>3827.7833333333333</v>
      </c>
      <c r="G105" s="41">
        <v>3794.1166666666668</v>
      </c>
      <c r="H105" s="41">
        <v>3769.4833333333336</v>
      </c>
      <c r="I105" s="41">
        <v>3735.8166666666671</v>
      </c>
      <c r="J105" s="41">
        <v>3852.4166666666665</v>
      </c>
      <c r="K105" s="41">
        <v>3886.0833333333335</v>
      </c>
      <c r="L105" s="41">
        <v>3910.7166666666662</v>
      </c>
      <c r="M105" s="31">
        <v>3861.45</v>
      </c>
      <c r="N105" s="31">
        <v>3803.15</v>
      </c>
      <c r="O105" s="42">
        <v>443250</v>
      </c>
      <c r="P105" s="43">
        <v>-0.10318664643399089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385.15</v>
      </c>
      <c r="F106" s="40">
        <v>384.9666666666667</v>
      </c>
      <c r="G106" s="41">
        <v>379.28333333333342</v>
      </c>
      <c r="H106" s="41">
        <v>373.41666666666674</v>
      </c>
      <c r="I106" s="41">
        <v>367.73333333333346</v>
      </c>
      <c r="J106" s="41">
        <v>390.83333333333337</v>
      </c>
      <c r="K106" s="41">
        <v>396.51666666666665</v>
      </c>
      <c r="L106" s="41">
        <v>402.38333333333333</v>
      </c>
      <c r="M106" s="31">
        <v>390.65</v>
      </c>
      <c r="N106" s="31">
        <v>379.1</v>
      </c>
      <c r="O106" s="42">
        <v>25670000</v>
      </c>
      <c r="P106" s="43">
        <v>6.4085557950588623E-2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1596.05</v>
      </c>
      <c r="F107" s="40">
        <v>1605.3666666666668</v>
      </c>
      <c r="G107" s="41">
        <v>1583.2333333333336</v>
      </c>
      <c r="H107" s="41">
        <v>1570.4166666666667</v>
      </c>
      <c r="I107" s="41">
        <v>1548.2833333333335</v>
      </c>
      <c r="J107" s="41">
        <v>1618.1833333333336</v>
      </c>
      <c r="K107" s="41">
        <v>1640.3166666666668</v>
      </c>
      <c r="L107" s="41">
        <v>1653.1333333333337</v>
      </c>
      <c r="M107" s="31">
        <v>1627.5</v>
      </c>
      <c r="N107" s="31">
        <v>1592.55</v>
      </c>
      <c r="O107" s="42">
        <v>12415400</v>
      </c>
      <c r="P107" s="43">
        <v>2.1332954921716097E-2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5090.55</v>
      </c>
      <c r="F108" s="40">
        <v>5057.333333333333</v>
      </c>
      <c r="G108" s="41">
        <v>4984.6666666666661</v>
      </c>
      <c r="H108" s="41">
        <v>4878.7833333333328</v>
      </c>
      <c r="I108" s="41">
        <v>4806.1166666666659</v>
      </c>
      <c r="J108" s="41">
        <v>5163.2166666666662</v>
      </c>
      <c r="K108" s="41">
        <v>5235.8833333333323</v>
      </c>
      <c r="L108" s="41">
        <v>5341.7666666666664</v>
      </c>
      <c r="M108" s="31">
        <v>5130</v>
      </c>
      <c r="N108" s="31">
        <v>4951.45</v>
      </c>
      <c r="O108" s="42">
        <v>704550</v>
      </c>
      <c r="P108" s="43">
        <v>-2.6730211355159551E-2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3846.65</v>
      </c>
      <c r="F109" s="40">
        <v>3860.5499999999997</v>
      </c>
      <c r="G109" s="41">
        <v>3801.0999999999995</v>
      </c>
      <c r="H109" s="41">
        <v>3755.5499999999997</v>
      </c>
      <c r="I109" s="41">
        <v>3696.0999999999995</v>
      </c>
      <c r="J109" s="41">
        <v>3906.0999999999995</v>
      </c>
      <c r="K109" s="41">
        <v>3965.5499999999993</v>
      </c>
      <c r="L109" s="41">
        <v>4011.0999999999995</v>
      </c>
      <c r="M109" s="31">
        <v>3920</v>
      </c>
      <c r="N109" s="31">
        <v>3815</v>
      </c>
      <c r="O109" s="42">
        <v>569200</v>
      </c>
      <c r="P109" s="43">
        <v>-4.0458530006743092E-2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941.5</v>
      </c>
      <c r="F110" s="40">
        <v>941.33333333333337</v>
      </c>
      <c r="G110" s="41">
        <v>934.66666666666674</v>
      </c>
      <c r="H110" s="41">
        <v>927.83333333333337</v>
      </c>
      <c r="I110" s="41">
        <v>921.16666666666674</v>
      </c>
      <c r="J110" s="41">
        <v>948.16666666666674</v>
      </c>
      <c r="K110" s="41">
        <v>954.83333333333348</v>
      </c>
      <c r="L110" s="41">
        <v>961.66666666666674</v>
      </c>
      <c r="M110" s="31">
        <v>948</v>
      </c>
      <c r="N110" s="31">
        <v>934.5</v>
      </c>
      <c r="O110" s="42">
        <v>11451200</v>
      </c>
      <c r="P110" s="43">
        <v>-1.4844606946983547E-2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771.65</v>
      </c>
      <c r="F111" s="40">
        <v>774.80000000000007</v>
      </c>
      <c r="G111" s="41">
        <v>767.10000000000014</v>
      </c>
      <c r="H111" s="41">
        <v>762.55000000000007</v>
      </c>
      <c r="I111" s="41">
        <v>754.85000000000014</v>
      </c>
      <c r="J111" s="41">
        <v>779.35000000000014</v>
      </c>
      <c r="K111" s="41">
        <v>787.05000000000018</v>
      </c>
      <c r="L111" s="41">
        <v>791.60000000000014</v>
      </c>
      <c r="M111" s="31">
        <v>782.5</v>
      </c>
      <c r="N111" s="31">
        <v>770.25</v>
      </c>
      <c r="O111" s="42">
        <v>11242700</v>
      </c>
      <c r="P111" s="43">
        <v>2.0329076932850517E-2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147</v>
      </c>
      <c r="F112" s="40">
        <v>147.68333333333334</v>
      </c>
      <c r="G112" s="41">
        <v>145.06666666666666</v>
      </c>
      <c r="H112" s="41">
        <v>143.13333333333333</v>
      </c>
      <c r="I112" s="41">
        <v>140.51666666666665</v>
      </c>
      <c r="J112" s="41">
        <v>149.61666666666667</v>
      </c>
      <c r="K112" s="41">
        <v>152.23333333333335</v>
      </c>
      <c r="L112" s="41">
        <v>154.16666666666669</v>
      </c>
      <c r="M112" s="31">
        <v>150.30000000000001</v>
      </c>
      <c r="N112" s="31">
        <v>145.75</v>
      </c>
      <c r="O112" s="42">
        <v>36084000</v>
      </c>
      <c r="P112" s="43">
        <v>-7.2772124576009872E-2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162.80000000000001</v>
      </c>
      <c r="F113" s="40">
        <v>162.86666666666665</v>
      </c>
      <c r="G113" s="41">
        <v>161.1333333333333</v>
      </c>
      <c r="H113" s="41">
        <v>159.46666666666664</v>
      </c>
      <c r="I113" s="41">
        <v>157.73333333333329</v>
      </c>
      <c r="J113" s="41">
        <v>164.5333333333333</v>
      </c>
      <c r="K113" s="41">
        <v>166.26666666666665</v>
      </c>
      <c r="L113" s="41">
        <v>167.93333333333331</v>
      </c>
      <c r="M113" s="31">
        <v>164.6</v>
      </c>
      <c r="N113" s="31">
        <v>161.19999999999999</v>
      </c>
      <c r="O113" s="42">
        <v>25578000</v>
      </c>
      <c r="P113" s="43">
        <v>-3.8999098286744818E-2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512.6</v>
      </c>
      <c r="F114" s="40">
        <v>516.35</v>
      </c>
      <c r="G114" s="41">
        <v>507.45000000000005</v>
      </c>
      <c r="H114" s="41">
        <v>502.3</v>
      </c>
      <c r="I114" s="41">
        <v>493.40000000000003</v>
      </c>
      <c r="J114" s="41">
        <v>521.5</v>
      </c>
      <c r="K114" s="41">
        <v>530.39999999999986</v>
      </c>
      <c r="L114" s="41">
        <v>535.55000000000007</v>
      </c>
      <c r="M114" s="31">
        <v>525.25</v>
      </c>
      <c r="N114" s="31">
        <v>511.2</v>
      </c>
      <c r="O114" s="42">
        <v>10778000</v>
      </c>
      <c r="P114" s="43">
        <v>5.3567937438905179E-2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6718.5</v>
      </c>
      <c r="F115" s="40">
        <v>6747.9666666666672</v>
      </c>
      <c r="G115" s="41">
        <v>6671.6333333333341</v>
      </c>
      <c r="H115" s="41">
        <v>6624.7666666666673</v>
      </c>
      <c r="I115" s="41">
        <v>6548.4333333333343</v>
      </c>
      <c r="J115" s="41">
        <v>6794.8333333333339</v>
      </c>
      <c r="K115" s="41">
        <v>6871.1666666666661</v>
      </c>
      <c r="L115" s="41">
        <v>6918.0333333333338</v>
      </c>
      <c r="M115" s="31">
        <v>6824.3</v>
      </c>
      <c r="N115" s="31">
        <v>6701.1</v>
      </c>
      <c r="O115" s="42">
        <v>3230700</v>
      </c>
      <c r="P115" s="43">
        <v>5.5922342789907174E-2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684.85</v>
      </c>
      <c r="F116" s="40">
        <v>686.44999999999993</v>
      </c>
      <c r="G116" s="41">
        <v>677.39999999999986</v>
      </c>
      <c r="H116" s="41">
        <v>669.94999999999993</v>
      </c>
      <c r="I116" s="41">
        <v>660.89999999999986</v>
      </c>
      <c r="J116" s="41">
        <v>693.89999999999986</v>
      </c>
      <c r="K116" s="41">
        <v>702.94999999999982</v>
      </c>
      <c r="L116" s="41">
        <v>710.39999999999986</v>
      </c>
      <c r="M116" s="31">
        <v>695.5</v>
      </c>
      <c r="N116" s="31">
        <v>679</v>
      </c>
      <c r="O116" s="42">
        <v>14195000</v>
      </c>
      <c r="P116" s="43">
        <v>-6.8217596641595244E-3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2691.65</v>
      </c>
      <c r="F117" s="40">
        <v>2690.0166666666669</v>
      </c>
      <c r="G117" s="41">
        <v>2673.9833333333336</v>
      </c>
      <c r="H117" s="41">
        <v>2656.3166666666666</v>
      </c>
      <c r="I117" s="41">
        <v>2640.2833333333333</v>
      </c>
      <c r="J117" s="41">
        <v>2707.6833333333338</v>
      </c>
      <c r="K117" s="41">
        <v>2723.7166666666676</v>
      </c>
      <c r="L117" s="41">
        <v>2741.3833333333341</v>
      </c>
      <c r="M117" s="31">
        <v>2706.05</v>
      </c>
      <c r="N117" s="31">
        <v>2672.35</v>
      </c>
      <c r="O117" s="42">
        <v>359400</v>
      </c>
      <c r="P117" s="43">
        <v>-6.0146443514644349E-2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1021.15</v>
      </c>
      <c r="F118" s="40">
        <v>1032.6666666666667</v>
      </c>
      <c r="G118" s="41">
        <v>1005.4833333333336</v>
      </c>
      <c r="H118" s="41">
        <v>989.81666666666683</v>
      </c>
      <c r="I118" s="41">
        <v>962.63333333333367</v>
      </c>
      <c r="J118" s="41">
        <v>1048.3333333333335</v>
      </c>
      <c r="K118" s="41">
        <v>1075.5166666666664</v>
      </c>
      <c r="L118" s="41">
        <v>1091.1833333333334</v>
      </c>
      <c r="M118" s="31">
        <v>1059.8499999999999</v>
      </c>
      <c r="N118" s="31">
        <v>1017</v>
      </c>
      <c r="O118" s="42">
        <v>3205150</v>
      </c>
      <c r="P118" s="43">
        <v>-1.0236852669610599E-2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1122.5999999999999</v>
      </c>
      <c r="F119" s="40">
        <v>1116.6499999999999</v>
      </c>
      <c r="G119" s="41">
        <v>1106.7999999999997</v>
      </c>
      <c r="H119" s="41">
        <v>1090.9999999999998</v>
      </c>
      <c r="I119" s="41">
        <v>1081.1499999999996</v>
      </c>
      <c r="J119" s="41">
        <v>1132.4499999999998</v>
      </c>
      <c r="K119" s="41">
        <v>1142.2999999999997</v>
      </c>
      <c r="L119" s="41">
        <v>1158.0999999999999</v>
      </c>
      <c r="M119" s="31">
        <v>1126.5</v>
      </c>
      <c r="N119" s="31">
        <v>1100.8499999999999</v>
      </c>
      <c r="O119" s="42">
        <v>1792800</v>
      </c>
      <c r="P119" s="43">
        <v>-3.8610038610038609E-2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3501.05</v>
      </c>
      <c r="F120" s="40">
        <v>3506.85</v>
      </c>
      <c r="G120" s="41">
        <v>3454.75</v>
      </c>
      <c r="H120" s="41">
        <v>3408.4500000000003</v>
      </c>
      <c r="I120" s="41">
        <v>3356.3500000000004</v>
      </c>
      <c r="J120" s="41">
        <v>3553.1499999999996</v>
      </c>
      <c r="K120" s="41">
        <v>3605.2499999999991</v>
      </c>
      <c r="L120" s="41">
        <v>3651.5499999999993</v>
      </c>
      <c r="M120" s="31">
        <v>3558.95</v>
      </c>
      <c r="N120" s="31">
        <v>3460.55</v>
      </c>
      <c r="O120" s="42">
        <v>2116400</v>
      </c>
      <c r="P120" s="43">
        <v>-5.7366827008729734E-2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211.1</v>
      </c>
      <c r="F121" s="40">
        <v>211.43333333333331</v>
      </c>
      <c r="G121" s="41">
        <v>208.41666666666663</v>
      </c>
      <c r="H121" s="41">
        <v>205.73333333333332</v>
      </c>
      <c r="I121" s="41">
        <v>202.71666666666664</v>
      </c>
      <c r="J121" s="41">
        <v>214.11666666666662</v>
      </c>
      <c r="K121" s="41">
        <v>217.13333333333333</v>
      </c>
      <c r="L121" s="41">
        <v>219.81666666666661</v>
      </c>
      <c r="M121" s="31">
        <v>214.45</v>
      </c>
      <c r="N121" s="31">
        <v>208.75</v>
      </c>
      <c r="O121" s="42">
        <v>32112500</v>
      </c>
      <c r="P121" s="43">
        <v>-9.6237194641449961E-2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2795.95</v>
      </c>
      <c r="F122" s="40">
        <v>2795.5166666666664</v>
      </c>
      <c r="G122" s="41">
        <v>2752.4333333333329</v>
      </c>
      <c r="H122" s="41">
        <v>2708.9166666666665</v>
      </c>
      <c r="I122" s="41">
        <v>2665.833333333333</v>
      </c>
      <c r="J122" s="41">
        <v>2839.0333333333328</v>
      </c>
      <c r="K122" s="41">
        <v>2882.1166666666668</v>
      </c>
      <c r="L122" s="41">
        <v>2925.6333333333328</v>
      </c>
      <c r="M122" s="31">
        <v>2838.6</v>
      </c>
      <c r="N122" s="31">
        <v>2752</v>
      </c>
      <c r="O122" s="42">
        <v>1412775</v>
      </c>
      <c r="P122" s="43">
        <v>0.14124442110790233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77069.95</v>
      </c>
      <c r="F123" s="40">
        <v>77347.75</v>
      </c>
      <c r="G123" s="41">
        <v>76607.5</v>
      </c>
      <c r="H123" s="41">
        <v>76145.05</v>
      </c>
      <c r="I123" s="41">
        <v>75404.800000000003</v>
      </c>
      <c r="J123" s="41">
        <v>77810.2</v>
      </c>
      <c r="K123" s="41">
        <v>78550.45</v>
      </c>
      <c r="L123" s="41">
        <v>79012.899999999994</v>
      </c>
      <c r="M123" s="31">
        <v>78088</v>
      </c>
      <c r="N123" s="31">
        <v>76885.3</v>
      </c>
      <c r="O123" s="42">
        <v>47500</v>
      </c>
      <c r="P123" s="43">
        <v>-2.2432599300267544E-2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1481.15</v>
      </c>
      <c r="F124" s="40">
        <v>1489.8</v>
      </c>
      <c r="G124" s="41">
        <v>1465.1999999999998</v>
      </c>
      <c r="H124" s="41">
        <v>1449.2499999999998</v>
      </c>
      <c r="I124" s="41">
        <v>1424.6499999999996</v>
      </c>
      <c r="J124" s="41">
        <v>1505.75</v>
      </c>
      <c r="K124" s="41">
        <v>1530.35</v>
      </c>
      <c r="L124" s="41">
        <v>1546.3000000000002</v>
      </c>
      <c r="M124" s="31">
        <v>1514.4</v>
      </c>
      <c r="N124" s="31">
        <v>1473.85</v>
      </c>
      <c r="O124" s="42">
        <v>3303000</v>
      </c>
      <c r="P124" s="43">
        <v>-3.9686000872219802E-2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401.65</v>
      </c>
      <c r="F125" s="40">
        <v>403.06666666666666</v>
      </c>
      <c r="G125" s="41">
        <v>395.58333333333331</v>
      </c>
      <c r="H125" s="41">
        <v>389.51666666666665</v>
      </c>
      <c r="I125" s="41">
        <v>382.0333333333333</v>
      </c>
      <c r="J125" s="41">
        <v>409.13333333333333</v>
      </c>
      <c r="K125" s="41">
        <v>416.61666666666667</v>
      </c>
      <c r="L125" s="41">
        <v>422.68333333333334</v>
      </c>
      <c r="M125" s="31">
        <v>410.55</v>
      </c>
      <c r="N125" s="31">
        <v>397</v>
      </c>
      <c r="O125" s="42">
        <v>3601600</v>
      </c>
      <c r="P125" s="43">
        <v>-7.4043603455368159E-2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80.8</v>
      </c>
      <c r="F126" s="40">
        <v>81.083333333333329</v>
      </c>
      <c r="G126" s="41">
        <v>78.966666666666654</v>
      </c>
      <c r="H126" s="41">
        <v>77.133333333333326</v>
      </c>
      <c r="I126" s="41">
        <v>75.016666666666652</v>
      </c>
      <c r="J126" s="41">
        <v>82.916666666666657</v>
      </c>
      <c r="K126" s="41">
        <v>85.033333333333331</v>
      </c>
      <c r="L126" s="41">
        <v>86.86666666666666</v>
      </c>
      <c r="M126" s="31">
        <v>83.2</v>
      </c>
      <c r="N126" s="31">
        <v>79.25</v>
      </c>
      <c r="O126" s="42">
        <v>100436000</v>
      </c>
      <c r="P126" s="43">
        <v>-1.1213389121338912E-2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5800.75</v>
      </c>
      <c r="F127" s="40">
        <v>5817.9000000000005</v>
      </c>
      <c r="G127" s="41">
        <v>5737.8500000000013</v>
      </c>
      <c r="H127" s="41">
        <v>5674.9500000000007</v>
      </c>
      <c r="I127" s="41">
        <v>5594.9000000000015</v>
      </c>
      <c r="J127" s="41">
        <v>5880.8000000000011</v>
      </c>
      <c r="K127" s="41">
        <v>5960.85</v>
      </c>
      <c r="L127" s="41">
        <v>6023.7500000000009</v>
      </c>
      <c r="M127" s="31">
        <v>5897.95</v>
      </c>
      <c r="N127" s="31">
        <v>5755</v>
      </c>
      <c r="O127" s="42">
        <v>1047250</v>
      </c>
      <c r="P127" s="43">
        <v>-2.8299698445836234E-2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3621.65</v>
      </c>
      <c r="F128" s="40">
        <v>3640.5666666666671</v>
      </c>
      <c r="G128" s="41">
        <v>3582.3333333333339</v>
      </c>
      <c r="H128" s="41">
        <v>3543.0166666666669</v>
      </c>
      <c r="I128" s="41">
        <v>3484.7833333333338</v>
      </c>
      <c r="J128" s="41">
        <v>3679.8833333333341</v>
      </c>
      <c r="K128" s="41">
        <v>3738.1166666666668</v>
      </c>
      <c r="L128" s="41">
        <v>3777.4333333333343</v>
      </c>
      <c r="M128" s="31">
        <v>3698.8</v>
      </c>
      <c r="N128" s="31">
        <v>3601.25</v>
      </c>
      <c r="O128" s="42">
        <v>463950</v>
      </c>
      <c r="P128" s="43">
        <v>-5.0644567219152857E-2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19931.75</v>
      </c>
      <c r="F129" s="40">
        <v>20017.783333333336</v>
      </c>
      <c r="G129" s="41">
        <v>19689.666666666672</v>
      </c>
      <c r="H129" s="41">
        <v>19447.583333333336</v>
      </c>
      <c r="I129" s="41">
        <v>19119.466666666671</v>
      </c>
      <c r="J129" s="41">
        <v>20259.866666666672</v>
      </c>
      <c r="K129" s="41">
        <v>20587.983333333334</v>
      </c>
      <c r="L129" s="41">
        <v>20830.066666666673</v>
      </c>
      <c r="M129" s="31">
        <v>20345.900000000001</v>
      </c>
      <c r="N129" s="31">
        <v>19775.7</v>
      </c>
      <c r="O129" s="42">
        <v>381500</v>
      </c>
      <c r="P129" s="43">
        <v>8.4588950568332006E-3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156.44999999999999</v>
      </c>
      <c r="F130" s="40">
        <v>155.85</v>
      </c>
      <c r="G130" s="41">
        <v>153.85</v>
      </c>
      <c r="H130" s="41">
        <v>151.25</v>
      </c>
      <c r="I130" s="41">
        <v>149.25</v>
      </c>
      <c r="J130" s="41">
        <v>158.44999999999999</v>
      </c>
      <c r="K130" s="41">
        <v>160.44999999999999</v>
      </c>
      <c r="L130" s="41">
        <v>163.04999999999998</v>
      </c>
      <c r="M130" s="31">
        <v>157.85</v>
      </c>
      <c r="N130" s="31">
        <v>153.25</v>
      </c>
      <c r="O130" s="42">
        <v>114054100</v>
      </c>
      <c r="P130" s="43">
        <v>-4.8675533698446405E-2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114.15</v>
      </c>
      <c r="F131" s="40">
        <v>114.41666666666667</v>
      </c>
      <c r="G131" s="41">
        <v>113.63333333333334</v>
      </c>
      <c r="H131" s="41">
        <v>113.11666666666667</v>
      </c>
      <c r="I131" s="41">
        <v>112.33333333333334</v>
      </c>
      <c r="J131" s="41">
        <v>114.93333333333334</v>
      </c>
      <c r="K131" s="41">
        <v>115.71666666666667</v>
      </c>
      <c r="L131" s="41">
        <v>116.23333333333333</v>
      </c>
      <c r="M131" s="31">
        <v>115.2</v>
      </c>
      <c r="N131" s="31">
        <v>113.9</v>
      </c>
      <c r="O131" s="42">
        <v>62255400</v>
      </c>
      <c r="P131" s="43">
        <v>4.666986104456157E-2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115.75</v>
      </c>
      <c r="F132" s="40">
        <v>115.48333333333333</v>
      </c>
      <c r="G132" s="41">
        <v>113.71666666666667</v>
      </c>
      <c r="H132" s="41">
        <v>111.68333333333334</v>
      </c>
      <c r="I132" s="41">
        <v>109.91666666666667</v>
      </c>
      <c r="J132" s="41">
        <v>117.51666666666667</v>
      </c>
      <c r="K132" s="41">
        <v>119.28333333333335</v>
      </c>
      <c r="L132" s="41">
        <v>121.31666666666666</v>
      </c>
      <c r="M132" s="31">
        <v>117.25</v>
      </c>
      <c r="N132" s="31">
        <v>113.45</v>
      </c>
      <c r="O132" s="42">
        <v>51205000</v>
      </c>
      <c r="P132" s="43">
        <v>3.6148332813960737E-2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31072.45</v>
      </c>
      <c r="F133" s="40">
        <v>31163.716666666664</v>
      </c>
      <c r="G133" s="41">
        <v>30902.433333333327</v>
      </c>
      <c r="H133" s="41">
        <v>30732.416666666664</v>
      </c>
      <c r="I133" s="41">
        <v>30471.133333333328</v>
      </c>
      <c r="J133" s="41">
        <v>31333.733333333326</v>
      </c>
      <c r="K133" s="41">
        <v>31595.016666666659</v>
      </c>
      <c r="L133" s="41">
        <v>31765.033333333326</v>
      </c>
      <c r="M133" s="31">
        <v>31425</v>
      </c>
      <c r="N133" s="31">
        <v>30993.7</v>
      </c>
      <c r="O133" s="42">
        <v>80700</v>
      </c>
      <c r="P133" s="43">
        <v>-4.6437433534207727E-2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2565.8000000000002</v>
      </c>
      <c r="F134" s="40">
        <v>2586.6833333333334</v>
      </c>
      <c r="G134" s="41">
        <v>2536.3166666666666</v>
      </c>
      <c r="H134" s="41">
        <v>2506.833333333333</v>
      </c>
      <c r="I134" s="41">
        <v>2456.4666666666662</v>
      </c>
      <c r="J134" s="41">
        <v>2616.166666666667</v>
      </c>
      <c r="K134" s="41">
        <v>2666.5333333333338</v>
      </c>
      <c r="L134" s="41">
        <v>2696.0166666666673</v>
      </c>
      <c r="M134" s="31">
        <v>2637.05</v>
      </c>
      <c r="N134" s="31">
        <v>2557.1999999999998</v>
      </c>
      <c r="O134" s="42">
        <v>2906750</v>
      </c>
      <c r="P134" s="43">
        <v>-1.1317930969974745E-2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227.75</v>
      </c>
      <c r="F135" s="40">
        <v>228.23333333333335</v>
      </c>
      <c r="G135" s="41">
        <v>226.4666666666667</v>
      </c>
      <c r="H135" s="41">
        <v>225.18333333333334</v>
      </c>
      <c r="I135" s="41">
        <v>223.41666666666669</v>
      </c>
      <c r="J135" s="41">
        <v>229.51666666666671</v>
      </c>
      <c r="K135" s="41">
        <v>231.28333333333336</v>
      </c>
      <c r="L135" s="41">
        <v>232.56666666666672</v>
      </c>
      <c r="M135" s="31">
        <v>230</v>
      </c>
      <c r="N135" s="31">
        <v>226.95</v>
      </c>
      <c r="O135" s="42">
        <v>20910000</v>
      </c>
      <c r="P135" s="43">
        <v>-1.8586313714446634E-2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125.9</v>
      </c>
      <c r="F136" s="40">
        <v>125.86666666666667</v>
      </c>
      <c r="G136" s="41">
        <v>124.73333333333335</v>
      </c>
      <c r="H136" s="41">
        <v>123.56666666666668</v>
      </c>
      <c r="I136" s="41">
        <v>122.43333333333335</v>
      </c>
      <c r="J136" s="41">
        <v>127.03333333333335</v>
      </c>
      <c r="K136" s="41">
        <v>128.16666666666669</v>
      </c>
      <c r="L136" s="41">
        <v>129.33333333333334</v>
      </c>
      <c r="M136" s="31">
        <v>127</v>
      </c>
      <c r="N136" s="31">
        <v>124.7</v>
      </c>
      <c r="O136" s="42">
        <v>29952200</v>
      </c>
      <c r="P136" s="43">
        <v>-2.9139871382636656E-2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5732.9</v>
      </c>
      <c r="F137" s="40">
        <v>5759.4333333333334</v>
      </c>
      <c r="G137" s="41">
        <v>5662.3666666666668</v>
      </c>
      <c r="H137" s="41">
        <v>5591.833333333333</v>
      </c>
      <c r="I137" s="41">
        <v>5494.7666666666664</v>
      </c>
      <c r="J137" s="41">
        <v>5829.9666666666672</v>
      </c>
      <c r="K137" s="41">
        <v>5927.0333333333347</v>
      </c>
      <c r="L137" s="41">
        <v>5997.5666666666675</v>
      </c>
      <c r="M137" s="31">
        <v>5856.5</v>
      </c>
      <c r="N137" s="31">
        <v>5688.9</v>
      </c>
      <c r="O137" s="42">
        <v>236125</v>
      </c>
      <c r="P137" s="43">
        <v>-4.3059777102330291E-2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2212.4</v>
      </c>
      <c r="F138" s="40">
        <v>2207.6999999999998</v>
      </c>
      <c r="G138" s="41">
        <v>2187.3999999999996</v>
      </c>
      <c r="H138" s="41">
        <v>2162.3999999999996</v>
      </c>
      <c r="I138" s="41">
        <v>2142.0999999999995</v>
      </c>
      <c r="J138" s="41">
        <v>2232.6999999999998</v>
      </c>
      <c r="K138" s="41">
        <v>2253</v>
      </c>
      <c r="L138" s="41">
        <v>2278</v>
      </c>
      <c r="M138" s="31">
        <v>2228</v>
      </c>
      <c r="N138" s="31">
        <v>2182.6999999999998</v>
      </c>
      <c r="O138" s="42">
        <v>2719000</v>
      </c>
      <c r="P138" s="43">
        <v>-7.1206865072119775E-3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3134.2</v>
      </c>
      <c r="F139" s="40">
        <v>3130.3833333333332</v>
      </c>
      <c r="G139" s="41">
        <v>3099.2166666666662</v>
      </c>
      <c r="H139" s="41">
        <v>3064.2333333333331</v>
      </c>
      <c r="I139" s="41">
        <v>3033.0666666666662</v>
      </c>
      <c r="J139" s="41">
        <v>3165.3666666666663</v>
      </c>
      <c r="K139" s="41">
        <v>3196.5333333333333</v>
      </c>
      <c r="L139" s="41">
        <v>3231.5166666666664</v>
      </c>
      <c r="M139" s="31">
        <v>3161.55</v>
      </c>
      <c r="N139" s="31">
        <v>3095.4</v>
      </c>
      <c r="O139" s="42">
        <v>960500</v>
      </c>
      <c r="P139" s="43">
        <v>-1.8144646051622797E-2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36.450000000000003</v>
      </c>
      <c r="F140" s="40">
        <v>36.549999999999997</v>
      </c>
      <c r="G140" s="41">
        <v>36.199999999999996</v>
      </c>
      <c r="H140" s="41">
        <v>35.949999999999996</v>
      </c>
      <c r="I140" s="41">
        <v>35.599999999999994</v>
      </c>
      <c r="J140" s="41">
        <v>36.799999999999997</v>
      </c>
      <c r="K140" s="41">
        <v>37.149999999999991</v>
      </c>
      <c r="L140" s="41">
        <v>37.4</v>
      </c>
      <c r="M140" s="31">
        <v>36.9</v>
      </c>
      <c r="N140" s="31">
        <v>36.299999999999997</v>
      </c>
      <c r="O140" s="42">
        <v>317920000</v>
      </c>
      <c r="P140" s="43">
        <v>4.1404612159329141E-2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175.75</v>
      </c>
      <c r="F141" s="40">
        <v>176.21666666666667</v>
      </c>
      <c r="G141" s="41">
        <v>174.93333333333334</v>
      </c>
      <c r="H141" s="41">
        <v>174.11666666666667</v>
      </c>
      <c r="I141" s="41">
        <v>172.83333333333334</v>
      </c>
      <c r="J141" s="41">
        <v>177.03333333333333</v>
      </c>
      <c r="K141" s="41">
        <v>178.31666666666669</v>
      </c>
      <c r="L141" s="41">
        <v>179.13333333333333</v>
      </c>
      <c r="M141" s="31">
        <v>177.5</v>
      </c>
      <c r="N141" s="31">
        <v>175.4</v>
      </c>
      <c r="O141" s="42">
        <v>30808741</v>
      </c>
      <c r="P141" s="43">
        <v>-3.5398230088495575E-2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1318.15</v>
      </c>
      <c r="F142" s="40">
        <v>1323.3999999999999</v>
      </c>
      <c r="G142" s="41">
        <v>1307.4999999999998</v>
      </c>
      <c r="H142" s="41">
        <v>1296.8499999999999</v>
      </c>
      <c r="I142" s="41">
        <v>1280.9499999999998</v>
      </c>
      <c r="J142" s="41">
        <v>1334.0499999999997</v>
      </c>
      <c r="K142" s="41">
        <v>1349.9499999999998</v>
      </c>
      <c r="L142" s="41">
        <v>1360.5999999999997</v>
      </c>
      <c r="M142" s="31">
        <v>1339.3</v>
      </c>
      <c r="N142" s="31">
        <v>1312.75</v>
      </c>
      <c r="O142" s="42">
        <v>1802196</v>
      </c>
      <c r="P142" s="43">
        <v>-5.7471264367816091E-2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969</v>
      </c>
      <c r="F143" s="40">
        <v>967.69999999999993</v>
      </c>
      <c r="G143" s="41">
        <v>961.69999999999982</v>
      </c>
      <c r="H143" s="41">
        <v>954.39999999999986</v>
      </c>
      <c r="I143" s="41">
        <v>948.39999999999975</v>
      </c>
      <c r="J143" s="41">
        <v>974.99999999999989</v>
      </c>
      <c r="K143" s="41">
        <v>981.00000000000011</v>
      </c>
      <c r="L143" s="41">
        <v>988.3</v>
      </c>
      <c r="M143" s="31">
        <v>973.7</v>
      </c>
      <c r="N143" s="31">
        <v>960.4</v>
      </c>
      <c r="O143" s="42">
        <v>1960950</v>
      </c>
      <c r="P143" s="43">
        <v>-6.0667752442996742E-2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161.55000000000001</v>
      </c>
      <c r="F144" s="40">
        <v>162.31666666666669</v>
      </c>
      <c r="G144" s="41">
        <v>160.08333333333337</v>
      </c>
      <c r="H144" s="41">
        <v>158.61666666666667</v>
      </c>
      <c r="I144" s="41">
        <v>156.38333333333335</v>
      </c>
      <c r="J144" s="41">
        <v>163.78333333333339</v>
      </c>
      <c r="K144" s="41">
        <v>166.01666666666668</v>
      </c>
      <c r="L144" s="41">
        <v>167.48333333333341</v>
      </c>
      <c r="M144" s="31">
        <v>164.55</v>
      </c>
      <c r="N144" s="31">
        <v>160.85</v>
      </c>
      <c r="O144" s="42">
        <v>38335100</v>
      </c>
      <c r="P144" s="43">
        <v>-3.7681814756198658E-3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145.19999999999999</v>
      </c>
      <c r="F145" s="40">
        <v>144.68333333333331</v>
      </c>
      <c r="G145" s="41">
        <v>143.66666666666663</v>
      </c>
      <c r="H145" s="41">
        <v>142.13333333333333</v>
      </c>
      <c r="I145" s="41">
        <v>141.11666666666665</v>
      </c>
      <c r="J145" s="41">
        <v>146.21666666666661</v>
      </c>
      <c r="K145" s="41">
        <v>147.23333333333332</v>
      </c>
      <c r="L145" s="41">
        <v>148.76666666666659</v>
      </c>
      <c r="M145" s="31">
        <v>145.69999999999999</v>
      </c>
      <c r="N145" s="31">
        <v>143.15</v>
      </c>
      <c r="O145" s="42">
        <v>22392000</v>
      </c>
      <c r="P145" s="43">
        <v>-2.20125786163522E-2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2204.1</v>
      </c>
      <c r="F146" s="40">
        <v>2132.0166666666664</v>
      </c>
      <c r="G146" s="41">
        <v>2042.083333333333</v>
      </c>
      <c r="H146" s="41">
        <v>1880.0666666666666</v>
      </c>
      <c r="I146" s="41">
        <v>1790.1333333333332</v>
      </c>
      <c r="J146" s="41">
        <v>2294.0333333333328</v>
      </c>
      <c r="K146" s="41">
        <v>2383.9666666666662</v>
      </c>
      <c r="L146" s="41">
        <v>2545.9833333333327</v>
      </c>
      <c r="M146" s="31">
        <v>2221.9499999999998</v>
      </c>
      <c r="N146" s="31">
        <v>1970</v>
      </c>
      <c r="O146" s="42">
        <v>32761000</v>
      </c>
      <c r="P146" s="43">
        <v>4.157757942343001E-2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119.3</v>
      </c>
      <c r="F147" s="40">
        <v>119.71666666666665</v>
      </c>
      <c r="G147" s="41">
        <v>118.0333333333333</v>
      </c>
      <c r="H147" s="41">
        <v>116.76666666666665</v>
      </c>
      <c r="I147" s="41">
        <v>115.0833333333333</v>
      </c>
      <c r="J147" s="41">
        <v>120.98333333333331</v>
      </c>
      <c r="K147" s="41">
        <v>122.66666666666667</v>
      </c>
      <c r="L147" s="41">
        <v>123.93333333333331</v>
      </c>
      <c r="M147" s="31">
        <v>121.4</v>
      </c>
      <c r="N147" s="31">
        <v>118.45</v>
      </c>
      <c r="O147" s="42">
        <v>173327500</v>
      </c>
      <c r="P147" s="43">
        <v>-3.5421623050489029E-2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1153.0999999999999</v>
      </c>
      <c r="F148" s="40">
        <v>1156.3500000000001</v>
      </c>
      <c r="G148" s="41">
        <v>1144.7500000000002</v>
      </c>
      <c r="H148" s="41">
        <v>1136.4000000000001</v>
      </c>
      <c r="I148" s="41">
        <v>1124.8000000000002</v>
      </c>
      <c r="J148" s="41">
        <v>1164.7000000000003</v>
      </c>
      <c r="K148" s="41">
        <v>1176.3000000000002</v>
      </c>
      <c r="L148" s="41">
        <v>1184.6500000000003</v>
      </c>
      <c r="M148" s="31">
        <v>1167.95</v>
      </c>
      <c r="N148" s="31">
        <v>1148</v>
      </c>
      <c r="O148" s="42">
        <v>9418500</v>
      </c>
      <c r="P148" s="43">
        <v>4.3716755319148939E-2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416</v>
      </c>
      <c r="F149" s="40">
        <v>417.60000000000008</v>
      </c>
      <c r="G149" s="41">
        <v>412.50000000000017</v>
      </c>
      <c r="H149" s="41">
        <v>409.00000000000011</v>
      </c>
      <c r="I149" s="41">
        <v>403.9000000000002</v>
      </c>
      <c r="J149" s="41">
        <v>421.10000000000014</v>
      </c>
      <c r="K149" s="41">
        <v>426.20000000000005</v>
      </c>
      <c r="L149" s="41">
        <v>429.7000000000001</v>
      </c>
      <c r="M149" s="31">
        <v>422.7</v>
      </c>
      <c r="N149" s="31">
        <v>414.1</v>
      </c>
      <c r="O149" s="42">
        <v>95581500</v>
      </c>
      <c r="P149" s="43">
        <v>-8.6192143134966939E-3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26248.55</v>
      </c>
      <c r="F150" s="40">
        <v>26300.3</v>
      </c>
      <c r="G150" s="41">
        <v>26148.649999999998</v>
      </c>
      <c r="H150" s="41">
        <v>26048.75</v>
      </c>
      <c r="I150" s="41">
        <v>25897.1</v>
      </c>
      <c r="J150" s="41">
        <v>26400.199999999997</v>
      </c>
      <c r="K150" s="41">
        <v>26551.85</v>
      </c>
      <c r="L150" s="41">
        <v>26651.749999999996</v>
      </c>
      <c r="M150" s="31">
        <v>26451.95</v>
      </c>
      <c r="N150" s="31">
        <v>26200.400000000001</v>
      </c>
      <c r="O150" s="42">
        <v>211625</v>
      </c>
      <c r="P150" s="43">
        <v>-4.1444909976220135E-2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2190.1999999999998</v>
      </c>
      <c r="F151" s="40">
        <v>2197.7333333333331</v>
      </c>
      <c r="G151" s="41">
        <v>2168.4666666666662</v>
      </c>
      <c r="H151" s="41">
        <v>2146.7333333333331</v>
      </c>
      <c r="I151" s="41">
        <v>2117.4666666666662</v>
      </c>
      <c r="J151" s="41">
        <v>2219.4666666666662</v>
      </c>
      <c r="K151" s="41">
        <v>2248.7333333333336</v>
      </c>
      <c r="L151" s="41">
        <v>2270.4666666666662</v>
      </c>
      <c r="M151" s="31">
        <v>2227</v>
      </c>
      <c r="N151" s="31">
        <v>2176</v>
      </c>
      <c r="O151" s="42">
        <v>1970650</v>
      </c>
      <c r="P151" s="43">
        <v>-2.1038251366120218E-2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8944.65</v>
      </c>
      <c r="F152" s="40">
        <v>8981.6999999999989</v>
      </c>
      <c r="G152" s="41">
        <v>8889.4999999999982</v>
      </c>
      <c r="H152" s="41">
        <v>8834.3499999999985</v>
      </c>
      <c r="I152" s="41">
        <v>8742.1499999999978</v>
      </c>
      <c r="J152" s="41">
        <v>9036.8499999999985</v>
      </c>
      <c r="K152" s="41">
        <v>9129.0499999999993</v>
      </c>
      <c r="L152" s="41">
        <v>9184.1999999999989</v>
      </c>
      <c r="M152" s="31">
        <v>9073.9</v>
      </c>
      <c r="N152" s="31">
        <v>8926.5499999999993</v>
      </c>
      <c r="O152" s="42">
        <v>648875</v>
      </c>
      <c r="P152" s="43">
        <v>-4.6473181484202791E-2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1269.2</v>
      </c>
      <c r="F153" s="40">
        <v>1275.95</v>
      </c>
      <c r="G153" s="41">
        <v>1254.9000000000001</v>
      </c>
      <c r="H153" s="41">
        <v>1240.6000000000001</v>
      </c>
      <c r="I153" s="41">
        <v>1219.5500000000002</v>
      </c>
      <c r="J153" s="41">
        <v>1290.25</v>
      </c>
      <c r="K153" s="41">
        <v>1311.2999999999997</v>
      </c>
      <c r="L153" s="41">
        <v>1325.6</v>
      </c>
      <c r="M153" s="31">
        <v>1297</v>
      </c>
      <c r="N153" s="31">
        <v>1261.6500000000001</v>
      </c>
      <c r="O153" s="42">
        <v>4754800</v>
      </c>
      <c r="P153" s="43">
        <v>-6.4359745904379803E-3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582.45000000000005</v>
      </c>
      <c r="F154" s="40">
        <v>586.33333333333337</v>
      </c>
      <c r="G154" s="41">
        <v>574.86666666666679</v>
      </c>
      <c r="H154" s="41">
        <v>567.28333333333342</v>
      </c>
      <c r="I154" s="41">
        <v>555.81666666666683</v>
      </c>
      <c r="J154" s="41">
        <v>593.91666666666674</v>
      </c>
      <c r="K154" s="41">
        <v>605.38333333333321</v>
      </c>
      <c r="L154" s="41">
        <v>612.9666666666667</v>
      </c>
      <c r="M154" s="31">
        <v>597.79999999999995</v>
      </c>
      <c r="N154" s="31">
        <v>578.75</v>
      </c>
      <c r="O154" s="42">
        <v>2032425</v>
      </c>
      <c r="P154" s="43">
        <v>-4.2989417989417987E-3</v>
      </c>
    </row>
    <row r="155" spans="1:16" ht="12.75" customHeight="1">
      <c r="A155" s="31">
        <v>145</v>
      </c>
      <c r="B155" s="323" t="s">
        <v>48</v>
      </c>
      <c r="C155" s="33" t="s">
        <v>196</v>
      </c>
      <c r="D155" s="34">
        <v>44434</v>
      </c>
      <c r="E155" s="40">
        <v>768.55</v>
      </c>
      <c r="F155" s="40">
        <v>768.13333333333333</v>
      </c>
      <c r="G155" s="41">
        <v>760.41666666666663</v>
      </c>
      <c r="H155" s="41">
        <v>752.2833333333333</v>
      </c>
      <c r="I155" s="41">
        <v>744.56666666666661</v>
      </c>
      <c r="J155" s="41">
        <v>776.26666666666665</v>
      </c>
      <c r="K155" s="41">
        <v>783.98333333333335</v>
      </c>
      <c r="L155" s="41">
        <v>792.11666666666667</v>
      </c>
      <c r="M155" s="31">
        <v>775.85</v>
      </c>
      <c r="N155" s="31">
        <v>760</v>
      </c>
      <c r="O155" s="42">
        <v>35778400</v>
      </c>
      <c r="P155" s="43">
        <v>-7.6881261163314436E-3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483.35</v>
      </c>
      <c r="F156" s="40">
        <v>489.56666666666666</v>
      </c>
      <c r="G156" s="41">
        <v>473.7833333333333</v>
      </c>
      <c r="H156" s="41">
        <v>464.21666666666664</v>
      </c>
      <c r="I156" s="41">
        <v>448.43333333333328</v>
      </c>
      <c r="J156" s="41">
        <v>499.13333333333333</v>
      </c>
      <c r="K156" s="41">
        <v>514.91666666666674</v>
      </c>
      <c r="L156" s="41">
        <v>524.48333333333335</v>
      </c>
      <c r="M156" s="31">
        <v>505.35</v>
      </c>
      <c r="N156" s="31">
        <v>480</v>
      </c>
      <c r="O156" s="42">
        <v>13572000</v>
      </c>
      <c r="P156" s="43">
        <v>6.7736606089214071E-2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822.4</v>
      </c>
      <c r="F157" s="40">
        <v>826.29999999999984</v>
      </c>
      <c r="G157" s="41">
        <v>817.04999999999973</v>
      </c>
      <c r="H157" s="41">
        <v>811.69999999999993</v>
      </c>
      <c r="I157" s="41">
        <v>802.44999999999982</v>
      </c>
      <c r="J157" s="41">
        <v>831.64999999999964</v>
      </c>
      <c r="K157" s="41">
        <v>840.89999999999986</v>
      </c>
      <c r="L157" s="41">
        <v>846.24999999999955</v>
      </c>
      <c r="M157" s="31">
        <v>835.55</v>
      </c>
      <c r="N157" s="31">
        <v>820.95</v>
      </c>
      <c r="O157" s="42">
        <v>10666000</v>
      </c>
      <c r="P157" s="43">
        <v>-1.2864414622859787E-2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836.8</v>
      </c>
      <c r="F158" s="40">
        <v>840.5</v>
      </c>
      <c r="G158" s="41">
        <v>829.95</v>
      </c>
      <c r="H158" s="41">
        <v>823.1</v>
      </c>
      <c r="I158" s="41">
        <v>812.55000000000007</v>
      </c>
      <c r="J158" s="41">
        <v>847.35</v>
      </c>
      <c r="K158" s="41">
        <v>857.9</v>
      </c>
      <c r="L158" s="41">
        <v>864.75</v>
      </c>
      <c r="M158" s="31">
        <v>851.05</v>
      </c>
      <c r="N158" s="31">
        <v>833.65</v>
      </c>
      <c r="O158" s="42">
        <v>7334550</v>
      </c>
      <c r="P158" s="43">
        <v>-5.0008742787200557E-2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284.75</v>
      </c>
      <c r="F159" s="40">
        <v>285.5</v>
      </c>
      <c r="G159" s="41">
        <v>281.35000000000002</v>
      </c>
      <c r="H159" s="41">
        <v>277.95000000000005</v>
      </c>
      <c r="I159" s="41">
        <v>273.80000000000007</v>
      </c>
      <c r="J159" s="41">
        <v>288.89999999999998</v>
      </c>
      <c r="K159" s="41">
        <v>293.04999999999995</v>
      </c>
      <c r="L159" s="41">
        <v>296.44999999999993</v>
      </c>
      <c r="M159" s="31">
        <v>289.64999999999998</v>
      </c>
      <c r="N159" s="31">
        <v>282.10000000000002</v>
      </c>
      <c r="O159" s="42">
        <v>111893850</v>
      </c>
      <c r="P159" s="43">
        <v>0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125.95</v>
      </c>
      <c r="F160" s="40">
        <v>126.26666666666667</v>
      </c>
      <c r="G160" s="41">
        <v>125.13333333333333</v>
      </c>
      <c r="H160" s="41">
        <v>124.31666666666666</v>
      </c>
      <c r="I160" s="41">
        <v>123.18333333333332</v>
      </c>
      <c r="J160" s="41">
        <v>127.08333333333333</v>
      </c>
      <c r="K160" s="41">
        <v>128.2166666666667</v>
      </c>
      <c r="L160" s="41">
        <v>129.03333333333333</v>
      </c>
      <c r="M160" s="31">
        <v>127.4</v>
      </c>
      <c r="N160" s="31">
        <v>125.45</v>
      </c>
      <c r="O160" s="42">
        <v>134412750</v>
      </c>
      <c r="P160" s="43">
        <v>-1.1172906942099513E-2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1389.05</v>
      </c>
      <c r="F161" s="40">
        <v>1397.1833333333334</v>
      </c>
      <c r="G161" s="41">
        <v>1370.8666666666668</v>
      </c>
      <c r="H161" s="41">
        <v>1352.6833333333334</v>
      </c>
      <c r="I161" s="41">
        <v>1326.3666666666668</v>
      </c>
      <c r="J161" s="41">
        <v>1415.3666666666668</v>
      </c>
      <c r="K161" s="41">
        <v>1441.6833333333334</v>
      </c>
      <c r="L161" s="41">
        <v>1459.8666666666668</v>
      </c>
      <c r="M161" s="31">
        <v>1423.5</v>
      </c>
      <c r="N161" s="31">
        <v>1379</v>
      </c>
      <c r="O161" s="42">
        <v>43519150</v>
      </c>
      <c r="P161" s="43">
        <v>-2.5133761115025039E-2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3654.95</v>
      </c>
      <c r="F162" s="40">
        <v>3651.4500000000003</v>
      </c>
      <c r="G162" s="41">
        <v>3609.2500000000005</v>
      </c>
      <c r="H162" s="41">
        <v>3563.55</v>
      </c>
      <c r="I162" s="41">
        <v>3521.3500000000004</v>
      </c>
      <c r="J162" s="41">
        <v>3697.1500000000005</v>
      </c>
      <c r="K162" s="41">
        <v>3739.3500000000004</v>
      </c>
      <c r="L162" s="41">
        <v>3785.0500000000006</v>
      </c>
      <c r="M162" s="31">
        <v>3693.65</v>
      </c>
      <c r="N162" s="31">
        <v>3605.75</v>
      </c>
      <c r="O162" s="42">
        <v>9787500</v>
      </c>
      <c r="P162" s="43">
        <v>-1.3128043800477933E-2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1461.55</v>
      </c>
      <c r="F163" s="40">
        <v>1462.9166666666667</v>
      </c>
      <c r="G163" s="41">
        <v>1449.4333333333334</v>
      </c>
      <c r="H163" s="41">
        <v>1437.3166666666666</v>
      </c>
      <c r="I163" s="41">
        <v>1423.8333333333333</v>
      </c>
      <c r="J163" s="41">
        <v>1475.0333333333335</v>
      </c>
      <c r="K163" s="41">
        <v>1488.5166666666667</v>
      </c>
      <c r="L163" s="41">
        <v>1500.6333333333337</v>
      </c>
      <c r="M163" s="31">
        <v>1476.4</v>
      </c>
      <c r="N163" s="31">
        <v>1450.8</v>
      </c>
      <c r="O163" s="42">
        <v>11262600</v>
      </c>
      <c r="P163" s="43">
        <v>-1.876633559853633E-2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1826.45</v>
      </c>
      <c r="F164" s="40">
        <v>1839.1500000000003</v>
      </c>
      <c r="G164" s="41">
        <v>1810.7000000000007</v>
      </c>
      <c r="H164" s="41">
        <v>1794.9500000000005</v>
      </c>
      <c r="I164" s="41">
        <v>1766.5000000000009</v>
      </c>
      <c r="J164" s="41">
        <v>1854.9000000000005</v>
      </c>
      <c r="K164" s="41">
        <v>1883.35</v>
      </c>
      <c r="L164" s="41">
        <v>1899.1000000000004</v>
      </c>
      <c r="M164" s="31">
        <v>1867.6</v>
      </c>
      <c r="N164" s="31">
        <v>1823.4</v>
      </c>
      <c r="O164" s="42">
        <v>4617750</v>
      </c>
      <c r="P164" s="43">
        <v>2.2163194156221467E-2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3052.35</v>
      </c>
      <c r="F165" s="40">
        <v>3051.9</v>
      </c>
      <c r="G165" s="41">
        <v>3032.65</v>
      </c>
      <c r="H165" s="41">
        <v>3012.95</v>
      </c>
      <c r="I165" s="41">
        <v>2993.7</v>
      </c>
      <c r="J165" s="41">
        <v>3071.6000000000004</v>
      </c>
      <c r="K165" s="41">
        <v>3090.8500000000004</v>
      </c>
      <c r="L165" s="41">
        <v>3110.5500000000006</v>
      </c>
      <c r="M165" s="31">
        <v>3071.15</v>
      </c>
      <c r="N165" s="31">
        <v>3032.2</v>
      </c>
      <c r="O165" s="42">
        <v>736250</v>
      </c>
      <c r="P165" s="43">
        <v>-1.6694490818030049E-2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472.3</v>
      </c>
      <c r="F166" s="40">
        <v>469.3</v>
      </c>
      <c r="G166" s="41">
        <v>463.1</v>
      </c>
      <c r="H166" s="41">
        <v>453.90000000000003</v>
      </c>
      <c r="I166" s="41">
        <v>447.70000000000005</v>
      </c>
      <c r="J166" s="41">
        <v>478.5</v>
      </c>
      <c r="K166" s="41">
        <v>484.69999999999993</v>
      </c>
      <c r="L166" s="41">
        <v>493.9</v>
      </c>
      <c r="M166" s="31">
        <v>475.5</v>
      </c>
      <c r="N166" s="31">
        <v>460.1</v>
      </c>
      <c r="O166" s="42">
        <v>2412000</v>
      </c>
      <c r="P166" s="43">
        <v>-9.662921348314607E-2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914.65</v>
      </c>
      <c r="F167" s="40">
        <v>909.7833333333333</v>
      </c>
      <c r="G167" s="41">
        <v>896.51666666666665</v>
      </c>
      <c r="H167" s="41">
        <v>878.38333333333333</v>
      </c>
      <c r="I167" s="41">
        <v>865.11666666666667</v>
      </c>
      <c r="J167" s="41">
        <v>927.91666666666663</v>
      </c>
      <c r="K167" s="41">
        <v>941.18333333333328</v>
      </c>
      <c r="L167" s="41">
        <v>959.31666666666661</v>
      </c>
      <c r="M167" s="31">
        <v>923.05</v>
      </c>
      <c r="N167" s="31">
        <v>891.65</v>
      </c>
      <c r="O167" s="42">
        <v>1195525</v>
      </c>
      <c r="P167" s="43">
        <v>-2.1945432977461446E-2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518.54999999999995</v>
      </c>
      <c r="F168" s="40">
        <v>517.11666666666667</v>
      </c>
      <c r="G168" s="41">
        <v>510.2833333333333</v>
      </c>
      <c r="H168" s="41">
        <v>502.01666666666665</v>
      </c>
      <c r="I168" s="41">
        <v>495.18333333333328</v>
      </c>
      <c r="J168" s="41">
        <v>525.38333333333333</v>
      </c>
      <c r="K168" s="41">
        <v>532.21666666666658</v>
      </c>
      <c r="L168" s="41">
        <v>540.48333333333335</v>
      </c>
      <c r="M168" s="31">
        <v>523.95000000000005</v>
      </c>
      <c r="N168" s="31">
        <v>508.85</v>
      </c>
      <c r="O168" s="42">
        <v>6013000</v>
      </c>
      <c r="P168" s="43">
        <v>-0.12400571078931266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1433.15</v>
      </c>
      <c r="F169" s="40">
        <v>1437.1500000000003</v>
      </c>
      <c r="G169" s="41">
        <v>1410.8500000000006</v>
      </c>
      <c r="H169" s="41">
        <v>1388.5500000000002</v>
      </c>
      <c r="I169" s="41">
        <v>1362.2500000000005</v>
      </c>
      <c r="J169" s="41">
        <v>1459.4500000000007</v>
      </c>
      <c r="K169" s="41">
        <v>1485.7500000000005</v>
      </c>
      <c r="L169" s="41">
        <v>1508.0500000000009</v>
      </c>
      <c r="M169" s="31">
        <v>1463.45</v>
      </c>
      <c r="N169" s="31">
        <v>1414.85</v>
      </c>
      <c r="O169" s="42">
        <v>1887900</v>
      </c>
      <c r="P169" s="43">
        <v>4.010798303123795E-2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7379.8</v>
      </c>
      <c r="F170" s="40">
        <v>7408.5166666666664</v>
      </c>
      <c r="G170" s="41">
        <v>7342.0333333333328</v>
      </c>
      <c r="H170" s="41">
        <v>7304.2666666666664</v>
      </c>
      <c r="I170" s="41">
        <v>7237.7833333333328</v>
      </c>
      <c r="J170" s="41">
        <v>7446.2833333333328</v>
      </c>
      <c r="K170" s="41">
        <v>7512.7666666666664</v>
      </c>
      <c r="L170" s="41">
        <v>7550.5333333333328</v>
      </c>
      <c r="M170" s="31">
        <v>7475</v>
      </c>
      <c r="N170" s="31">
        <v>7370.75</v>
      </c>
      <c r="O170" s="42">
        <v>1874000</v>
      </c>
      <c r="P170" s="43">
        <v>-1.300890082688155E-2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726.05</v>
      </c>
      <c r="F171" s="40">
        <v>728.13333333333321</v>
      </c>
      <c r="G171" s="41">
        <v>718.36666666666645</v>
      </c>
      <c r="H171" s="41">
        <v>710.68333333333328</v>
      </c>
      <c r="I171" s="41">
        <v>700.91666666666652</v>
      </c>
      <c r="J171" s="41">
        <v>735.81666666666638</v>
      </c>
      <c r="K171" s="41">
        <v>745.58333333333326</v>
      </c>
      <c r="L171" s="41">
        <v>753.26666666666631</v>
      </c>
      <c r="M171" s="31">
        <v>737.9</v>
      </c>
      <c r="N171" s="31">
        <v>720.45</v>
      </c>
      <c r="O171" s="42">
        <v>25067900</v>
      </c>
      <c r="P171" s="43">
        <v>-1.9026301063234472E-2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290.10000000000002</v>
      </c>
      <c r="F172" s="40">
        <v>288.66666666666669</v>
      </c>
      <c r="G172" s="41">
        <v>285.43333333333339</v>
      </c>
      <c r="H172" s="41">
        <v>280.76666666666671</v>
      </c>
      <c r="I172" s="41">
        <v>277.53333333333342</v>
      </c>
      <c r="J172" s="41">
        <v>293.33333333333337</v>
      </c>
      <c r="K172" s="41">
        <v>296.56666666666661</v>
      </c>
      <c r="L172" s="41">
        <v>301.23333333333335</v>
      </c>
      <c r="M172" s="31">
        <v>291.89999999999998</v>
      </c>
      <c r="N172" s="31">
        <v>284</v>
      </c>
      <c r="O172" s="42">
        <v>135742800</v>
      </c>
      <c r="P172" s="43">
        <v>1.2392490520669564E-2</v>
      </c>
    </row>
    <row r="173" spans="1:16" ht="12.75" customHeight="1">
      <c r="A173" s="325">
        <v>163</v>
      </c>
      <c r="B173" s="32" t="s">
        <v>71</v>
      </c>
      <c r="C173" s="33" t="s">
        <v>214</v>
      </c>
      <c r="D173" s="34">
        <v>44434</v>
      </c>
      <c r="E173" s="40">
        <v>959.05</v>
      </c>
      <c r="F173" s="40">
        <v>964.16666666666663</v>
      </c>
      <c r="G173" s="41">
        <v>950.58333333333326</v>
      </c>
      <c r="H173" s="41">
        <v>942.11666666666667</v>
      </c>
      <c r="I173" s="41">
        <v>928.5333333333333</v>
      </c>
      <c r="J173" s="41">
        <v>972.63333333333321</v>
      </c>
      <c r="K173" s="41">
        <v>986.21666666666647</v>
      </c>
      <c r="L173" s="41">
        <v>994.68333333333317</v>
      </c>
      <c r="M173" s="31">
        <v>977.75</v>
      </c>
      <c r="N173" s="31">
        <v>955.7</v>
      </c>
      <c r="O173" s="42">
        <v>4040000</v>
      </c>
      <c r="P173" s="43">
        <v>7.85830111014095E-3</v>
      </c>
    </row>
    <row r="174" spans="1:16" ht="12.75" customHeight="1">
      <c r="A174" s="326">
        <v>164</v>
      </c>
      <c r="B174" s="324" t="s">
        <v>88</v>
      </c>
      <c r="C174" s="33" t="s">
        <v>215</v>
      </c>
      <c r="D174" s="34">
        <v>44434</v>
      </c>
      <c r="E174" s="40">
        <v>632.5</v>
      </c>
      <c r="F174" s="40">
        <v>635.31666666666672</v>
      </c>
      <c r="G174" s="41">
        <v>627.13333333333344</v>
      </c>
      <c r="H174" s="41">
        <v>621.76666666666677</v>
      </c>
      <c r="I174" s="41">
        <v>613.58333333333348</v>
      </c>
      <c r="J174" s="41">
        <v>640.68333333333339</v>
      </c>
      <c r="K174" s="41">
        <v>648.86666666666656</v>
      </c>
      <c r="L174" s="41">
        <v>654.23333333333335</v>
      </c>
      <c r="M174" s="31">
        <v>643.5</v>
      </c>
      <c r="N174" s="31">
        <v>629.95000000000005</v>
      </c>
      <c r="O174" s="42">
        <v>29441600</v>
      </c>
      <c r="P174" s="43">
        <v>2.4839877471456419E-2</v>
      </c>
    </row>
    <row r="175" spans="1:16" ht="12.75" customHeight="1">
      <c r="A175" s="326">
        <v>165</v>
      </c>
      <c r="B175" s="324" t="s">
        <v>183</v>
      </c>
      <c r="C175" s="33" t="s">
        <v>216</v>
      </c>
      <c r="D175" s="34">
        <v>44434</v>
      </c>
      <c r="E175" s="40">
        <v>170.25</v>
      </c>
      <c r="F175" s="40">
        <v>171.46666666666667</v>
      </c>
      <c r="G175" s="41">
        <v>168.28333333333333</v>
      </c>
      <c r="H175" s="41">
        <v>166.31666666666666</v>
      </c>
      <c r="I175" s="41">
        <v>163.13333333333333</v>
      </c>
      <c r="J175" s="41">
        <v>173.43333333333334</v>
      </c>
      <c r="K175" s="41">
        <v>176.61666666666667</v>
      </c>
      <c r="L175" s="41">
        <v>178.58333333333334</v>
      </c>
      <c r="M175" s="31">
        <v>174.65</v>
      </c>
      <c r="N175" s="31">
        <v>169.5</v>
      </c>
      <c r="O175" s="42">
        <v>73293000</v>
      </c>
      <c r="P175" s="43">
        <v>1.3650319475562195E-2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44434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512" t="s">
        <v>16</v>
      </c>
      <c r="B8" s="514"/>
      <c r="C8" s="518" t="s">
        <v>20</v>
      </c>
      <c r="D8" s="518" t="s">
        <v>21</v>
      </c>
      <c r="E8" s="509" t="s">
        <v>22</v>
      </c>
      <c r="F8" s="510"/>
      <c r="G8" s="511"/>
      <c r="H8" s="509" t="s">
        <v>23</v>
      </c>
      <c r="I8" s="510"/>
      <c r="J8" s="511"/>
      <c r="K8" s="26"/>
      <c r="L8" s="55"/>
      <c r="M8" s="55"/>
      <c r="N8" s="1"/>
      <c r="O8" s="1"/>
    </row>
    <row r="9" spans="1:15" ht="36" customHeight="1">
      <c r="A9" s="516"/>
      <c r="B9" s="517"/>
      <c r="C9" s="517"/>
      <c r="D9" s="51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16634.650000000001</v>
      </c>
      <c r="D10" s="35">
        <v>16654.866666666669</v>
      </c>
      <c r="E10" s="35">
        <v>16597.283333333336</v>
      </c>
      <c r="F10" s="35">
        <v>16559.916666666668</v>
      </c>
      <c r="G10" s="35">
        <v>16502.333333333336</v>
      </c>
      <c r="H10" s="35">
        <v>16692.233333333337</v>
      </c>
      <c r="I10" s="35">
        <v>16749.816666666666</v>
      </c>
      <c r="J10" s="35">
        <v>16787.183333333338</v>
      </c>
      <c r="K10" s="37">
        <v>16712.45</v>
      </c>
      <c r="L10" s="37">
        <v>16617.5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35586.25</v>
      </c>
      <c r="D11" s="40">
        <v>35665.4</v>
      </c>
      <c r="E11" s="40">
        <v>35420.5</v>
      </c>
      <c r="F11" s="40">
        <v>35254.75</v>
      </c>
      <c r="G11" s="40">
        <v>35009.85</v>
      </c>
      <c r="H11" s="40">
        <v>35831.15</v>
      </c>
      <c r="I11" s="40">
        <v>36076.05000000001</v>
      </c>
      <c r="J11" s="40">
        <v>36241.800000000003</v>
      </c>
      <c r="K11" s="31">
        <v>35910.300000000003</v>
      </c>
      <c r="L11" s="31">
        <v>35499.65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1997.1</v>
      </c>
      <c r="D12" s="40">
        <v>1995.3999999999999</v>
      </c>
      <c r="E12" s="40">
        <v>1987.1999999999998</v>
      </c>
      <c r="F12" s="40">
        <v>1977.3</v>
      </c>
      <c r="G12" s="40">
        <v>1969.1</v>
      </c>
      <c r="H12" s="40">
        <v>2005.2999999999997</v>
      </c>
      <c r="I12" s="40">
        <v>2013.5</v>
      </c>
      <c r="J12" s="40">
        <v>2023.3999999999996</v>
      </c>
      <c r="K12" s="31">
        <v>2003.6</v>
      </c>
      <c r="L12" s="31">
        <v>1985.5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4526</v>
      </c>
      <c r="D13" s="40">
        <v>4532.6833333333334</v>
      </c>
      <c r="E13" s="40">
        <v>4515.8166666666666</v>
      </c>
      <c r="F13" s="40">
        <v>4505.6333333333332</v>
      </c>
      <c r="G13" s="40">
        <v>4488.7666666666664</v>
      </c>
      <c r="H13" s="40">
        <v>4542.8666666666668</v>
      </c>
      <c r="I13" s="40">
        <v>4559.7333333333336</v>
      </c>
      <c r="J13" s="40">
        <v>4569.916666666667</v>
      </c>
      <c r="K13" s="31">
        <v>4549.55</v>
      </c>
      <c r="L13" s="31">
        <v>4522.5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34083.949999999997</v>
      </c>
      <c r="D14" s="40">
        <v>34082.633333333331</v>
      </c>
      <c r="E14" s="40">
        <v>33765.416666666664</v>
      </c>
      <c r="F14" s="40">
        <v>33446.883333333331</v>
      </c>
      <c r="G14" s="40">
        <v>33129.666666666664</v>
      </c>
      <c r="H14" s="40">
        <v>34401.166666666664</v>
      </c>
      <c r="I14" s="40">
        <v>34718.383333333339</v>
      </c>
      <c r="J14" s="40">
        <v>35036.916666666664</v>
      </c>
      <c r="K14" s="31">
        <v>34399.85</v>
      </c>
      <c r="L14" s="31">
        <v>33764.1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3545.95</v>
      </c>
      <c r="D15" s="40">
        <v>3541.7666666666664</v>
      </c>
      <c r="E15" s="40">
        <v>3531.333333333333</v>
      </c>
      <c r="F15" s="40">
        <v>3516.7166666666667</v>
      </c>
      <c r="G15" s="40">
        <v>3506.2833333333333</v>
      </c>
      <c r="H15" s="40">
        <v>3556.3833333333328</v>
      </c>
      <c r="I15" s="40">
        <v>3566.8166666666662</v>
      </c>
      <c r="J15" s="40">
        <v>3581.4333333333325</v>
      </c>
      <c r="K15" s="31">
        <v>3552.2</v>
      </c>
      <c r="L15" s="31">
        <v>3527.15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7309.85</v>
      </c>
      <c r="D16" s="40">
        <v>7319.2166666666672</v>
      </c>
      <c r="E16" s="40">
        <v>7274.1333333333341</v>
      </c>
      <c r="F16" s="40">
        <v>7238.416666666667</v>
      </c>
      <c r="G16" s="40">
        <v>7193.3333333333339</v>
      </c>
      <c r="H16" s="40">
        <v>7354.9333333333343</v>
      </c>
      <c r="I16" s="40">
        <v>7400.0166666666664</v>
      </c>
      <c r="J16" s="40">
        <v>7435.7333333333345</v>
      </c>
      <c r="K16" s="31">
        <v>7364.3</v>
      </c>
      <c r="L16" s="31">
        <v>7283.5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2267.35</v>
      </c>
      <c r="D17" s="40">
        <v>2275.85</v>
      </c>
      <c r="E17" s="40">
        <v>2246.6999999999998</v>
      </c>
      <c r="F17" s="40">
        <v>2226.0499999999997</v>
      </c>
      <c r="G17" s="40">
        <v>2196.8999999999996</v>
      </c>
      <c r="H17" s="40">
        <v>2296.5</v>
      </c>
      <c r="I17" s="40">
        <v>2325.6500000000005</v>
      </c>
      <c r="J17" s="40">
        <v>2346.3000000000002</v>
      </c>
      <c r="K17" s="31">
        <v>2305</v>
      </c>
      <c r="L17" s="31">
        <v>2255.1999999999998</v>
      </c>
      <c r="M17" s="31">
        <v>3.3969999999999998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1350.3</v>
      </c>
      <c r="D18" s="40">
        <v>1349.5666666666668</v>
      </c>
      <c r="E18" s="40">
        <v>1331.1333333333337</v>
      </c>
      <c r="F18" s="40">
        <v>1311.9666666666669</v>
      </c>
      <c r="G18" s="40">
        <v>1293.5333333333338</v>
      </c>
      <c r="H18" s="40">
        <v>1368.7333333333336</v>
      </c>
      <c r="I18" s="40">
        <v>1387.1666666666665</v>
      </c>
      <c r="J18" s="40">
        <v>1406.3333333333335</v>
      </c>
      <c r="K18" s="31">
        <v>1368</v>
      </c>
      <c r="L18" s="31">
        <v>1330.4</v>
      </c>
      <c r="M18" s="31">
        <v>8.7325499999999998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917.65</v>
      </c>
      <c r="D19" s="40">
        <v>920.55000000000007</v>
      </c>
      <c r="E19" s="40">
        <v>912.10000000000014</v>
      </c>
      <c r="F19" s="40">
        <v>906.55000000000007</v>
      </c>
      <c r="G19" s="40">
        <v>898.10000000000014</v>
      </c>
      <c r="H19" s="40">
        <v>926.10000000000014</v>
      </c>
      <c r="I19" s="40">
        <v>934.55000000000018</v>
      </c>
      <c r="J19" s="40">
        <v>940.10000000000014</v>
      </c>
      <c r="K19" s="31">
        <v>929</v>
      </c>
      <c r="L19" s="31">
        <v>915</v>
      </c>
      <c r="M19" s="31">
        <v>5.6659199999999998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18898.900000000001</v>
      </c>
      <c r="D20" s="40">
        <v>18870.316666666666</v>
      </c>
      <c r="E20" s="40">
        <v>18740.633333333331</v>
      </c>
      <c r="F20" s="40">
        <v>18582.366666666665</v>
      </c>
      <c r="G20" s="40">
        <v>18452.683333333331</v>
      </c>
      <c r="H20" s="40">
        <v>19028.583333333332</v>
      </c>
      <c r="I20" s="40">
        <v>19158.266666666666</v>
      </c>
      <c r="J20" s="40">
        <v>19316.533333333333</v>
      </c>
      <c r="K20" s="31">
        <v>19000</v>
      </c>
      <c r="L20" s="31">
        <v>18712.05</v>
      </c>
      <c r="M20" s="31">
        <v>8.6370000000000002E-2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1475.35</v>
      </c>
      <c r="D21" s="40">
        <v>1460.7166666666665</v>
      </c>
      <c r="E21" s="40">
        <v>1439.633333333333</v>
      </c>
      <c r="F21" s="40">
        <v>1403.9166666666665</v>
      </c>
      <c r="G21" s="40">
        <v>1382.833333333333</v>
      </c>
      <c r="H21" s="40">
        <v>1496.4333333333329</v>
      </c>
      <c r="I21" s="40">
        <v>1517.5166666666664</v>
      </c>
      <c r="J21" s="40">
        <v>1553.2333333333329</v>
      </c>
      <c r="K21" s="31">
        <v>1481.8</v>
      </c>
      <c r="L21" s="31">
        <v>1425</v>
      </c>
      <c r="M21" s="31">
        <v>53.611400000000003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997.15</v>
      </c>
      <c r="D22" s="40">
        <v>982.76666666666677</v>
      </c>
      <c r="E22" s="40">
        <v>968.38333333333355</v>
      </c>
      <c r="F22" s="40">
        <v>939.61666666666679</v>
      </c>
      <c r="G22" s="40">
        <v>925.23333333333358</v>
      </c>
      <c r="H22" s="40">
        <v>1011.5333333333335</v>
      </c>
      <c r="I22" s="40">
        <v>1025.9166666666667</v>
      </c>
      <c r="J22" s="40">
        <v>1054.6833333333334</v>
      </c>
      <c r="K22" s="31">
        <v>997.15</v>
      </c>
      <c r="L22" s="31">
        <v>954</v>
      </c>
      <c r="M22" s="31">
        <v>22.631170000000001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720.75</v>
      </c>
      <c r="D23" s="40">
        <v>713.7166666666667</v>
      </c>
      <c r="E23" s="40">
        <v>702.43333333333339</v>
      </c>
      <c r="F23" s="40">
        <v>684.11666666666667</v>
      </c>
      <c r="G23" s="40">
        <v>672.83333333333337</v>
      </c>
      <c r="H23" s="40">
        <v>732.03333333333342</v>
      </c>
      <c r="I23" s="40">
        <v>743.31666666666672</v>
      </c>
      <c r="J23" s="40">
        <v>761.63333333333344</v>
      </c>
      <c r="K23" s="31">
        <v>725</v>
      </c>
      <c r="L23" s="31">
        <v>695.4</v>
      </c>
      <c r="M23" s="31">
        <v>212.75432000000001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1241.8499999999999</v>
      </c>
      <c r="D24" s="40">
        <v>1241.8499999999999</v>
      </c>
      <c r="E24" s="40">
        <v>1241.8499999999999</v>
      </c>
      <c r="F24" s="40">
        <v>1241.8499999999999</v>
      </c>
      <c r="G24" s="40">
        <v>1241.8499999999999</v>
      </c>
      <c r="H24" s="40">
        <v>1241.8499999999999</v>
      </c>
      <c r="I24" s="40">
        <v>1241.8499999999999</v>
      </c>
      <c r="J24" s="40">
        <v>1241.8499999999999</v>
      </c>
      <c r="K24" s="31">
        <v>1241.8499999999999</v>
      </c>
      <c r="L24" s="31">
        <v>1241.8499999999999</v>
      </c>
      <c r="M24" s="31">
        <v>1.18696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1300.45</v>
      </c>
      <c r="D25" s="40">
        <v>1300.45</v>
      </c>
      <c r="E25" s="40">
        <v>1300.45</v>
      </c>
      <c r="F25" s="40">
        <v>1300.45</v>
      </c>
      <c r="G25" s="40">
        <v>1300.45</v>
      </c>
      <c r="H25" s="40">
        <v>1300.45</v>
      </c>
      <c r="I25" s="40">
        <v>1300.45</v>
      </c>
      <c r="J25" s="40">
        <v>1300.45</v>
      </c>
      <c r="K25" s="31">
        <v>1300.45</v>
      </c>
      <c r="L25" s="31">
        <v>1300.45</v>
      </c>
      <c r="M25" s="31">
        <v>0.84516000000000002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106.45</v>
      </c>
      <c r="D26" s="40">
        <v>105.3</v>
      </c>
      <c r="E26" s="40">
        <v>103</v>
      </c>
      <c r="F26" s="40">
        <v>99.55</v>
      </c>
      <c r="G26" s="40">
        <v>97.25</v>
      </c>
      <c r="H26" s="40">
        <v>108.75</v>
      </c>
      <c r="I26" s="40">
        <v>111.04999999999998</v>
      </c>
      <c r="J26" s="40">
        <v>114.5</v>
      </c>
      <c r="K26" s="31">
        <v>107.6</v>
      </c>
      <c r="L26" s="31">
        <v>101.85</v>
      </c>
      <c r="M26" s="31">
        <v>35.1935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197.85</v>
      </c>
      <c r="D27" s="40">
        <v>198.03333333333333</v>
      </c>
      <c r="E27" s="40">
        <v>195.21666666666667</v>
      </c>
      <c r="F27" s="40">
        <v>192.58333333333334</v>
      </c>
      <c r="G27" s="40">
        <v>189.76666666666668</v>
      </c>
      <c r="H27" s="40">
        <v>200.66666666666666</v>
      </c>
      <c r="I27" s="40">
        <v>203.48333333333332</v>
      </c>
      <c r="J27" s="40">
        <v>206.11666666666665</v>
      </c>
      <c r="K27" s="31">
        <v>200.85</v>
      </c>
      <c r="L27" s="31">
        <v>195.4</v>
      </c>
      <c r="M27" s="31">
        <v>17.792369999999998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2250.4</v>
      </c>
      <c r="D28" s="40">
        <v>2234.1333333333332</v>
      </c>
      <c r="E28" s="40">
        <v>2208.2666666666664</v>
      </c>
      <c r="F28" s="40">
        <v>2166.1333333333332</v>
      </c>
      <c r="G28" s="40">
        <v>2140.2666666666664</v>
      </c>
      <c r="H28" s="40">
        <v>2276.2666666666664</v>
      </c>
      <c r="I28" s="40">
        <v>2302.1333333333332</v>
      </c>
      <c r="J28" s="40">
        <v>2344.2666666666664</v>
      </c>
      <c r="K28" s="31">
        <v>2260</v>
      </c>
      <c r="L28" s="31">
        <v>2192</v>
      </c>
      <c r="M28" s="31">
        <v>0.79508000000000001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747.45</v>
      </c>
      <c r="D29" s="40">
        <v>743.43333333333339</v>
      </c>
      <c r="E29" s="40">
        <v>737.31666666666683</v>
      </c>
      <c r="F29" s="40">
        <v>727.18333333333339</v>
      </c>
      <c r="G29" s="40">
        <v>721.06666666666683</v>
      </c>
      <c r="H29" s="40">
        <v>753.56666666666683</v>
      </c>
      <c r="I29" s="40">
        <v>759.68333333333339</v>
      </c>
      <c r="J29" s="40">
        <v>769.81666666666683</v>
      </c>
      <c r="K29" s="31">
        <v>749.55</v>
      </c>
      <c r="L29" s="31">
        <v>733.3</v>
      </c>
      <c r="M29" s="31">
        <v>1.988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3817.05</v>
      </c>
      <c r="D30" s="40">
        <v>3823.25</v>
      </c>
      <c r="E30" s="40">
        <v>3796.5</v>
      </c>
      <c r="F30" s="40">
        <v>3775.95</v>
      </c>
      <c r="G30" s="40">
        <v>3749.2</v>
      </c>
      <c r="H30" s="40">
        <v>3843.8</v>
      </c>
      <c r="I30" s="40">
        <v>3870.55</v>
      </c>
      <c r="J30" s="40">
        <v>3891.1000000000004</v>
      </c>
      <c r="K30" s="31">
        <v>3850</v>
      </c>
      <c r="L30" s="31">
        <v>3802.7</v>
      </c>
      <c r="M30" s="31">
        <v>0.58757000000000004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675.35</v>
      </c>
      <c r="D31" s="40">
        <v>680.48333333333346</v>
      </c>
      <c r="E31" s="40">
        <v>669.26666666666688</v>
      </c>
      <c r="F31" s="40">
        <v>663.18333333333339</v>
      </c>
      <c r="G31" s="40">
        <v>651.96666666666681</v>
      </c>
      <c r="H31" s="40">
        <v>686.56666666666695</v>
      </c>
      <c r="I31" s="40">
        <v>697.78333333333342</v>
      </c>
      <c r="J31" s="40">
        <v>703.86666666666702</v>
      </c>
      <c r="K31" s="31">
        <v>691.7</v>
      </c>
      <c r="L31" s="31">
        <v>674.4</v>
      </c>
      <c r="M31" s="31">
        <v>12.25409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397.05</v>
      </c>
      <c r="D32" s="40">
        <v>396.4666666666667</v>
      </c>
      <c r="E32" s="40">
        <v>393.58333333333337</v>
      </c>
      <c r="F32" s="40">
        <v>390.11666666666667</v>
      </c>
      <c r="G32" s="40">
        <v>387.23333333333335</v>
      </c>
      <c r="H32" s="40">
        <v>399.93333333333339</v>
      </c>
      <c r="I32" s="40">
        <v>402.81666666666672</v>
      </c>
      <c r="J32" s="40">
        <v>406.28333333333342</v>
      </c>
      <c r="K32" s="31">
        <v>399.35</v>
      </c>
      <c r="L32" s="31">
        <v>393</v>
      </c>
      <c r="M32" s="31">
        <v>28.918209999999998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4771.6499999999996</v>
      </c>
      <c r="D33" s="40">
        <v>4800.55</v>
      </c>
      <c r="E33" s="40">
        <v>4721.1000000000004</v>
      </c>
      <c r="F33" s="40">
        <v>4670.55</v>
      </c>
      <c r="G33" s="40">
        <v>4591.1000000000004</v>
      </c>
      <c r="H33" s="40">
        <v>4851.1000000000004</v>
      </c>
      <c r="I33" s="40">
        <v>4930.5499999999993</v>
      </c>
      <c r="J33" s="40">
        <v>4981.1000000000004</v>
      </c>
      <c r="K33" s="31">
        <v>4880</v>
      </c>
      <c r="L33" s="31">
        <v>4750</v>
      </c>
      <c r="M33" s="31">
        <v>4.6900199999999996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207.5</v>
      </c>
      <c r="D34" s="40">
        <v>208.03333333333333</v>
      </c>
      <c r="E34" s="40">
        <v>205.36666666666667</v>
      </c>
      <c r="F34" s="40">
        <v>203.23333333333335</v>
      </c>
      <c r="G34" s="40">
        <v>200.56666666666669</v>
      </c>
      <c r="H34" s="40">
        <v>210.16666666666666</v>
      </c>
      <c r="I34" s="40">
        <v>212.83333333333334</v>
      </c>
      <c r="J34" s="40">
        <v>214.96666666666664</v>
      </c>
      <c r="K34" s="31">
        <v>210.7</v>
      </c>
      <c r="L34" s="31">
        <v>205.9</v>
      </c>
      <c r="M34" s="31">
        <v>33.36327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118.9</v>
      </c>
      <c r="D35" s="40">
        <v>119.68333333333332</v>
      </c>
      <c r="E35" s="40">
        <v>117.81666666666665</v>
      </c>
      <c r="F35" s="40">
        <v>116.73333333333332</v>
      </c>
      <c r="G35" s="40">
        <v>114.86666666666665</v>
      </c>
      <c r="H35" s="40">
        <v>120.76666666666665</v>
      </c>
      <c r="I35" s="40">
        <v>122.63333333333333</v>
      </c>
      <c r="J35" s="40">
        <v>123.71666666666665</v>
      </c>
      <c r="K35" s="31">
        <v>121.55</v>
      </c>
      <c r="L35" s="31">
        <v>118.6</v>
      </c>
      <c r="M35" s="31">
        <v>182.02177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3038.05</v>
      </c>
      <c r="D36" s="40">
        <v>3040.2166666666667</v>
      </c>
      <c r="E36" s="40">
        <v>3010.4333333333334</v>
      </c>
      <c r="F36" s="40">
        <v>2982.8166666666666</v>
      </c>
      <c r="G36" s="40">
        <v>2953.0333333333333</v>
      </c>
      <c r="H36" s="40">
        <v>3067.8333333333335</v>
      </c>
      <c r="I36" s="40">
        <v>3097.6166666666672</v>
      </c>
      <c r="J36" s="40">
        <v>3125.2333333333336</v>
      </c>
      <c r="K36" s="31">
        <v>3070</v>
      </c>
      <c r="L36" s="31">
        <v>3012.6</v>
      </c>
      <c r="M36" s="31">
        <v>7.9786999999999999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696.7</v>
      </c>
      <c r="D37" s="40">
        <v>696.66666666666663</v>
      </c>
      <c r="E37" s="40">
        <v>684.5333333333333</v>
      </c>
      <c r="F37" s="40">
        <v>672.36666666666667</v>
      </c>
      <c r="G37" s="40">
        <v>660.23333333333335</v>
      </c>
      <c r="H37" s="40">
        <v>708.83333333333326</v>
      </c>
      <c r="I37" s="40">
        <v>720.9666666666667</v>
      </c>
      <c r="J37" s="40">
        <v>733.13333333333321</v>
      </c>
      <c r="K37" s="31">
        <v>708.8</v>
      </c>
      <c r="L37" s="31">
        <v>684.5</v>
      </c>
      <c r="M37" s="31">
        <v>58.475679999999997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3789.7</v>
      </c>
      <c r="D38" s="40">
        <v>3784.4333333333329</v>
      </c>
      <c r="E38" s="40">
        <v>3721.4166666666661</v>
      </c>
      <c r="F38" s="40">
        <v>3653.1333333333332</v>
      </c>
      <c r="G38" s="40">
        <v>3590.1166666666663</v>
      </c>
      <c r="H38" s="40">
        <v>3852.7166666666658</v>
      </c>
      <c r="I38" s="40">
        <v>3915.7333333333331</v>
      </c>
      <c r="J38" s="40">
        <v>3984.0166666666655</v>
      </c>
      <c r="K38" s="31">
        <v>3847.45</v>
      </c>
      <c r="L38" s="31">
        <v>3716.15</v>
      </c>
      <c r="M38" s="31">
        <v>3.3220299999999998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739.05</v>
      </c>
      <c r="D39" s="40">
        <v>741.9</v>
      </c>
      <c r="E39" s="40">
        <v>732.34999999999991</v>
      </c>
      <c r="F39" s="40">
        <v>725.65</v>
      </c>
      <c r="G39" s="40">
        <v>716.09999999999991</v>
      </c>
      <c r="H39" s="40">
        <v>748.59999999999991</v>
      </c>
      <c r="I39" s="40">
        <v>758.14999999999986</v>
      </c>
      <c r="J39" s="40">
        <v>764.84999999999991</v>
      </c>
      <c r="K39" s="31">
        <v>751.45</v>
      </c>
      <c r="L39" s="31">
        <v>735.2</v>
      </c>
      <c r="M39" s="31">
        <v>67.265090000000001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3689.65</v>
      </c>
      <c r="D40" s="40">
        <v>3709.8666666666668</v>
      </c>
      <c r="E40" s="40">
        <v>3659.7833333333338</v>
      </c>
      <c r="F40" s="40">
        <v>3629.916666666667</v>
      </c>
      <c r="G40" s="40">
        <v>3579.8333333333339</v>
      </c>
      <c r="H40" s="40">
        <v>3739.7333333333336</v>
      </c>
      <c r="I40" s="40">
        <v>3789.8166666666666</v>
      </c>
      <c r="J40" s="40">
        <v>3819.6833333333334</v>
      </c>
      <c r="K40" s="31">
        <v>3759.95</v>
      </c>
      <c r="L40" s="31">
        <v>3680</v>
      </c>
      <c r="M40" s="31">
        <v>3.9871500000000002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6944.95</v>
      </c>
      <c r="D41" s="40">
        <v>6973.3166666666666</v>
      </c>
      <c r="E41" s="40">
        <v>6892.6333333333332</v>
      </c>
      <c r="F41" s="40">
        <v>6840.3166666666666</v>
      </c>
      <c r="G41" s="40">
        <v>6759.6333333333332</v>
      </c>
      <c r="H41" s="40">
        <v>7025.6333333333332</v>
      </c>
      <c r="I41" s="40">
        <v>7106.3166666666657</v>
      </c>
      <c r="J41" s="40">
        <v>7158.6333333333332</v>
      </c>
      <c r="K41" s="31">
        <v>7054</v>
      </c>
      <c r="L41" s="31">
        <v>6921</v>
      </c>
      <c r="M41" s="31">
        <v>15.09667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15904.4</v>
      </c>
      <c r="D42" s="40">
        <v>16184.466666666667</v>
      </c>
      <c r="E42" s="40">
        <v>15569.933333333334</v>
      </c>
      <c r="F42" s="40">
        <v>15235.466666666667</v>
      </c>
      <c r="G42" s="40">
        <v>14620.933333333334</v>
      </c>
      <c r="H42" s="40">
        <v>16518.933333333334</v>
      </c>
      <c r="I42" s="40">
        <v>17133.466666666667</v>
      </c>
      <c r="J42" s="40">
        <v>17467.933333333334</v>
      </c>
      <c r="K42" s="31">
        <v>16799</v>
      </c>
      <c r="L42" s="31">
        <v>15850</v>
      </c>
      <c r="M42" s="31">
        <v>9.7459799999999994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4167.05</v>
      </c>
      <c r="D43" s="40">
        <v>4187.1166666666668</v>
      </c>
      <c r="E43" s="40">
        <v>4109.9333333333334</v>
      </c>
      <c r="F43" s="40">
        <v>4052.8166666666666</v>
      </c>
      <c r="G43" s="40">
        <v>3975.6333333333332</v>
      </c>
      <c r="H43" s="40">
        <v>4244.2333333333336</v>
      </c>
      <c r="I43" s="40">
        <v>4321.4166666666679</v>
      </c>
      <c r="J43" s="40">
        <v>4378.5333333333338</v>
      </c>
      <c r="K43" s="31">
        <v>4264.3</v>
      </c>
      <c r="L43" s="31">
        <v>4130</v>
      </c>
      <c r="M43" s="31">
        <v>1.4968399999999999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2275</v>
      </c>
      <c r="D44" s="40">
        <v>2296.3333333333335</v>
      </c>
      <c r="E44" s="40">
        <v>2242.666666666667</v>
      </c>
      <c r="F44" s="40">
        <v>2210.3333333333335</v>
      </c>
      <c r="G44" s="40">
        <v>2156.666666666667</v>
      </c>
      <c r="H44" s="40">
        <v>2328.666666666667</v>
      </c>
      <c r="I44" s="40">
        <v>2382.3333333333339</v>
      </c>
      <c r="J44" s="40">
        <v>2414.666666666667</v>
      </c>
      <c r="K44" s="31">
        <v>2350</v>
      </c>
      <c r="L44" s="31">
        <v>2264</v>
      </c>
      <c r="M44" s="31">
        <v>6.67584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264.60000000000002</v>
      </c>
      <c r="D45" s="40">
        <v>263.78333333333336</v>
      </c>
      <c r="E45" s="40">
        <v>260.06666666666672</v>
      </c>
      <c r="F45" s="40">
        <v>255.53333333333336</v>
      </c>
      <c r="G45" s="40">
        <v>251.81666666666672</v>
      </c>
      <c r="H45" s="40">
        <v>268.31666666666672</v>
      </c>
      <c r="I45" s="40">
        <v>272.0333333333333</v>
      </c>
      <c r="J45" s="40">
        <v>276.56666666666672</v>
      </c>
      <c r="K45" s="31">
        <v>267.5</v>
      </c>
      <c r="L45" s="31">
        <v>259.25</v>
      </c>
      <c r="M45" s="31">
        <v>69.448700000000002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75.099999999999994</v>
      </c>
      <c r="D46" s="40">
        <v>75.5</v>
      </c>
      <c r="E46" s="40">
        <v>74.5</v>
      </c>
      <c r="F46" s="40">
        <v>73.900000000000006</v>
      </c>
      <c r="G46" s="40">
        <v>72.900000000000006</v>
      </c>
      <c r="H46" s="40">
        <v>76.099999999999994</v>
      </c>
      <c r="I46" s="40">
        <v>77.099999999999994</v>
      </c>
      <c r="J46" s="40">
        <v>77.699999999999989</v>
      </c>
      <c r="K46" s="31">
        <v>76.5</v>
      </c>
      <c r="L46" s="31">
        <v>74.900000000000006</v>
      </c>
      <c r="M46" s="31">
        <v>225.70604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64.849999999999994</v>
      </c>
      <c r="D47" s="40">
        <v>64.63333333333334</v>
      </c>
      <c r="E47" s="40">
        <v>63.866666666666674</v>
      </c>
      <c r="F47" s="40">
        <v>62.883333333333333</v>
      </c>
      <c r="G47" s="40">
        <v>62.116666666666667</v>
      </c>
      <c r="H47" s="40">
        <v>65.616666666666674</v>
      </c>
      <c r="I47" s="40">
        <v>66.383333333333354</v>
      </c>
      <c r="J47" s="40">
        <v>67.366666666666688</v>
      </c>
      <c r="K47" s="31">
        <v>65.400000000000006</v>
      </c>
      <c r="L47" s="31">
        <v>63.65</v>
      </c>
      <c r="M47" s="31">
        <v>17.194109999999998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1716.95</v>
      </c>
      <c r="D48" s="40">
        <v>1722</v>
      </c>
      <c r="E48" s="40">
        <v>1700</v>
      </c>
      <c r="F48" s="40">
        <v>1683.05</v>
      </c>
      <c r="G48" s="40">
        <v>1661.05</v>
      </c>
      <c r="H48" s="40">
        <v>1738.95</v>
      </c>
      <c r="I48" s="40">
        <v>1760.95</v>
      </c>
      <c r="J48" s="40">
        <v>1777.9</v>
      </c>
      <c r="K48" s="31">
        <v>1744</v>
      </c>
      <c r="L48" s="31">
        <v>1705.05</v>
      </c>
      <c r="M48" s="31">
        <v>3.6403400000000001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784.5</v>
      </c>
      <c r="D49" s="40">
        <v>787.66666666666663</v>
      </c>
      <c r="E49" s="40">
        <v>777.38333333333321</v>
      </c>
      <c r="F49" s="40">
        <v>770.26666666666654</v>
      </c>
      <c r="G49" s="40">
        <v>759.98333333333312</v>
      </c>
      <c r="H49" s="40">
        <v>794.7833333333333</v>
      </c>
      <c r="I49" s="40">
        <v>805.06666666666683</v>
      </c>
      <c r="J49" s="40">
        <v>812.18333333333339</v>
      </c>
      <c r="K49" s="31">
        <v>797.95</v>
      </c>
      <c r="L49" s="31">
        <v>780.55</v>
      </c>
      <c r="M49" s="31">
        <v>9.9976800000000008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179.95</v>
      </c>
      <c r="D50" s="40">
        <v>179.26666666666665</v>
      </c>
      <c r="E50" s="40">
        <v>177.98333333333329</v>
      </c>
      <c r="F50" s="40">
        <v>176.01666666666665</v>
      </c>
      <c r="G50" s="40">
        <v>174.73333333333329</v>
      </c>
      <c r="H50" s="40">
        <v>181.23333333333329</v>
      </c>
      <c r="I50" s="40">
        <v>182.51666666666665</v>
      </c>
      <c r="J50" s="40">
        <v>184.48333333333329</v>
      </c>
      <c r="K50" s="31">
        <v>180.55</v>
      </c>
      <c r="L50" s="31">
        <v>177.3</v>
      </c>
      <c r="M50" s="31">
        <v>55.238529999999997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731.1</v>
      </c>
      <c r="D51" s="40">
        <v>735.95000000000016</v>
      </c>
      <c r="E51" s="40">
        <v>723.70000000000027</v>
      </c>
      <c r="F51" s="40">
        <v>716.30000000000007</v>
      </c>
      <c r="G51" s="40">
        <v>704.05000000000018</v>
      </c>
      <c r="H51" s="40">
        <v>743.35000000000036</v>
      </c>
      <c r="I51" s="40">
        <v>755.60000000000014</v>
      </c>
      <c r="J51" s="40">
        <v>763.00000000000045</v>
      </c>
      <c r="K51" s="31">
        <v>748.2</v>
      </c>
      <c r="L51" s="31">
        <v>728.55</v>
      </c>
      <c r="M51" s="31">
        <v>18.214220000000001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53.1</v>
      </c>
      <c r="D52" s="40">
        <v>53.133333333333333</v>
      </c>
      <c r="E52" s="40">
        <v>52.616666666666667</v>
      </c>
      <c r="F52" s="40">
        <v>52.133333333333333</v>
      </c>
      <c r="G52" s="40">
        <v>51.616666666666667</v>
      </c>
      <c r="H52" s="40">
        <v>53.616666666666667</v>
      </c>
      <c r="I52" s="40">
        <v>54.133333333333333</v>
      </c>
      <c r="J52" s="40">
        <v>54.616666666666667</v>
      </c>
      <c r="K52" s="31">
        <v>53.65</v>
      </c>
      <c r="L52" s="31">
        <v>52.65</v>
      </c>
      <c r="M52" s="31">
        <v>266.50342000000001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460.7</v>
      </c>
      <c r="D53" s="40">
        <v>460.7833333333333</v>
      </c>
      <c r="E53" s="40">
        <v>457.16666666666663</v>
      </c>
      <c r="F53" s="40">
        <v>453.63333333333333</v>
      </c>
      <c r="G53" s="40">
        <v>450.01666666666665</v>
      </c>
      <c r="H53" s="40">
        <v>464.31666666666661</v>
      </c>
      <c r="I53" s="40">
        <v>467.93333333333328</v>
      </c>
      <c r="J53" s="40">
        <v>471.46666666666658</v>
      </c>
      <c r="K53" s="31">
        <v>464.4</v>
      </c>
      <c r="L53" s="31">
        <v>457.25</v>
      </c>
      <c r="M53" s="31">
        <v>48.521329999999999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612.45000000000005</v>
      </c>
      <c r="D54" s="40">
        <v>615.26666666666677</v>
      </c>
      <c r="E54" s="40">
        <v>608.18333333333351</v>
      </c>
      <c r="F54" s="40">
        <v>603.91666666666674</v>
      </c>
      <c r="G54" s="40">
        <v>596.83333333333348</v>
      </c>
      <c r="H54" s="40">
        <v>619.53333333333353</v>
      </c>
      <c r="I54" s="40">
        <v>626.61666666666679</v>
      </c>
      <c r="J54" s="40">
        <v>630.88333333333355</v>
      </c>
      <c r="K54" s="31">
        <v>622.35</v>
      </c>
      <c r="L54" s="31">
        <v>611</v>
      </c>
      <c r="M54" s="31">
        <v>79.778840000000002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347.15</v>
      </c>
      <c r="D55" s="40">
        <v>347</v>
      </c>
      <c r="E55" s="40">
        <v>344</v>
      </c>
      <c r="F55" s="40">
        <v>340.85</v>
      </c>
      <c r="G55" s="40">
        <v>337.85</v>
      </c>
      <c r="H55" s="40">
        <v>350.15</v>
      </c>
      <c r="I55" s="40">
        <v>353.15</v>
      </c>
      <c r="J55" s="40">
        <v>356.29999999999995</v>
      </c>
      <c r="K55" s="31">
        <v>350</v>
      </c>
      <c r="L55" s="31">
        <v>343.85</v>
      </c>
      <c r="M55" s="31">
        <v>17.120550000000001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1180.7</v>
      </c>
      <c r="D56" s="40">
        <v>1182.5833333333333</v>
      </c>
      <c r="E56" s="40">
        <v>1153.1166666666666</v>
      </c>
      <c r="F56" s="40">
        <v>1125.5333333333333</v>
      </c>
      <c r="G56" s="40">
        <v>1096.0666666666666</v>
      </c>
      <c r="H56" s="40">
        <v>1210.1666666666665</v>
      </c>
      <c r="I56" s="40">
        <v>1239.6333333333332</v>
      </c>
      <c r="J56" s="40">
        <v>1267.2166666666665</v>
      </c>
      <c r="K56" s="31">
        <v>1212.05</v>
      </c>
      <c r="L56" s="31">
        <v>1155</v>
      </c>
      <c r="M56" s="31">
        <v>2.3130500000000001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13865.75</v>
      </c>
      <c r="D57" s="40">
        <v>13924.566666666666</v>
      </c>
      <c r="E57" s="40">
        <v>13774.183333333331</v>
      </c>
      <c r="F57" s="40">
        <v>13682.616666666665</v>
      </c>
      <c r="G57" s="40">
        <v>13532.23333333333</v>
      </c>
      <c r="H57" s="40">
        <v>14016.133333333331</v>
      </c>
      <c r="I57" s="40">
        <v>14166.516666666666</v>
      </c>
      <c r="J57" s="40">
        <v>14258.083333333332</v>
      </c>
      <c r="K57" s="31">
        <v>14074.95</v>
      </c>
      <c r="L57" s="31">
        <v>13833</v>
      </c>
      <c r="M57" s="31">
        <v>0.28155000000000002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3842.8</v>
      </c>
      <c r="D58" s="40">
        <v>3845.9333333333329</v>
      </c>
      <c r="E58" s="40">
        <v>3793.8666666666659</v>
      </c>
      <c r="F58" s="40">
        <v>3744.9333333333329</v>
      </c>
      <c r="G58" s="40">
        <v>3692.8666666666659</v>
      </c>
      <c r="H58" s="40">
        <v>3894.8666666666659</v>
      </c>
      <c r="I58" s="40">
        <v>3946.9333333333325</v>
      </c>
      <c r="J58" s="40">
        <v>3995.8666666666659</v>
      </c>
      <c r="K58" s="31">
        <v>3898</v>
      </c>
      <c r="L58" s="31">
        <v>3797</v>
      </c>
      <c r="M58" s="31">
        <v>3.60778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759.6</v>
      </c>
      <c r="D59" s="40">
        <v>764.6</v>
      </c>
      <c r="E59" s="40">
        <v>752.25</v>
      </c>
      <c r="F59" s="40">
        <v>744.9</v>
      </c>
      <c r="G59" s="40">
        <v>732.55</v>
      </c>
      <c r="H59" s="40">
        <v>771.95</v>
      </c>
      <c r="I59" s="40">
        <v>784.30000000000018</v>
      </c>
      <c r="J59" s="40">
        <v>791.65000000000009</v>
      </c>
      <c r="K59" s="31">
        <v>776.95</v>
      </c>
      <c r="L59" s="31">
        <v>757.25</v>
      </c>
      <c r="M59" s="31">
        <v>2.1118000000000001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543</v>
      </c>
      <c r="D60" s="40">
        <v>544.91666666666663</v>
      </c>
      <c r="E60" s="40">
        <v>538.58333333333326</v>
      </c>
      <c r="F60" s="40">
        <v>534.16666666666663</v>
      </c>
      <c r="G60" s="40">
        <v>527.83333333333326</v>
      </c>
      <c r="H60" s="40">
        <v>549.33333333333326</v>
      </c>
      <c r="I60" s="40">
        <v>555.66666666666652</v>
      </c>
      <c r="J60" s="40">
        <v>560.08333333333326</v>
      </c>
      <c r="K60" s="31">
        <v>551.25</v>
      </c>
      <c r="L60" s="31">
        <v>540.5</v>
      </c>
      <c r="M60" s="31">
        <v>24.630690000000001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151.05000000000001</v>
      </c>
      <c r="D61" s="40">
        <v>152.78333333333333</v>
      </c>
      <c r="E61" s="40">
        <v>148.76666666666665</v>
      </c>
      <c r="F61" s="40">
        <v>146.48333333333332</v>
      </c>
      <c r="G61" s="40">
        <v>142.46666666666664</v>
      </c>
      <c r="H61" s="40">
        <v>155.06666666666666</v>
      </c>
      <c r="I61" s="40">
        <v>159.08333333333337</v>
      </c>
      <c r="J61" s="40">
        <v>161.36666666666667</v>
      </c>
      <c r="K61" s="31">
        <v>156.80000000000001</v>
      </c>
      <c r="L61" s="31">
        <v>150.5</v>
      </c>
      <c r="M61" s="31">
        <v>315.19243999999998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133.30000000000001</v>
      </c>
      <c r="D62" s="40">
        <v>131.93333333333334</v>
      </c>
      <c r="E62" s="40">
        <v>130.06666666666666</v>
      </c>
      <c r="F62" s="40">
        <v>126.83333333333331</v>
      </c>
      <c r="G62" s="40">
        <v>124.96666666666664</v>
      </c>
      <c r="H62" s="40">
        <v>135.16666666666669</v>
      </c>
      <c r="I62" s="40">
        <v>137.03333333333336</v>
      </c>
      <c r="J62" s="40">
        <v>140.26666666666671</v>
      </c>
      <c r="K62" s="31">
        <v>133.80000000000001</v>
      </c>
      <c r="L62" s="31">
        <v>128.69999999999999</v>
      </c>
      <c r="M62" s="31">
        <v>7.69848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510.95</v>
      </c>
      <c r="D63" s="40">
        <v>509.33333333333331</v>
      </c>
      <c r="E63" s="40">
        <v>505.11666666666667</v>
      </c>
      <c r="F63" s="40">
        <v>499.28333333333336</v>
      </c>
      <c r="G63" s="40">
        <v>495.06666666666672</v>
      </c>
      <c r="H63" s="40">
        <v>515.16666666666663</v>
      </c>
      <c r="I63" s="40">
        <v>519.38333333333321</v>
      </c>
      <c r="J63" s="40">
        <v>525.21666666666658</v>
      </c>
      <c r="K63" s="31">
        <v>513.54999999999995</v>
      </c>
      <c r="L63" s="31">
        <v>503.5</v>
      </c>
      <c r="M63" s="31">
        <v>18.581119999999999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912.6</v>
      </c>
      <c r="D64" s="40">
        <v>914.05000000000007</v>
      </c>
      <c r="E64" s="40">
        <v>904.50000000000011</v>
      </c>
      <c r="F64" s="40">
        <v>896.40000000000009</v>
      </c>
      <c r="G64" s="40">
        <v>886.85000000000014</v>
      </c>
      <c r="H64" s="40">
        <v>922.15000000000009</v>
      </c>
      <c r="I64" s="40">
        <v>931.7</v>
      </c>
      <c r="J64" s="40">
        <v>939.80000000000007</v>
      </c>
      <c r="K64" s="31">
        <v>923.6</v>
      </c>
      <c r="L64" s="31">
        <v>905.95</v>
      </c>
      <c r="M64" s="31">
        <v>16.97757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146.44999999999999</v>
      </c>
      <c r="D65" s="40">
        <v>146.79999999999998</v>
      </c>
      <c r="E65" s="40">
        <v>145.64999999999998</v>
      </c>
      <c r="F65" s="40">
        <v>144.85</v>
      </c>
      <c r="G65" s="40">
        <v>143.69999999999999</v>
      </c>
      <c r="H65" s="40">
        <v>147.59999999999997</v>
      </c>
      <c r="I65" s="40">
        <v>148.75</v>
      </c>
      <c r="J65" s="40">
        <v>149.54999999999995</v>
      </c>
      <c r="K65" s="31">
        <v>147.94999999999999</v>
      </c>
      <c r="L65" s="31">
        <v>146</v>
      </c>
      <c r="M65" s="31">
        <v>8.8424099999999992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138.85</v>
      </c>
      <c r="D66" s="40">
        <v>138.16666666666666</v>
      </c>
      <c r="E66" s="40">
        <v>137.18333333333331</v>
      </c>
      <c r="F66" s="40">
        <v>135.51666666666665</v>
      </c>
      <c r="G66" s="40">
        <v>134.5333333333333</v>
      </c>
      <c r="H66" s="40">
        <v>139.83333333333331</v>
      </c>
      <c r="I66" s="40">
        <v>140.81666666666666</v>
      </c>
      <c r="J66" s="40">
        <v>142.48333333333332</v>
      </c>
      <c r="K66" s="31">
        <v>139.15</v>
      </c>
      <c r="L66" s="31">
        <v>136.5</v>
      </c>
      <c r="M66" s="31">
        <v>78.176169999999999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4999</v>
      </c>
      <c r="D67" s="40">
        <v>5070.2666666666664</v>
      </c>
      <c r="E67" s="40">
        <v>4890.7333333333327</v>
      </c>
      <c r="F67" s="40">
        <v>4782.4666666666662</v>
      </c>
      <c r="G67" s="40">
        <v>4602.9333333333325</v>
      </c>
      <c r="H67" s="40">
        <v>5178.5333333333328</v>
      </c>
      <c r="I67" s="40">
        <v>5358.0666666666657</v>
      </c>
      <c r="J67" s="40">
        <v>5466.333333333333</v>
      </c>
      <c r="K67" s="31">
        <v>5249.8</v>
      </c>
      <c r="L67" s="31">
        <v>4962</v>
      </c>
      <c r="M67" s="31">
        <v>14.20879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1656.9</v>
      </c>
      <c r="D68" s="40">
        <v>1658.45</v>
      </c>
      <c r="E68" s="40">
        <v>1638.9</v>
      </c>
      <c r="F68" s="40">
        <v>1620.9</v>
      </c>
      <c r="G68" s="40">
        <v>1601.3500000000001</v>
      </c>
      <c r="H68" s="40">
        <v>1676.45</v>
      </c>
      <c r="I68" s="40">
        <v>1695.9999999999998</v>
      </c>
      <c r="J68" s="40">
        <v>1714</v>
      </c>
      <c r="K68" s="31">
        <v>1678</v>
      </c>
      <c r="L68" s="31">
        <v>1640.45</v>
      </c>
      <c r="M68" s="31">
        <v>6.4569299999999998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643.54999999999995</v>
      </c>
      <c r="D69" s="40">
        <v>645.1</v>
      </c>
      <c r="E69" s="40">
        <v>636.45000000000005</v>
      </c>
      <c r="F69" s="40">
        <v>629.35</v>
      </c>
      <c r="G69" s="40">
        <v>620.70000000000005</v>
      </c>
      <c r="H69" s="40">
        <v>652.20000000000005</v>
      </c>
      <c r="I69" s="40">
        <v>660.84999999999991</v>
      </c>
      <c r="J69" s="40">
        <v>667.95</v>
      </c>
      <c r="K69" s="31">
        <v>653.75</v>
      </c>
      <c r="L69" s="31">
        <v>638</v>
      </c>
      <c r="M69" s="31">
        <v>15.09816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773</v>
      </c>
      <c r="D70" s="40">
        <v>778.66666666666663</v>
      </c>
      <c r="E70" s="40">
        <v>766.38333333333321</v>
      </c>
      <c r="F70" s="40">
        <v>759.76666666666654</v>
      </c>
      <c r="G70" s="40">
        <v>747.48333333333312</v>
      </c>
      <c r="H70" s="40">
        <v>785.2833333333333</v>
      </c>
      <c r="I70" s="40">
        <v>797.56666666666683</v>
      </c>
      <c r="J70" s="40">
        <v>804.18333333333339</v>
      </c>
      <c r="K70" s="31">
        <v>790.95</v>
      </c>
      <c r="L70" s="31">
        <v>772.05</v>
      </c>
      <c r="M70" s="31">
        <v>5.2669600000000001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459.25</v>
      </c>
      <c r="D71" s="40">
        <v>459.84999999999997</v>
      </c>
      <c r="E71" s="40">
        <v>453.39999999999992</v>
      </c>
      <c r="F71" s="40">
        <v>447.54999999999995</v>
      </c>
      <c r="G71" s="40">
        <v>441.09999999999991</v>
      </c>
      <c r="H71" s="40">
        <v>465.69999999999993</v>
      </c>
      <c r="I71" s="40">
        <v>472.15</v>
      </c>
      <c r="J71" s="40">
        <v>477.99999999999994</v>
      </c>
      <c r="K71" s="31">
        <v>466.3</v>
      </c>
      <c r="L71" s="31">
        <v>454</v>
      </c>
      <c r="M71" s="31">
        <v>23.543780000000002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989.7</v>
      </c>
      <c r="D72" s="40">
        <v>995.45000000000016</v>
      </c>
      <c r="E72" s="40">
        <v>981.70000000000027</v>
      </c>
      <c r="F72" s="40">
        <v>973.70000000000016</v>
      </c>
      <c r="G72" s="40">
        <v>959.95000000000027</v>
      </c>
      <c r="H72" s="40">
        <v>1003.4500000000003</v>
      </c>
      <c r="I72" s="40">
        <v>1017.2</v>
      </c>
      <c r="J72" s="40">
        <v>1025.2000000000003</v>
      </c>
      <c r="K72" s="31">
        <v>1009.2</v>
      </c>
      <c r="L72" s="31">
        <v>987.45</v>
      </c>
      <c r="M72" s="31">
        <v>5.28146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307.3</v>
      </c>
      <c r="D73" s="40">
        <v>309.31666666666666</v>
      </c>
      <c r="E73" s="40">
        <v>300.98333333333335</v>
      </c>
      <c r="F73" s="40">
        <v>294.66666666666669</v>
      </c>
      <c r="G73" s="40">
        <v>286.33333333333337</v>
      </c>
      <c r="H73" s="40">
        <v>315.63333333333333</v>
      </c>
      <c r="I73" s="40">
        <v>323.9666666666667</v>
      </c>
      <c r="J73" s="40">
        <v>330.2833333333333</v>
      </c>
      <c r="K73" s="31">
        <v>317.64999999999998</v>
      </c>
      <c r="L73" s="31">
        <v>303</v>
      </c>
      <c r="M73" s="31">
        <v>105.0639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600.1</v>
      </c>
      <c r="D74" s="40">
        <v>598.01666666666677</v>
      </c>
      <c r="E74" s="40">
        <v>594.23333333333358</v>
      </c>
      <c r="F74" s="40">
        <v>588.36666666666679</v>
      </c>
      <c r="G74" s="40">
        <v>584.5833333333336</v>
      </c>
      <c r="H74" s="40">
        <v>603.88333333333355</v>
      </c>
      <c r="I74" s="40">
        <v>607.66666666666663</v>
      </c>
      <c r="J74" s="40">
        <v>613.53333333333353</v>
      </c>
      <c r="K74" s="31">
        <v>601.79999999999995</v>
      </c>
      <c r="L74" s="31">
        <v>592.15</v>
      </c>
      <c r="M74" s="31">
        <v>15.33202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2031.8</v>
      </c>
      <c r="D75" s="40">
        <v>2020.5</v>
      </c>
      <c r="E75" s="40">
        <v>1999</v>
      </c>
      <c r="F75" s="40">
        <v>1966.2</v>
      </c>
      <c r="G75" s="40">
        <v>1944.7</v>
      </c>
      <c r="H75" s="40">
        <v>2053.3000000000002</v>
      </c>
      <c r="I75" s="40">
        <v>2074.8000000000002</v>
      </c>
      <c r="J75" s="40">
        <v>2107.6</v>
      </c>
      <c r="K75" s="31">
        <v>2042</v>
      </c>
      <c r="L75" s="31">
        <v>1987.7</v>
      </c>
      <c r="M75" s="31">
        <v>1.2446299999999999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2090.65</v>
      </c>
      <c r="D76" s="40">
        <v>2097.1666666666665</v>
      </c>
      <c r="E76" s="40">
        <v>2074.9833333333331</v>
      </c>
      <c r="F76" s="40">
        <v>2059.3166666666666</v>
      </c>
      <c r="G76" s="40">
        <v>2037.1333333333332</v>
      </c>
      <c r="H76" s="40">
        <v>2112.833333333333</v>
      </c>
      <c r="I76" s="40">
        <v>2135.0166666666664</v>
      </c>
      <c r="J76" s="40">
        <v>2150.6833333333329</v>
      </c>
      <c r="K76" s="31">
        <v>2119.35</v>
      </c>
      <c r="L76" s="31">
        <v>2081.5</v>
      </c>
      <c r="M76" s="31">
        <v>5.6560100000000002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185.75</v>
      </c>
      <c r="D77" s="40">
        <v>185.86666666666667</v>
      </c>
      <c r="E77" s="40">
        <v>183.73333333333335</v>
      </c>
      <c r="F77" s="40">
        <v>181.71666666666667</v>
      </c>
      <c r="G77" s="40">
        <v>179.58333333333334</v>
      </c>
      <c r="H77" s="40">
        <v>187.88333333333335</v>
      </c>
      <c r="I77" s="40">
        <v>190.01666666666668</v>
      </c>
      <c r="J77" s="40">
        <v>192.03333333333336</v>
      </c>
      <c r="K77" s="31">
        <v>188</v>
      </c>
      <c r="L77" s="31">
        <v>183.85</v>
      </c>
      <c r="M77" s="31">
        <v>3.3182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4856.5</v>
      </c>
      <c r="D78" s="40">
        <v>4849.8666666666668</v>
      </c>
      <c r="E78" s="40">
        <v>4824.7333333333336</v>
      </c>
      <c r="F78" s="40">
        <v>4792.9666666666672</v>
      </c>
      <c r="G78" s="40">
        <v>4767.8333333333339</v>
      </c>
      <c r="H78" s="40">
        <v>4881.6333333333332</v>
      </c>
      <c r="I78" s="40">
        <v>4906.7666666666664</v>
      </c>
      <c r="J78" s="40">
        <v>4938.5333333333328</v>
      </c>
      <c r="K78" s="31">
        <v>4875</v>
      </c>
      <c r="L78" s="31">
        <v>4818.1000000000004</v>
      </c>
      <c r="M78" s="31">
        <v>3.4580000000000002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3825.85</v>
      </c>
      <c r="D79" s="40">
        <v>3871.6166666666668</v>
      </c>
      <c r="E79" s="40">
        <v>3758.2333333333336</v>
      </c>
      <c r="F79" s="40">
        <v>3690.6166666666668</v>
      </c>
      <c r="G79" s="40">
        <v>3577.2333333333336</v>
      </c>
      <c r="H79" s="40">
        <v>3939.2333333333336</v>
      </c>
      <c r="I79" s="40">
        <v>4052.6166666666668</v>
      </c>
      <c r="J79" s="40">
        <v>4120.2333333333336</v>
      </c>
      <c r="K79" s="31">
        <v>3985</v>
      </c>
      <c r="L79" s="31">
        <v>3804</v>
      </c>
      <c r="M79" s="31">
        <v>3.1176900000000001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3817.1</v>
      </c>
      <c r="D80" s="40">
        <v>3825.6833333333329</v>
      </c>
      <c r="E80" s="40">
        <v>3791.4166666666661</v>
      </c>
      <c r="F80" s="40">
        <v>3765.7333333333331</v>
      </c>
      <c r="G80" s="40">
        <v>3731.4666666666662</v>
      </c>
      <c r="H80" s="40">
        <v>3851.3666666666659</v>
      </c>
      <c r="I80" s="40">
        <v>3885.6333333333332</v>
      </c>
      <c r="J80" s="40">
        <v>3911.3166666666657</v>
      </c>
      <c r="K80" s="31">
        <v>3859.95</v>
      </c>
      <c r="L80" s="31">
        <v>3800</v>
      </c>
      <c r="M80" s="31">
        <v>1.2275700000000001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4548.95</v>
      </c>
      <c r="D81" s="40">
        <v>4555.6333333333332</v>
      </c>
      <c r="E81" s="40">
        <v>4516.6666666666661</v>
      </c>
      <c r="F81" s="40">
        <v>4484.3833333333332</v>
      </c>
      <c r="G81" s="40">
        <v>4445.4166666666661</v>
      </c>
      <c r="H81" s="40">
        <v>4587.9166666666661</v>
      </c>
      <c r="I81" s="40">
        <v>4626.8833333333332</v>
      </c>
      <c r="J81" s="40">
        <v>4659.1666666666661</v>
      </c>
      <c r="K81" s="31">
        <v>4594.6000000000004</v>
      </c>
      <c r="L81" s="31">
        <v>4523.3500000000004</v>
      </c>
      <c r="M81" s="31">
        <v>4.4414100000000003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2579.5</v>
      </c>
      <c r="D82" s="40">
        <v>2567.9833333333331</v>
      </c>
      <c r="E82" s="40">
        <v>2552.7166666666662</v>
      </c>
      <c r="F82" s="40">
        <v>2525.9333333333329</v>
      </c>
      <c r="G82" s="40">
        <v>2510.6666666666661</v>
      </c>
      <c r="H82" s="40">
        <v>2594.7666666666664</v>
      </c>
      <c r="I82" s="40">
        <v>2610.0333333333338</v>
      </c>
      <c r="J82" s="40">
        <v>2636.8166666666666</v>
      </c>
      <c r="K82" s="31">
        <v>2583.25</v>
      </c>
      <c r="L82" s="31">
        <v>2541.1999999999998</v>
      </c>
      <c r="M82" s="31">
        <v>7.21584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588.5</v>
      </c>
      <c r="D83" s="40">
        <v>593.5</v>
      </c>
      <c r="E83" s="40">
        <v>582</v>
      </c>
      <c r="F83" s="40">
        <v>575.5</v>
      </c>
      <c r="G83" s="40">
        <v>564</v>
      </c>
      <c r="H83" s="40">
        <v>600</v>
      </c>
      <c r="I83" s="40">
        <v>611.5</v>
      </c>
      <c r="J83" s="40">
        <v>618</v>
      </c>
      <c r="K83" s="31">
        <v>605</v>
      </c>
      <c r="L83" s="31">
        <v>587</v>
      </c>
      <c r="M83" s="31">
        <v>4.7857700000000003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1647.4</v>
      </c>
      <c r="D84" s="40">
        <v>1643.0666666666666</v>
      </c>
      <c r="E84" s="40">
        <v>1628.1333333333332</v>
      </c>
      <c r="F84" s="40">
        <v>1608.8666666666666</v>
      </c>
      <c r="G84" s="40">
        <v>1593.9333333333332</v>
      </c>
      <c r="H84" s="40">
        <v>1662.3333333333333</v>
      </c>
      <c r="I84" s="40">
        <v>1677.2666666666667</v>
      </c>
      <c r="J84" s="40">
        <v>1696.5333333333333</v>
      </c>
      <c r="K84" s="31">
        <v>1658</v>
      </c>
      <c r="L84" s="31">
        <v>1623.8</v>
      </c>
      <c r="M84" s="31">
        <v>1.60748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1341.5</v>
      </c>
      <c r="D85" s="40">
        <v>1327.2666666666667</v>
      </c>
      <c r="E85" s="40">
        <v>1304.4833333333333</v>
      </c>
      <c r="F85" s="40">
        <v>1267.4666666666667</v>
      </c>
      <c r="G85" s="40">
        <v>1244.6833333333334</v>
      </c>
      <c r="H85" s="40">
        <v>1364.2833333333333</v>
      </c>
      <c r="I85" s="40">
        <v>1387.0666666666666</v>
      </c>
      <c r="J85" s="40">
        <v>1424.0833333333333</v>
      </c>
      <c r="K85" s="31">
        <v>1350.05</v>
      </c>
      <c r="L85" s="31">
        <v>1290.25</v>
      </c>
      <c r="M85" s="31">
        <v>27.627859999999998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159.80000000000001</v>
      </c>
      <c r="D86" s="40">
        <v>160.43333333333331</v>
      </c>
      <c r="E86" s="40">
        <v>158.76666666666662</v>
      </c>
      <c r="F86" s="40">
        <v>157.73333333333332</v>
      </c>
      <c r="G86" s="40">
        <v>156.06666666666663</v>
      </c>
      <c r="H86" s="40">
        <v>161.46666666666661</v>
      </c>
      <c r="I86" s="40">
        <v>163.1333333333333</v>
      </c>
      <c r="J86" s="40">
        <v>164.1666666666666</v>
      </c>
      <c r="K86" s="31">
        <v>162.1</v>
      </c>
      <c r="L86" s="31">
        <v>159.4</v>
      </c>
      <c r="M86" s="31">
        <v>22.54224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80.45</v>
      </c>
      <c r="D87" s="40">
        <v>80.5</v>
      </c>
      <c r="E87" s="40">
        <v>80.05</v>
      </c>
      <c r="F87" s="40">
        <v>79.649999999999991</v>
      </c>
      <c r="G87" s="40">
        <v>79.199999999999989</v>
      </c>
      <c r="H87" s="40">
        <v>80.900000000000006</v>
      </c>
      <c r="I87" s="40">
        <v>81.349999999999994</v>
      </c>
      <c r="J87" s="40">
        <v>81.750000000000014</v>
      </c>
      <c r="K87" s="31">
        <v>80.95</v>
      </c>
      <c r="L87" s="31">
        <v>80.099999999999994</v>
      </c>
      <c r="M87" s="31">
        <v>140.68567999999999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280.8</v>
      </c>
      <c r="D88" s="40">
        <v>282.0333333333333</v>
      </c>
      <c r="E88" s="40">
        <v>276.06666666666661</v>
      </c>
      <c r="F88" s="40">
        <v>271.33333333333331</v>
      </c>
      <c r="G88" s="40">
        <v>265.36666666666662</v>
      </c>
      <c r="H88" s="40">
        <v>286.76666666666659</v>
      </c>
      <c r="I88" s="40">
        <v>292.73333333333329</v>
      </c>
      <c r="J88" s="40">
        <v>297.46666666666658</v>
      </c>
      <c r="K88" s="31">
        <v>288</v>
      </c>
      <c r="L88" s="31">
        <v>277.3</v>
      </c>
      <c r="M88" s="31">
        <v>59.111350000000002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144.9</v>
      </c>
      <c r="D89" s="40">
        <v>145.46666666666667</v>
      </c>
      <c r="E89" s="40">
        <v>143.43333333333334</v>
      </c>
      <c r="F89" s="40">
        <v>141.96666666666667</v>
      </c>
      <c r="G89" s="40">
        <v>139.93333333333334</v>
      </c>
      <c r="H89" s="40">
        <v>146.93333333333334</v>
      </c>
      <c r="I89" s="40">
        <v>148.9666666666667</v>
      </c>
      <c r="J89" s="40">
        <v>150.43333333333334</v>
      </c>
      <c r="K89" s="31">
        <v>147.5</v>
      </c>
      <c r="L89" s="31">
        <v>144</v>
      </c>
      <c r="M89" s="31">
        <v>76.731480000000005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28.9</v>
      </c>
      <c r="D90" s="40">
        <v>28.783333333333331</v>
      </c>
      <c r="E90" s="40">
        <v>28.416666666666664</v>
      </c>
      <c r="F90" s="40">
        <v>27.933333333333334</v>
      </c>
      <c r="G90" s="40">
        <v>27.566666666666666</v>
      </c>
      <c r="H90" s="40">
        <v>29.266666666666662</v>
      </c>
      <c r="I90" s="40">
        <v>29.633333333333329</v>
      </c>
      <c r="J90" s="40">
        <v>30.11666666666666</v>
      </c>
      <c r="K90" s="31">
        <v>29.15</v>
      </c>
      <c r="L90" s="31">
        <v>28.3</v>
      </c>
      <c r="M90" s="31">
        <v>91.786869999999993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3846.2</v>
      </c>
      <c r="D91" s="40">
        <v>3846.8833333333332</v>
      </c>
      <c r="E91" s="40">
        <v>3810.3166666666666</v>
      </c>
      <c r="F91" s="40">
        <v>3774.4333333333334</v>
      </c>
      <c r="G91" s="40">
        <v>3737.8666666666668</v>
      </c>
      <c r="H91" s="40">
        <v>3882.7666666666664</v>
      </c>
      <c r="I91" s="40">
        <v>3919.333333333333</v>
      </c>
      <c r="J91" s="40">
        <v>3955.2166666666662</v>
      </c>
      <c r="K91" s="31">
        <v>3883.45</v>
      </c>
      <c r="L91" s="31">
        <v>3811</v>
      </c>
      <c r="M91" s="31">
        <v>4.7292100000000001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519.70000000000005</v>
      </c>
      <c r="D92" s="40">
        <v>521.86666666666667</v>
      </c>
      <c r="E92" s="40">
        <v>516.23333333333335</v>
      </c>
      <c r="F92" s="40">
        <v>512.76666666666665</v>
      </c>
      <c r="G92" s="40">
        <v>507.13333333333333</v>
      </c>
      <c r="H92" s="40">
        <v>525.33333333333337</v>
      </c>
      <c r="I92" s="40">
        <v>530.96666666666681</v>
      </c>
      <c r="J92" s="40">
        <v>534.43333333333339</v>
      </c>
      <c r="K92" s="31">
        <v>527.5</v>
      </c>
      <c r="L92" s="31">
        <v>518.4</v>
      </c>
      <c r="M92" s="31">
        <v>9.6941199999999998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626.35</v>
      </c>
      <c r="D93" s="40">
        <v>628.31666666666672</v>
      </c>
      <c r="E93" s="40">
        <v>616.03333333333342</v>
      </c>
      <c r="F93" s="40">
        <v>605.7166666666667</v>
      </c>
      <c r="G93" s="40">
        <v>593.43333333333339</v>
      </c>
      <c r="H93" s="40">
        <v>638.63333333333344</v>
      </c>
      <c r="I93" s="40">
        <v>650.91666666666674</v>
      </c>
      <c r="J93" s="40">
        <v>661.23333333333346</v>
      </c>
      <c r="K93" s="31">
        <v>640.6</v>
      </c>
      <c r="L93" s="31">
        <v>618</v>
      </c>
      <c r="M93" s="31">
        <v>2.9960300000000002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1040.8499999999999</v>
      </c>
      <c r="D94" s="40">
        <v>1032.7833333333333</v>
      </c>
      <c r="E94" s="40">
        <v>1010.0666666666666</v>
      </c>
      <c r="F94" s="40">
        <v>979.2833333333333</v>
      </c>
      <c r="G94" s="40">
        <v>956.56666666666661</v>
      </c>
      <c r="H94" s="40">
        <v>1063.5666666666666</v>
      </c>
      <c r="I94" s="40">
        <v>1086.2833333333333</v>
      </c>
      <c r="J94" s="40">
        <v>1117.0666666666666</v>
      </c>
      <c r="K94" s="31">
        <v>1055.5</v>
      </c>
      <c r="L94" s="31">
        <v>1002</v>
      </c>
      <c r="M94" s="31">
        <v>23.503900000000002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543</v>
      </c>
      <c r="D95" s="40">
        <v>547.7833333333333</v>
      </c>
      <c r="E95" s="40">
        <v>536.06666666666661</v>
      </c>
      <c r="F95" s="40">
        <v>529.13333333333333</v>
      </c>
      <c r="G95" s="40">
        <v>517.41666666666663</v>
      </c>
      <c r="H95" s="40">
        <v>554.71666666666658</v>
      </c>
      <c r="I95" s="40">
        <v>566.43333333333328</v>
      </c>
      <c r="J95" s="40">
        <v>573.36666666666656</v>
      </c>
      <c r="K95" s="31">
        <v>559.5</v>
      </c>
      <c r="L95" s="31">
        <v>540.85</v>
      </c>
      <c r="M95" s="31">
        <v>2.7095799999999999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1440.5</v>
      </c>
      <c r="D96" s="40">
        <v>1446.75</v>
      </c>
      <c r="E96" s="40">
        <v>1425.15</v>
      </c>
      <c r="F96" s="40">
        <v>1409.8000000000002</v>
      </c>
      <c r="G96" s="40">
        <v>1388.2000000000003</v>
      </c>
      <c r="H96" s="40">
        <v>1462.1</v>
      </c>
      <c r="I96" s="40">
        <v>1483.6999999999998</v>
      </c>
      <c r="J96" s="40">
        <v>1499.0499999999997</v>
      </c>
      <c r="K96" s="31">
        <v>1468.35</v>
      </c>
      <c r="L96" s="31">
        <v>1431.4</v>
      </c>
      <c r="M96" s="31">
        <v>6.5273399999999997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1447.7</v>
      </c>
      <c r="D97" s="40">
        <v>1455.4833333333336</v>
      </c>
      <c r="E97" s="40">
        <v>1438.3166666666671</v>
      </c>
      <c r="F97" s="40">
        <v>1428.9333333333334</v>
      </c>
      <c r="G97" s="40">
        <v>1411.7666666666669</v>
      </c>
      <c r="H97" s="40">
        <v>1464.8666666666672</v>
      </c>
      <c r="I97" s="40">
        <v>1482.0333333333338</v>
      </c>
      <c r="J97" s="40">
        <v>1491.4166666666674</v>
      </c>
      <c r="K97" s="31">
        <v>1472.65</v>
      </c>
      <c r="L97" s="31">
        <v>1446.1</v>
      </c>
      <c r="M97" s="31">
        <v>8.3963400000000004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710.75</v>
      </c>
      <c r="D98" s="40">
        <v>717.88333333333333</v>
      </c>
      <c r="E98" s="40">
        <v>702.86666666666667</v>
      </c>
      <c r="F98" s="40">
        <v>694.98333333333335</v>
      </c>
      <c r="G98" s="40">
        <v>679.9666666666667</v>
      </c>
      <c r="H98" s="40">
        <v>725.76666666666665</v>
      </c>
      <c r="I98" s="40">
        <v>740.7833333333333</v>
      </c>
      <c r="J98" s="40">
        <v>748.66666666666663</v>
      </c>
      <c r="K98" s="31">
        <v>732.9</v>
      </c>
      <c r="L98" s="31">
        <v>710</v>
      </c>
      <c r="M98" s="31">
        <v>10.24474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349.15</v>
      </c>
      <c r="D99" s="40">
        <v>351.5333333333333</v>
      </c>
      <c r="E99" s="40">
        <v>343.66666666666663</v>
      </c>
      <c r="F99" s="40">
        <v>338.18333333333334</v>
      </c>
      <c r="G99" s="40">
        <v>330.31666666666666</v>
      </c>
      <c r="H99" s="40">
        <v>357.01666666666659</v>
      </c>
      <c r="I99" s="40">
        <v>364.88333333333327</v>
      </c>
      <c r="J99" s="40">
        <v>370.36666666666656</v>
      </c>
      <c r="K99" s="31">
        <v>359.4</v>
      </c>
      <c r="L99" s="31">
        <v>346.05</v>
      </c>
      <c r="M99" s="31">
        <v>7.3736100000000002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1154.3499999999999</v>
      </c>
      <c r="D100" s="40">
        <v>1154.8500000000001</v>
      </c>
      <c r="E100" s="40">
        <v>1139.8000000000002</v>
      </c>
      <c r="F100" s="40">
        <v>1125.25</v>
      </c>
      <c r="G100" s="40">
        <v>1110.2</v>
      </c>
      <c r="H100" s="40">
        <v>1169.4000000000003</v>
      </c>
      <c r="I100" s="40">
        <v>1184.45</v>
      </c>
      <c r="J100" s="40">
        <v>1199.0000000000005</v>
      </c>
      <c r="K100" s="31">
        <v>1169.9000000000001</v>
      </c>
      <c r="L100" s="31">
        <v>1140.3</v>
      </c>
      <c r="M100" s="31">
        <v>34.479120000000002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2959.8</v>
      </c>
      <c r="D101" s="40">
        <v>2953.6</v>
      </c>
      <c r="E101" s="40">
        <v>2932.2</v>
      </c>
      <c r="F101" s="40">
        <v>2904.6</v>
      </c>
      <c r="G101" s="40">
        <v>2883.2</v>
      </c>
      <c r="H101" s="40">
        <v>2981.2</v>
      </c>
      <c r="I101" s="40">
        <v>3002.6000000000004</v>
      </c>
      <c r="J101" s="40">
        <v>3030.2</v>
      </c>
      <c r="K101" s="31">
        <v>2975</v>
      </c>
      <c r="L101" s="31">
        <v>2926</v>
      </c>
      <c r="M101" s="31">
        <v>2.10493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1557.4</v>
      </c>
      <c r="D102" s="40">
        <v>1556.7333333333333</v>
      </c>
      <c r="E102" s="40">
        <v>1548.6666666666667</v>
      </c>
      <c r="F102" s="40">
        <v>1539.9333333333334</v>
      </c>
      <c r="G102" s="40">
        <v>1531.8666666666668</v>
      </c>
      <c r="H102" s="40">
        <v>1565.4666666666667</v>
      </c>
      <c r="I102" s="40">
        <v>1573.5333333333333</v>
      </c>
      <c r="J102" s="40">
        <v>1582.2666666666667</v>
      </c>
      <c r="K102" s="31">
        <v>1564.8</v>
      </c>
      <c r="L102" s="31">
        <v>1548</v>
      </c>
      <c r="M102" s="31">
        <v>38.639870000000002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687.55</v>
      </c>
      <c r="D103" s="40">
        <v>684.18333333333339</v>
      </c>
      <c r="E103" s="40">
        <v>676.36666666666679</v>
      </c>
      <c r="F103" s="40">
        <v>665.18333333333339</v>
      </c>
      <c r="G103" s="40">
        <v>657.36666666666679</v>
      </c>
      <c r="H103" s="40">
        <v>695.36666666666679</v>
      </c>
      <c r="I103" s="40">
        <v>703.18333333333339</v>
      </c>
      <c r="J103" s="40">
        <v>714.36666666666679</v>
      </c>
      <c r="K103" s="31">
        <v>692</v>
      </c>
      <c r="L103" s="31">
        <v>673</v>
      </c>
      <c r="M103" s="31">
        <v>76.089150000000004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1204.25</v>
      </c>
      <c r="D104" s="40">
        <v>1226.4833333333333</v>
      </c>
      <c r="E104" s="40">
        <v>1178.7666666666667</v>
      </c>
      <c r="F104" s="40">
        <v>1153.2833333333333</v>
      </c>
      <c r="G104" s="40">
        <v>1105.5666666666666</v>
      </c>
      <c r="H104" s="40">
        <v>1251.9666666666667</v>
      </c>
      <c r="I104" s="40">
        <v>1299.6833333333334</v>
      </c>
      <c r="J104" s="40">
        <v>1325.1666666666667</v>
      </c>
      <c r="K104" s="31">
        <v>1274.2</v>
      </c>
      <c r="L104" s="31">
        <v>1201</v>
      </c>
      <c r="M104" s="31">
        <v>24.60031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2673.95</v>
      </c>
      <c r="D105" s="40">
        <v>2683.9833333333331</v>
      </c>
      <c r="E105" s="40">
        <v>2659.9666666666662</v>
      </c>
      <c r="F105" s="40">
        <v>2645.9833333333331</v>
      </c>
      <c r="G105" s="40">
        <v>2621.9666666666662</v>
      </c>
      <c r="H105" s="40">
        <v>2697.9666666666662</v>
      </c>
      <c r="I105" s="40">
        <v>2721.9833333333336</v>
      </c>
      <c r="J105" s="40">
        <v>2735.9666666666662</v>
      </c>
      <c r="K105" s="31">
        <v>2708</v>
      </c>
      <c r="L105" s="31">
        <v>2670</v>
      </c>
      <c r="M105" s="31">
        <v>4.0777999999999999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430.7</v>
      </c>
      <c r="D106" s="40">
        <v>429.7833333333333</v>
      </c>
      <c r="E106" s="40">
        <v>424.61666666666662</v>
      </c>
      <c r="F106" s="40">
        <v>418.5333333333333</v>
      </c>
      <c r="G106" s="40">
        <v>413.36666666666662</v>
      </c>
      <c r="H106" s="40">
        <v>435.86666666666662</v>
      </c>
      <c r="I106" s="40">
        <v>441.03333333333336</v>
      </c>
      <c r="J106" s="40">
        <v>447.11666666666662</v>
      </c>
      <c r="K106" s="31">
        <v>434.95</v>
      </c>
      <c r="L106" s="31">
        <v>423.7</v>
      </c>
      <c r="M106" s="31">
        <v>179.74391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1248.25</v>
      </c>
      <c r="D107" s="40">
        <v>1226.0833333333333</v>
      </c>
      <c r="E107" s="40">
        <v>1192.1666666666665</v>
      </c>
      <c r="F107" s="40">
        <v>1136.0833333333333</v>
      </c>
      <c r="G107" s="40">
        <v>1102.1666666666665</v>
      </c>
      <c r="H107" s="40">
        <v>1282.1666666666665</v>
      </c>
      <c r="I107" s="40">
        <v>1316.083333333333</v>
      </c>
      <c r="J107" s="40">
        <v>1372.1666666666665</v>
      </c>
      <c r="K107" s="31">
        <v>1260</v>
      </c>
      <c r="L107" s="31">
        <v>1170</v>
      </c>
      <c r="M107" s="31">
        <v>30.21508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257.85000000000002</v>
      </c>
      <c r="D108" s="40">
        <v>255.81666666666669</v>
      </c>
      <c r="E108" s="40">
        <v>252.13333333333338</v>
      </c>
      <c r="F108" s="40">
        <v>246.41666666666669</v>
      </c>
      <c r="G108" s="40">
        <v>242.73333333333338</v>
      </c>
      <c r="H108" s="40">
        <v>261.53333333333342</v>
      </c>
      <c r="I108" s="40">
        <v>265.2166666666667</v>
      </c>
      <c r="J108" s="40">
        <v>270.93333333333339</v>
      </c>
      <c r="K108" s="31">
        <v>259.5</v>
      </c>
      <c r="L108" s="31">
        <v>250.1</v>
      </c>
      <c r="M108" s="31">
        <v>32.637729999999998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2645</v>
      </c>
      <c r="D109" s="40">
        <v>2644.0333333333333</v>
      </c>
      <c r="E109" s="40">
        <v>2621.6166666666668</v>
      </c>
      <c r="F109" s="40">
        <v>2598.2333333333336</v>
      </c>
      <c r="G109" s="40">
        <v>2575.8166666666671</v>
      </c>
      <c r="H109" s="40">
        <v>2667.4166666666665</v>
      </c>
      <c r="I109" s="40">
        <v>2689.8333333333335</v>
      </c>
      <c r="J109" s="40">
        <v>2713.2166666666662</v>
      </c>
      <c r="K109" s="31">
        <v>2666.45</v>
      </c>
      <c r="L109" s="31">
        <v>2620.65</v>
      </c>
      <c r="M109" s="31">
        <v>17.465699999999998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316.05</v>
      </c>
      <c r="D110" s="40">
        <v>315</v>
      </c>
      <c r="E110" s="40">
        <v>312.5</v>
      </c>
      <c r="F110" s="40">
        <v>308.95</v>
      </c>
      <c r="G110" s="40">
        <v>306.45</v>
      </c>
      <c r="H110" s="40">
        <v>318.55</v>
      </c>
      <c r="I110" s="40">
        <v>321.05</v>
      </c>
      <c r="J110" s="40">
        <v>324.60000000000002</v>
      </c>
      <c r="K110" s="31">
        <v>317.5</v>
      </c>
      <c r="L110" s="31">
        <v>311.45</v>
      </c>
      <c r="M110" s="31">
        <v>7.0320900000000002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2699.25</v>
      </c>
      <c r="D111" s="40">
        <v>2704.6666666666665</v>
      </c>
      <c r="E111" s="40">
        <v>2690.833333333333</v>
      </c>
      <c r="F111" s="40">
        <v>2682.4166666666665</v>
      </c>
      <c r="G111" s="40">
        <v>2668.583333333333</v>
      </c>
      <c r="H111" s="40">
        <v>2713.083333333333</v>
      </c>
      <c r="I111" s="40">
        <v>2726.9166666666661</v>
      </c>
      <c r="J111" s="40">
        <v>2735.333333333333</v>
      </c>
      <c r="K111" s="31">
        <v>2718.5</v>
      </c>
      <c r="L111" s="31">
        <v>2696.25</v>
      </c>
      <c r="M111" s="31">
        <v>17.147770000000001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691.05</v>
      </c>
      <c r="D112" s="40">
        <v>692.88333333333333</v>
      </c>
      <c r="E112" s="40">
        <v>685.31666666666661</v>
      </c>
      <c r="F112" s="40">
        <v>679.58333333333326</v>
      </c>
      <c r="G112" s="40">
        <v>672.01666666666654</v>
      </c>
      <c r="H112" s="40">
        <v>698.61666666666667</v>
      </c>
      <c r="I112" s="40">
        <v>706.18333333333351</v>
      </c>
      <c r="J112" s="40">
        <v>711.91666666666674</v>
      </c>
      <c r="K112" s="31">
        <v>700.45</v>
      </c>
      <c r="L112" s="31">
        <v>687.15</v>
      </c>
      <c r="M112" s="31">
        <v>95.353589999999997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1464.45</v>
      </c>
      <c r="D113" s="40">
        <v>1468.3</v>
      </c>
      <c r="E113" s="40">
        <v>1455.8</v>
      </c>
      <c r="F113" s="40">
        <v>1447.15</v>
      </c>
      <c r="G113" s="40">
        <v>1434.65</v>
      </c>
      <c r="H113" s="40">
        <v>1476.9499999999998</v>
      </c>
      <c r="I113" s="40">
        <v>1489.4499999999998</v>
      </c>
      <c r="J113" s="40">
        <v>1498.0999999999997</v>
      </c>
      <c r="K113" s="31">
        <v>1480.8</v>
      </c>
      <c r="L113" s="31">
        <v>1459.65</v>
      </c>
      <c r="M113" s="31">
        <v>3.2801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655.4</v>
      </c>
      <c r="D114" s="40">
        <v>660.93333333333328</v>
      </c>
      <c r="E114" s="40">
        <v>648.01666666666654</v>
      </c>
      <c r="F114" s="40">
        <v>640.63333333333321</v>
      </c>
      <c r="G114" s="40">
        <v>627.71666666666647</v>
      </c>
      <c r="H114" s="40">
        <v>668.31666666666661</v>
      </c>
      <c r="I114" s="40">
        <v>681.23333333333335</v>
      </c>
      <c r="J114" s="40">
        <v>688.61666666666667</v>
      </c>
      <c r="K114" s="31">
        <v>673.85</v>
      </c>
      <c r="L114" s="31">
        <v>653.54999999999995</v>
      </c>
      <c r="M114" s="31">
        <v>13.66058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692.2</v>
      </c>
      <c r="D115" s="40">
        <v>689.19999999999993</v>
      </c>
      <c r="E115" s="40">
        <v>683.49999999999989</v>
      </c>
      <c r="F115" s="40">
        <v>674.8</v>
      </c>
      <c r="G115" s="40">
        <v>669.09999999999991</v>
      </c>
      <c r="H115" s="40">
        <v>697.89999999999986</v>
      </c>
      <c r="I115" s="40">
        <v>703.59999999999991</v>
      </c>
      <c r="J115" s="40">
        <v>712.29999999999984</v>
      </c>
      <c r="K115" s="31">
        <v>694.9</v>
      </c>
      <c r="L115" s="31">
        <v>680.5</v>
      </c>
      <c r="M115" s="31">
        <v>3.3842699999999999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42.55</v>
      </c>
      <c r="D116" s="40">
        <v>42.783333333333331</v>
      </c>
      <c r="E116" s="40">
        <v>42.11666666666666</v>
      </c>
      <c r="F116" s="40">
        <v>41.68333333333333</v>
      </c>
      <c r="G116" s="40">
        <v>41.016666666666659</v>
      </c>
      <c r="H116" s="40">
        <v>43.216666666666661</v>
      </c>
      <c r="I116" s="40">
        <v>43.883333333333333</v>
      </c>
      <c r="J116" s="40">
        <v>44.316666666666663</v>
      </c>
      <c r="K116" s="31">
        <v>43.45</v>
      </c>
      <c r="L116" s="31">
        <v>42.35</v>
      </c>
      <c r="M116" s="31">
        <v>302.43270000000001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206.4</v>
      </c>
      <c r="D117" s="40">
        <v>206.76666666666665</v>
      </c>
      <c r="E117" s="40">
        <v>205.6333333333333</v>
      </c>
      <c r="F117" s="40">
        <v>204.86666666666665</v>
      </c>
      <c r="G117" s="40">
        <v>203.73333333333329</v>
      </c>
      <c r="H117" s="40">
        <v>207.5333333333333</v>
      </c>
      <c r="I117" s="40">
        <v>208.66666666666663</v>
      </c>
      <c r="J117" s="40">
        <v>209.43333333333331</v>
      </c>
      <c r="K117" s="31">
        <v>207.9</v>
      </c>
      <c r="L117" s="31">
        <v>206</v>
      </c>
      <c r="M117" s="31">
        <v>105.86893999999999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223.35</v>
      </c>
      <c r="D118" s="40">
        <v>225.76666666666665</v>
      </c>
      <c r="E118" s="40">
        <v>219.68333333333331</v>
      </c>
      <c r="F118" s="40">
        <v>216.01666666666665</v>
      </c>
      <c r="G118" s="40">
        <v>209.93333333333331</v>
      </c>
      <c r="H118" s="40">
        <v>229.43333333333331</v>
      </c>
      <c r="I118" s="40">
        <v>235.51666666666668</v>
      </c>
      <c r="J118" s="40">
        <v>239.18333333333331</v>
      </c>
      <c r="K118" s="31">
        <v>231.85</v>
      </c>
      <c r="L118" s="31">
        <v>222.1</v>
      </c>
      <c r="M118" s="31">
        <v>138.76034000000001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7016.25</v>
      </c>
      <c r="D119" s="40">
        <v>7043.7166666666672</v>
      </c>
      <c r="E119" s="40">
        <v>6972.5333333333347</v>
      </c>
      <c r="F119" s="40">
        <v>6928.8166666666675</v>
      </c>
      <c r="G119" s="40">
        <v>6857.633333333335</v>
      </c>
      <c r="H119" s="40">
        <v>7087.4333333333343</v>
      </c>
      <c r="I119" s="40">
        <v>7158.6166666666668</v>
      </c>
      <c r="J119" s="40">
        <v>7202.3333333333339</v>
      </c>
      <c r="K119" s="31">
        <v>7114.9</v>
      </c>
      <c r="L119" s="31">
        <v>7000</v>
      </c>
      <c r="M119" s="31">
        <v>0.44996999999999998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138.85</v>
      </c>
      <c r="D120" s="40">
        <v>139.5</v>
      </c>
      <c r="E120" s="40">
        <v>137.6</v>
      </c>
      <c r="F120" s="40">
        <v>136.35</v>
      </c>
      <c r="G120" s="40">
        <v>134.44999999999999</v>
      </c>
      <c r="H120" s="40">
        <v>140.75</v>
      </c>
      <c r="I120" s="40">
        <v>142.64999999999998</v>
      </c>
      <c r="J120" s="40">
        <v>143.9</v>
      </c>
      <c r="K120" s="31">
        <v>141.4</v>
      </c>
      <c r="L120" s="31">
        <v>138.25</v>
      </c>
      <c r="M120" s="31">
        <v>15.68149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106.1</v>
      </c>
      <c r="D121" s="40">
        <v>106.15000000000002</v>
      </c>
      <c r="E121" s="40">
        <v>105.35000000000004</v>
      </c>
      <c r="F121" s="40">
        <v>104.60000000000002</v>
      </c>
      <c r="G121" s="40">
        <v>103.80000000000004</v>
      </c>
      <c r="H121" s="40">
        <v>106.90000000000003</v>
      </c>
      <c r="I121" s="40">
        <v>107.70000000000002</v>
      </c>
      <c r="J121" s="40">
        <v>108.45000000000003</v>
      </c>
      <c r="K121" s="31">
        <v>106.95</v>
      </c>
      <c r="L121" s="31">
        <v>105.4</v>
      </c>
      <c r="M121" s="31">
        <v>75.416579999999996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2636.5</v>
      </c>
      <c r="D122" s="40">
        <v>2620.25</v>
      </c>
      <c r="E122" s="40">
        <v>2587</v>
      </c>
      <c r="F122" s="40">
        <v>2537.5</v>
      </c>
      <c r="G122" s="40">
        <v>2504.25</v>
      </c>
      <c r="H122" s="40">
        <v>2669.75</v>
      </c>
      <c r="I122" s="40">
        <v>2703</v>
      </c>
      <c r="J122" s="40">
        <v>2752.5</v>
      </c>
      <c r="K122" s="31">
        <v>2653.5</v>
      </c>
      <c r="L122" s="31">
        <v>2570.75</v>
      </c>
      <c r="M122" s="31">
        <v>25.165310000000002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524.85</v>
      </c>
      <c r="D123" s="40">
        <v>525.51666666666665</v>
      </c>
      <c r="E123" s="40">
        <v>522.13333333333333</v>
      </c>
      <c r="F123" s="40">
        <v>519.41666666666663</v>
      </c>
      <c r="G123" s="40">
        <v>516.0333333333333</v>
      </c>
      <c r="H123" s="40">
        <v>528.23333333333335</v>
      </c>
      <c r="I123" s="40">
        <v>531.61666666666656</v>
      </c>
      <c r="J123" s="40">
        <v>534.33333333333337</v>
      </c>
      <c r="K123" s="31">
        <v>528.9</v>
      </c>
      <c r="L123" s="31">
        <v>522.79999999999995</v>
      </c>
      <c r="M123" s="31">
        <v>10.684340000000001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220.6</v>
      </c>
      <c r="D124" s="40">
        <v>220.76666666666665</v>
      </c>
      <c r="E124" s="40">
        <v>218.5333333333333</v>
      </c>
      <c r="F124" s="40">
        <v>216.46666666666664</v>
      </c>
      <c r="G124" s="40">
        <v>214.23333333333329</v>
      </c>
      <c r="H124" s="40">
        <v>222.83333333333331</v>
      </c>
      <c r="I124" s="40">
        <v>225.06666666666666</v>
      </c>
      <c r="J124" s="40">
        <v>227.13333333333333</v>
      </c>
      <c r="K124" s="31">
        <v>223</v>
      </c>
      <c r="L124" s="31">
        <v>218.7</v>
      </c>
      <c r="M124" s="31">
        <v>13.70745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1005.55</v>
      </c>
      <c r="D125" s="40">
        <v>1005.8833333333332</v>
      </c>
      <c r="E125" s="40">
        <v>997.86666666666645</v>
      </c>
      <c r="F125" s="40">
        <v>990.18333333333328</v>
      </c>
      <c r="G125" s="40">
        <v>982.16666666666652</v>
      </c>
      <c r="H125" s="40">
        <v>1013.5666666666664</v>
      </c>
      <c r="I125" s="40">
        <v>1021.5833333333333</v>
      </c>
      <c r="J125" s="40">
        <v>1029.2666666666664</v>
      </c>
      <c r="K125" s="31">
        <v>1013.9</v>
      </c>
      <c r="L125" s="31">
        <v>998.2</v>
      </c>
      <c r="M125" s="31">
        <v>21.051870000000001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5795.95</v>
      </c>
      <c r="D126" s="40">
        <v>5817.3166666666666</v>
      </c>
      <c r="E126" s="40">
        <v>5735.6333333333332</v>
      </c>
      <c r="F126" s="40">
        <v>5675.3166666666666</v>
      </c>
      <c r="G126" s="40">
        <v>5593.6333333333332</v>
      </c>
      <c r="H126" s="40">
        <v>5877.6333333333332</v>
      </c>
      <c r="I126" s="40">
        <v>5959.3166666666657</v>
      </c>
      <c r="J126" s="40">
        <v>6019.6333333333332</v>
      </c>
      <c r="K126" s="31">
        <v>5899</v>
      </c>
      <c r="L126" s="31">
        <v>5757</v>
      </c>
      <c r="M126" s="31">
        <v>7.4512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1735.55</v>
      </c>
      <c r="D127" s="40">
        <v>1733.4833333333333</v>
      </c>
      <c r="E127" s="40">
        <v>1720.0666666666666</v>
      </c>
      <c r="F127" s="40">
        <v>1704.5833333333333</v>
      </c>
      <c r="G127" s="40">
        <v>1691.1666666666665</v>
      </c>
      <c r="H127" s="40">
        <v>1748.9666666666667</v>
      </c>
      <c r="I127" s="40">
        <v>1762.3833333333332</v>
      </c>
      <c r="J127" s="40">
        <v>1777.8666666666668</v>
      </c>
      <c r="K127" s="31">
        <v>1746.9</v>
      </c>
      <c r="L127" s="31">
        <v>1718</v>
      </c>
      <c r="M127" s="31">
        <v>61.532530000000001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1717</v>
      </c>
      <c r="D128" s="40">
        <v>1717.2833333333335</v>
      </c>
      <c r="E128" s="40">
        <v>1692.116666666667</v>
      </c>
      <c r="F128" s="40">
        <v>1667.2333333333336</v>
      </c>
      <c r="G128" s="40">
        <v>1642.0666666666671</v>
      </c>
      <c r="H128" s="40">
        <v>1742.166666666667</v>
      </c>
      <c r="I128" s="40">
        <v>1767.3333333333335</v>
      </c>
      <c r="J128" s="40">
        <v>1792.2166666666669</v>
      </c>
      <c r="K128" s="31">
        <v>1742.45</v>
      </c>
      <c r="L128" s="31">
        <v>1692.4</v>
      </c>
      <c r="M128" s="31">
        <v>8.5363299999999995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2482.35</v>
      </c>
      <c r="D129" s="40">
        <v>2498.3666666666668</v>
      </c>
      <c r="E129" s="40">
        <v>2451.7333333333336</v>
      </c>
      <c r="F129" s="40">
        <v>2421.1166666666668</v>
      </c>
      <c r="G129" s="40">
        <v>2374.4833333333336</v>
      </c>
      <c r="H129" s="40">
        <v>2528.9833333333336</v>
      </c>
      <c r="I129" s="40">
        <v>2575.6166666666668</v>
      </c>
      <c r="J129" s="40">
        <v>2606.2333333333336</v>
      </c>
      <c r="K129" s="31">
        <v>2545</v>
      </c>
      <c r="L129" s="31">
        <v>2467.75</v>
      </c>
      <c r="M129" s="31">
        <v>1.3315300000000001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226.65</v>
      </c>
      <c r="D130" s="40">
        <v>223.1</v>
      </c>
      <c r="E130" s="40">
        <v>219.54999999999998</v>
      </c>
      <c r="F130" s="40">
        <v>212.45</v>
      </c>
      <c r="G130" s="40">
        <v>208.89999999999998</v>
      </c>
      <c r="H130" s="40">
        <v>230.2</v>
      </c>
      <c r="I130" s="40">
        <v>233.75</v>
      </c>
      <c r="J130" s="40">
        <v>240.85</v>
      </c>
      <c r="K130" s="31">
        <v>226.65</v>
      </c>
      <c r="L130" s="31">
        <v>216</v>
      </c>
      <c r="M130" s="31">
        <v>36.262270000000001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683.85</v>
      </c>
      <c r="D131" s="40">
        <v>688.2833333333333</v>
      </c>
      <c r="E131" s="40">
        <v>675.56666666666661</v>
      </c>
      <c r="F131" s="40">
        <v>667.2833333333333</v>
      </c>
      <c r="G131" s="40">
        <v>654.56666666666661</v>
      </c>
      <c r="H131" s="40">
        <v>696.56666666666661</v>
      </c>
      <c r="I131" s="40">
        <v>709.2833333333333</v>
      </c>
      <c r="J131" s="40">
        <v>717.56666666666661</v>
      </c>
      <c r="K131" s="31">
        <v>701</v>
      </c>
      <c r="L131" s="31">
        <v>680</v>
      </c>
      <c r="M131" s="31">
        <v>55.394089999999998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375.4</v>
      </c>
      <c r="D132" s="40">
        <v>376.11666666666662</v>
      </c>
      <c r="E132" s="40">
        <v>369.58333333333326</v>
      </c>
      <c r="F132" s="40">
        <v>363.76666666666665</v>
      </c>
      <c r="G132" s="40">
        <v>357.23333333333329</v>
      </c>
      <c r="H132" s="40">
        <v>381.93333333333322</v>
      </c>
      <c r="I132" s="40">
        <v>388.46666666666664</v>
      </c>
      <c r="J132" s="40">
        <v>394.28333333333319</v>
      </c>
      <c r="K132" s="31">
        <v>382.65</v>
      </c>
      <c r="L132" s="31">
        <v>370.3</v>
      </c>
      <c r="M132" s="31">
        <v>85.305319999999995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3827.65</v>
      </c>
      <c r="D133" s="40">
        <v>3801.1833333333329</v>
      </c>
      <c r="E133" s="40">
        <v>3709.4666666666658</v>
      </c>
      <c r="F133" s="40">
        <v>3591.2833333333328</v>
      </c>
      <c r="G133" s="40">
        <v>3499.5666666666657</v>
      </c>
      <c r="H133" s="40">
        <v>3919.3666666666659</v>
      </c>
      <c r="I133" s="40">
        <v>4011.083333333333</v>
      </c>
      <c r="J133" s="40">
        <v>4129.2666666666664</v>
      </c>
      <c r="K133" s="31">
        <v>3892.9</v>
      </c>
      <c r="L133" s="31">
        <v>3683</v>
      </c>
      <c r="M133" s="31">
        <v>15.353999999999999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1697.2</v>
      </c>
      <c r="D134" s="40">
        <v>1702.6333333333332</v>
      </c>
      <c r="E134" s="40">
        <v>1688.5666666666664</v>
      </c>
      <c r="F134" s="40">
        <v>1679.9333333333332</v>
      </c>
      <c r="G134" s="40">
        <v>1665.8666666666663</v>
      </c>
      <c r="H134" s="40">
        <v>1711.2666666666664</v>
      </c>
      <c r="I134" s="40">
        <v>1725.333333333333</v>
      </c>
      <c r="J134" s="40">
        <v>1733.9666666666665</v>
      </c>
      <c r="K134" s="31">
        <v>1716.7</v>
      </c>
      <c r="L134" s="31">
        <v>1694</v>
      </c>
      <c r="M134" s="31">
        <v>29.138100000000001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80.05</v>
      </c>
      <c r="D135" s="40">
        <v>79.933333333333323</v>
      </c>
      <c r="E135" s="40">
        <v>79.266666666666652</v>
      </c>
      <c r="F135" s="40">
        <v>78.483333333333334</v>
      </c>
      <c r="G135" s="40">
        <v>77.816666666666663</v>
      </c>
      <c r="H135" s="40">
        <v>80.71666666666664</v>
      </c>
      <c r="I135" s="40">
        <v>81.383333333333297</v>
      </c>
      <c r="J135" s="40">
        <v>82.166666666666629</v>
      </c>
      <c r="K135" s="31">
        <v>80.599999999999994</v>
      </c>
      <c r="L135" s="31">
        <v>79.150000000000006</v>
      </c>
      <c r="M135" s="31">
        <v>76.472030000000004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3854.5</v>
      </c>
      <c r="D136" s="40">
        <v>3866.1833333333329</v>
      </c>
      <c r="E136" s="40">
        <v>3808.3166666666657</v>
      </c>
      <c r="F136" s="40">
        <v>3762.1333333333328</v>
      </c>
      <c r="G136" s="40">
        <v>3704.2666666666655</v>
      </c>
      <c r="H136" s="40">
        <v>3912.3666666666659</v>
      </c>
      <c r="I136" s="40">
        <v>3970.2333333333336</v>
      </c>
      <c r="J136" s="40">
        <v>4016.4166666666661</v>
      </c>
      <c r="K136" s="31">
        <v>3924.05</v>
      </c>
      <c r="L136" s="31">
        <v>3820</v>
      </c>
      <c r="M136" s="31">
        <v>3.1681499999999998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384.65</v>
      </c>
      <c r="D137" s="40">
        <v>384.93333333333334</v>
      </c>
      <c r="E137" s="40">
        <v>379.51666666666665</v>
      </c>
      <c r="F137" s="40">
        <v>374.38333333333333</v>
      </c>
      <c r="G137" s="40">
        <v>368.96666666666664</v>
      </c>
      <c r="H137" s="40">
        <v>390.06666666666666</v>
      </c>
      <c r="I137" s="40">
        <v>395.48333333333329</v>
      </c>
      <c r="J137" s="40">
        <v>400.61666666666667</v>
      </c>
      <c r="K137" s="31">
        <v>390.35</v>
      </c>
      <c r="L137" s="31">
        <v>379.8</v>
      </c>
      <c r="M137" s="31">
        <v>42.900660000000002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5087.8999999999996</v>
      </c>
      <c r="D138" s="40">
        <v>5058.3166666666666</v>
      </c>
      <c r="E138" s="40">
        <v>4981.6333333333332</v>
      </c>
      <c r="F138" s="40">
        <v>4875.3666666666668</v>
      </c>
      <c r="G138" s="40">
        <v>4798.6833333333334</v>
      </c>
      <c r="H138" s="40">
        <v>5164.583333333333</v>
      </c>
      <c r="I138" s="40">
        <v>5241.2666666666655</v>
      </c>
      <c r="J138" s="40">
        <v>5347.5333333333328</v>
      </c>
      <c r="K138" s="31">
        <v>5135</v>
      </c>
      <c r="L138" s="31">
        <v>4952.05</v>
      </c>
      <c r="M138" s="31">
        <v>3.5174099999999999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1593.8</v>
      </c>
      <c r="D139" s="40">
        <v>1603.2666666666667</v>
      </c>
      <c r="E139" s="40">
        <v>1580.5333333333333</v>
      </c>
      <c r="F139" s="40">
        <v>1567.2666666666667</v>
      </c>
      <c r="G139" s="40">
        <v>1544.5333333333333</v>
      </c>
      <c r="H139" s="40">
        <v>1616.5333333333333</v>
      </c>
      <c r="I139" s="40">
        <v>1639.2666666666664</v>
      </c>
      <c r="J139" s="40">
        <v>1652.5333333333333</v>
      </c>
      <c r="K139" s="31">
        <v>1626</v>
      </c>
      <c r="L139" s="31">
        <v>1590</v>
      </c>
      <c r="M139" s="31">
        <v>17.953130000000002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677.2</v>
      </c>
      <c r="D140" s="40">
        <v>675.15</v>
      </c>
      <c r="E140" s="40">
        <v>669.3</v>
      </c>
      <c r="F140" s="40">
        <v>661.4</v>
      </c>
      <c r="G140" s="40">
        <v>655.55</v>
      </c>
      <c r="H140" s="40">
        <v>683.05</v>
      </c>
      <c r="I140" s="40">
        <v>688.90000000000009</v>
      </c>
      <c r="J140" s="40">
        <v>696.8</v>
      </c>
      <c r="K140" s="31">
        <v>681</v>
      </c>
      <c r="L140" s="31">
        <v>667.25</v>
      </c>
      <c r="M140" s="31">
        <v>19.712769999999999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940.8</v>
      </c>
      <c r="D141" s="40">
        <v>940</v>
      </c>
      <c r="E141" s="40">
        <v>934</v>
      </c>
      <c r="F141" s="40">
        <v>927.2</v>
      </c>
      <c r="G141" s="40">
        <v>921.2</v>
      </c>
      <c r="H141" s="40">
        <v>946.8</v>
      </c>
      <c r="I141" s="40">
        <v>952.8</v>
      </c>
      <c r="J141" s="40">
        <v>959.59999999999991</v>
      </c>
      <c r="K141" s="31">
        <v>946</v>
      </c>
      <c r="L141" s="31">
        <v>933.2</v>
      </c>
      <c r="M141" s="31">
        <v>15.020099999999999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77015.55</v>
      </c>
      <c r="D142" s="40">
        <v>77244.366666666654</v>
      </c>
      <c r="E142" s="40">
        <v>76508.733333333308</v>
      </c>
      <c r="F142" s="40">
        <v>76001.916666666657</v>
      </c>
      <c r="G142" s="40">
        <v>75266.283333333311</v>
      </c>
      <c r="H142" s="40">
        <v>77751.183333333305</v>
      </c>
      <c r="I142" s="40">
        <v>78486.816666666637</v>
      </c>
      <c r="J142" s="40">
        <v>78993.633333333302</v>
      </c>
      <c r="K142" s="31">
        <v>77980</v>
      </c>
      <c r="L142" s="31">
        <v>76737.55</v>
      </c>
      <c r="M142" s="31">
        <v>0.12272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1124.75</v>
      </c>
      <c r="D143" s="40">
        <v>1120.5833333333333</v>
      </c>
      <c r="E143" s="40">
        <v>1112.1666666666665</v>
      </c>
      <c r="F143" s="40">
        <v>1099.5833333333333</v>
      </c>
      <c r="G143" s="40">
        <v>1091.1666666666665</v>
      </c>
      <c r="H143" s="40">
        <v>1133.1666666666665</v>
      </c>
      <c r="I143" s="40">
        <v>1141.583333333333</v>
      </c>
      <c r="J143" s="40">
        <v>1154.1666666666665</v>
      </c>
      <c r="K143" s="31">
        <v>1129</v>
      </c>
      <c r="L143" s="31">
        <v>1108</v>
      </c>
      <c r="M143" s="31">
        <v>1.5691900000000001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146.9</v>
      </c>
      <c r="D144" s="40">
        <v>147.58333333333334</v>
      </c>
      <c r="E144" s="40">
        <v>144.9666666666667</v>
      </c>
      <c r="F144" s="40">
        <v>143.03333333333336</v>
      </c>
      <c r="G144" s="40">
        <v>140.41666666666671</v>
      </c>
      <c r="H144" s="40">
        <v>149.51666666666668</v>
      </c>
      <c r="I144" s="40">
        <v>152.1333333333333</v>
      </c>
      <c r="J144" s="40">
        <v>154.06666666666666</v>
      </c>
      <c r="K144" s="31">
        <v>150.19999999999999</v>
      </c>
      <c r="L144" s="31">
        <v>145.65</v>
      </c>
      <c r="M144" s="31">
        <v>53.185980000000001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772.05</v>
      </c>
      <c r="D145" s="40">
        <v>775.19999999999993</v>
      </c>
      <c r="E145" s="40">
        <v>767.39999999999986</v>
      </c>
      <c r="F145" s="40">
        <v>762.74999999999989</v>
      </c>
      <c r="G145" s="40">
        <v>754.94999999999982</v>
      </c>
      <c r="H145" s="40">
        <v>779.84999999999991</v>
      </c>
      <c r="I145" s="40">
        <v>787.64999999999986</v>
      </c>
      <c r="J145" s="40">
        <v>792.3</v>
      </c>
      <c r="K145" s="31">
        <v>783</v>
      </c>
      <c r="L145" s="31">
        <v>770.55</v>
      </c>
      <c r="M145" s="31">
        <v>16.934429999999999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162.4</v>
      </c>
      <c r="D146" s="40">
        <v>162.83333333333334</v>
      </c>
      <c r="E146" s="40">
        <v>160.81666666666669</v>
      </c>
      <c r="F146" s="40">
        <v>159.23333333333335</v>
      </c>
      <c r="G146" s="40">
        <v>157.2166666666667</v>
      </c>
      <c r="H146" s="40">
        <v>164.41666666666669</v>
      </c>
      <c r="I146" s="40">
        <v>166.43333333333334</v>
      </c>
      <c r="J146" s="40">
        <v>168.01666666666668</v>
      </c>
      <c r="K146" s="31">
        <v>164.85</v>
      </c>
      <c r="L146" s="31">
        <v>161.25</v>
      </c>
      <c r="M146" s="31">
        <v>34.619729999999997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512.35</v>
      </c>
      <c r="D147" s="40">
        <v>516.31666666666672</v>
      </c>
      <c r="E147" s="40">
        <v>507.03333333333342</v>
      </c>
      <c r="F147" s="40">
        <v>501.7166666666667</v>
      </c>
      <c r="G147" s="40">
        <v>492.43333333333339</v>
      </c>
      <c r="H147" s="40">
        <v>521.63333333333344</v>
      </c>
      <c r="I147" s="40">
        <v>530.91666666666674</v>
      </c>
      <c r="J147" s="40">
        <v>536.23333333333346</v>
      </c>
      <c r="K147" s="31">
        <v>525.6</v>
      </c>
      <c r="L147" s="31">
        <v>511</v>
      </c>
      <c r="M147" s="31">
        <v>33.399279999999997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6711.45</v>
      </c>
      <c r="D148" s="40">
        <v>6749.8166666666666</v>
      </c>
      <c r="E148" s="40">
        <v>6661.6333333333332</v>
      </c>
      <c r="F148" s="40">
        <v>6611.8166666666666</v>
      </c>
      <c r="G148" s="40">
        <v>6523.6333333333332</v>
      </c>
      <c r="H148" s="40">
        <v>6799.6333333333332</v>
      </c>
      <c r="I148" s="40">
        <v>6887.8166666666657</v>
      </c>
      <c r="J148" s="40">
        <v>6937.6333333333332</v>
      </c>
      <c r="K148" s="31">
        <v>6838</v>
      </c>
      <c r="L148" s="31">
        <v>6700</v>
      </c>
      <c r="M148" s="31">
        <v>7.22194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1021.35</v>
      </c>
      <c r="D149" s="40">
        <v>1033.3333333333333</v>
      </c>
      <c r="E149" s="40">
        <v>1005.0666666666666</v>
      </c>
      <c r="F149" s="40">
        <v>988.7833333333333</v>
      </c>
      <c r="G149" s="40">
        <v>960.51666666666665</v>
      </c>
      <c r="H149" s="40">
        <v>1049.6166666666666</v>
      </c>
      <c r="I149" s="40">
        <v>1077.8833333333334</v>
      </c>
      <c r="J149" s="40">
        <v>1094.1666666666665</v>
      </c>
      <c r="K149" s="31">
        <v>1061.5999999999999</v>
      </c>
      <c r="L149" s="31">
        <v>1017.05</v>
      </c>
      <c r="M149" s="31">
        <v>5.9375200000000001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3509.3</v>
      </c>
      <c r="D150" s="40">
        <v>3512.7833333333333</v>
      </c>
      <c r="E150" s="40">
        <v>3461.5666666666666</v>
      </c>
      <c r="F150" s="40">
        <v>3413.8333333333335</v>
      </c>
      <c r="G150" s="40">
        <v>3362.6166666666668</v>
      </c>
      <c r="H150" s="40">
        <v>3560.5166666666664</v>
      </c>
      <c r="I150" s="40">
        <v>3611.7333333333327</v>
      </c>
      <c r="J150" s="40">
        <v>3659.4666666666662</v>
      </c>
      <c r="K150" s="31">
        <v>3564</v>
      </c>
      <c r="L150" s="31">
        <v>3465.05</v>
      </c>
      <c r="M150" s="31">
        <v>13.15371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2792.15</v>
      </c>
      <c r="D151" s="40">
        <v>2792.5666666666671</v>
      </c>
      <c r="E151" s="40">
        <v>2746.5833333333339</v>
      </c>
      <c r="F151" s="40">
        <v>2701.0166666666669</v>
      </c>
      <c r="G151" s="40">
        <v>2655.0333333333338</v>
      </c>
      <c r="H151" s="40">
        <v>2838.1333333333341</v>
      </c>
      <c r="I151" s="40">
        <v>2884.1166666666668</v>
      </c>
      <c r="J151" s="40">
        <v>2929.6833333333343</v>
      </c>
      <c r="K151" s="31">
        <v>2838.55</v>
      </c>
      <c r="L151" s="31">
        <v>2747</v>
      </c>
      <c r="M151" s="31">
        <v>7.5608399999999998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1481</v>
      </c>
      <c r="D152" s="40">
        <v>1490.1666666666667</v>
      </c>
      <c r="E152" s="40">
        <v>1462.3333333333335</v>
      </c>
      <c r="F152" s="40">
        <v>1443.6666666666667</v>
      </c>
      <c r="G152" s="40">
        <v>1415.8333333333335</v>
      </c>
      <c r="H152" s="40">
        <v>1508.8333333333335</v>
      </c>
      <c r="I152" s="40">
        <v>1536.666666666667</v>
      </c>
      <c r="J152" s="40">
        <v>1555.3333333333335</v>
      </c>
      <c r="K152" s="31">
        <v>1518</v>
      </c>
      <c r="L152" s="31">
        <v>1471.5</v>
      </c>
      <c r="M152" s="31">
        <v>7.3994200000000001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933.05</v>
      </c>
      <c r="D153" s="40">
        <v>925.93333333333339</v>
      </c>
      <c r="E153" s="40">
        <v>913.11666666666679</v>
      </c>
      <c r="F153" s="40">
        <v>893.18333333333339</v>
      </c>
      <c r="G153" s="40">
        <v>880.36666666666679</v>
      </c>
      <c r="H153" s="40">
        <v>945.86666666666679</v>
      </c>
      <c r="I153" s="40">
        <v>958.68333333333339</v>
      </c>
      <c r="J153" s="40">
        <v>978.61666666666679</v>
      </c>
      <c r="K153" s="31">
        <v>938.75</v>
      </c>
      <c r="L153" s="31">
        <v>906</v>
      </c>
      <c r="M153" s="31">
        <v>3.0988199999999999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156.25</v>
      </c>
      <c r="D154" s="40">
        <v>155.9</v>
      </c>
      <c r="E154" s="40">
        <v>153.9</v>
      </c>
      <c r="F154" s="40">
        <v>151.55000000000001</v>
      </c>
      <c r="G154" s="40">
        <v>149.55000000000001</v>
      </c>
      <c r="H154" s="40">
        <v>158.25</v>
      </c>
      <c r="I154" s="40">
        <v>160.25</v>
      </c>
      <c r="J154" s="40">
        <v>162.6</v>
      </c>
      <c r="K154" s="31">
        <v>157.9</v>
      </c>
      <c r="L154" s="31">
        <v>153.55000000000001</v>
      </c>
      <c r="M154" s="31">
        <v>119.89427999999999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114</v>
      </c>
      <c r="D155" s="40">
        <v>114.35000000000001</v>
      </c>
      <c r="E155" s="40">
        <v>113.45000000000002</v>
      </c>
      <c r="F155" s="40">
        <v>112.9</v>
      </c>
      <c r="G155" s="40">
        <v>112.00000000000001</v>
      </c>
      <c r="H155" s="40">
        <v>114.90000000000002</v>
      </c>
      <c r="I155" s="40">
        <v>115.80000000000003</v>
      </c>
      <c r="J155" s="40">
        <v>116.35000000000002</v>
      </c>
      <c r="K155" s="31">
        <v>115.25</v>
      </c>
      <c r="L155" s="31">
        <v>113.8</v>
      </c>
      <c r="M155" s="31">
        <v>94.919579999999996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3614.3</v>
      </c>
      <c r="D156" s="40">
        <v>3636.3166666666671</v>
      </c>
      <c r="E156" s="40">
        <v>3578.983333333334</v>
      </c>
      <c r="F156" s="40">
        <v>3543.666666666667</v>
      </c>
      <c r="G156" s="40">
        <v>3486.3333333333339</v>
      </c>
      <c r="H156" s="40">
        <v>3671.6333333333341</v>
      </c>
      <c r="I156" s="40">
        <v>3728.9666666666672</v>
      </c>
      <c r="J156" s="40">
        <v>3764.2833333333342</v>
      </c>
      <c r="K156" s="31">
        <v>3693.65</v>
      </c>
      <c r="L156" s="31">
        <v>3601</v>
      </c>
      <c r="M156" s="31">
        <v>0.97075999999999996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19909.849999999999</v>
      </c>
      <c r="D157" s="40">
        <v>20006.95</v>
      </c>
      <c r="E157" s="40">
        <v>19688.900000000001</v>
      </c>
      <c r="F157" s="40">
        <v>19467.95</v>
      </c>
      <c r="G157" s="40">
        <v>19149.900000000001</v>
      </c>
      <c r="H157" s="40">
        <v>20227.900000000001</v>
      </c>
      <c r="I157" s="40">
        <v>20545.949999999997</v>
      </c>
      <c r="J157" s="40">
        <v>20766.900000000001</v>
      </c>
      <c r="K157" s="31">
        <v>20325</v>
      </c>
      <c r="L157" s="31">
        <v>19786</v>
      </c>
      <c r="M157" s="31">
        <v>1.00159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402.4</v>
      </c>
      <c r="D158" s="40">
        <v>403.25</v>
      </c>
      <c r="E158" s="40">
        <v>395.75</v>
      </c>
      <c r="F158" s="40">
        <v>389.1</v>
      </c>
      <c r="G158" s="40">
        <v>381.6</v>
      </c>
      <c r="H158" s="40">
        <v>409.9</v>
      </c>
      <c r="I158" s="40">
        <v>417.4</v>
      </c>
      <c r="J158" s="40">
        <v>424.04999999999995</v>
      </c>
      <c r="K158" s="31">
        <v>410.75</v>
      </c>
      <c r="L158" s="31">
        <v>396.6</v>
      </c>
      <c r="M158" s="31">
        <v>23.562059999999999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675.4</v>
      </c>
      <c r="D159" s="40">
        <v>673.81666666666672</v>
      </c>
      <c r="E159" s="40">
        <v>667.63333333333344</v>
      </c>
      <c r="F159" s="40">
        <v>659.86666666666667</v>
      </c>
      <c r="G159" s="40">
        <v>653.68333333333339</v>
      </c>
      <c r="H159" s="40">
        <v>681.58333333333348</v>
      </c>
      <c r="I159" s="40">
        <v>687.76666666666665</v>
      </c>
      <c r="J159" s="40">
        <v>695.53333333333353</v>
      </c>
      <c r="K159" s="31">
        <v>680</v>
      </c>
      <c r="L159" s="31">
        <v>666.05</v>
      </c>
      <c r="M159" s="31">
        <v>1.0076000000000001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115.65</v>
      </c>
      <c r="D160" s="40">
        <v>115.38333333333334</v>
      </c>
      <c r="E160" s="40">
        <v>113.56666666666668</v>
      </c>
      <c r="F160" s="40">
        <v>111.48333333333333</v>
      </c>
      <c r="G160" s="40">
        <v>109.66666666666667</v>
      </c>
      <c r="H160" s="40">
        <v>117.46666666666668</v>
      </c>
      <c r="I160" s="40">
        <v>119.28333333333335</v>
      </c>
      <c r="J160" s="40">
        <v>121.36666666666669</v>
      </c>
      <c r="K160" s="31">
        <v>117.2</v>
      </c>
      <c r="L160" s="31">
        <v>113.3</v>
      </c>
      <c r="M160" s="31">
        <v>186.37316999999999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176.05</v>
      </c>
      <c r="D161" s="40">
        <v>174.83333333333334</v>
      </c>
      <c r="E161" s="40">
        <v>172.66666666666669</v>
      </c>
      <c r="F161" s="40">
        <v>169.28333333333333</v>
      </c>
      <c r="G161" s="40">
        <v>167.11666666666667</v>
      </c>
      <c r="H161" s="40">
        <v>178.2166666666667</v>
      </c>
      <c r="I161" s="40">
        <v>180.38333333333338</v>
      </c>
      <c r="J161" s="40">
        <v>183.76666666666671</v>
      </c>
      <c r="K161" s="31">
        <v>177</v>
      </c>
      <c r="L161" s="31">
        <v>171.45</v>
      </c>
      <c r="M161" s="31">
        <v>18.221160000000001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3132.45</v>
      </c>
      <c r="D162" s="40">
        <v>3129.9166666666665</v>
      </c>
      <c r="E162" s="40">
        <v>3093.6333333333332</v>
      </c>
      <c r="F162" s="40">
        <v>3054.8166666666666</v>
      </c>
      <c r="G162" s="40">
        <v>3018.5333333333333</v>
      </c>
      <c r="H162" s="40">
        <v>3168.7333333333331</v>
      </c>
      <c r="I162" s="40">
        <v>3205.0166666666669</v>
      </c>
      <c r="J162" s="40">
        <v>3243.833333333333</v>
      </c>
      <c r="K162" s="31">
        <v>3166.2</v>
      </c>
      <c r="L162" s="31">
        <v>3091.1</v>
      </c>
      <c r="M162" s="31">
        <v>2.5252599999999998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31061.4</v>
      </c>
      <c r="D163" s="40">
        <v>31154.366666666669</v>
      </c>
      <c r="E163" s="40">
        <v>30827.133333333339</v>
      </c>
      <c r="F163" s="40">
        <v>30592.866666666669</v>
      </c>
      <c r="G163" s="40">
        <v>30265.633333333339</v>
      </c>
      <c r="H163" s="40">
        <v>31388.633333333339</v>
      </c>
      <c r="I163" s="40">
        <v>31715.866666666669</v>
      </c>
      <c r="J163" s="40">
        <v>31950.133333333339</v>
      </c>
      <c r="K163" s="31">
        <v>31481.599999999999</v>
      </c>
      <c r="L163" s="31">
        <v>30920.1</v>
      </c>
      <c r="M163" s="31">
        <v>0.19853000000000001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228.1</v>
      </c>
      <c r="D164" s="40">
        <v>228.56666666666669</v>
      </c>
      <c r="E164" s="40">
        <v>226.78333333333339</v>
      </c>
      <c r="F164" s="40">
        <v>225.4666666666667</v>
      </c>
      <c r="G164" s="40">
        <v>223.68333333333339</v>
      </c>
      <c r="H164" s="40">
        <v>229.88333333333338</v>
      </c>
      <c r="I164" s="40">
        <v>231.66666666666669</v>
      </c>
      <c r="J164" s="40">
        <v>232.98333333333338</v>
      </c>
      <c r="K164" s="31">
        <v>230.35</v>
      </c>
      <c r="L164" s="31">
        <v>227.25</v>
      </c>
      <c r="M164" s="31">
        <v>29.916720000000002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5729.3</v>
      </c>
      <c r="D165" s="40">
        <v>5769.7666666666664</v>
      </c>
      <c r="E165" s="40">
        <v>5669.5333333333328</v>
      </c>
      <c r="F165" s="40">
        <v>5609.7666666666664</v>
      </c>
      <c r="G165" s="40">
        <v>5509.5333333333328</v>
      </c>
      <c r="H165" s="40">
        <v>5829.5333333333328</v>
      </c>
      <c r="I165" s="40">
        <v>5929.7666666666664</v>
      </c>
      <c r="J165" s="40">
        <v>5989.5333333333328</v>
      </c>
      <c r="K165" s="31">
        <v>5870</v>
      </c>
      <c r="L165" s="31">
        <v>5710</v>
      </c>
      <c r="M165" s="31">
        <v>0.34788000000000002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2214.85</v>
      </c>
      <c r="D166" s="40">
        <v>2211.3666666666668</v>
      </c>
      <c r="E166" s="40">
        <v>2191.3333333333335</v>
      </c>
      <c r="F166" s="40">
        <v>2167.8166666666666</v>
      </c>
      <c r="G166" s="40">
        <v>2147.7833333333333</v>
      </c>
      <c r="H166" s="40">
        <v>2234.8833333333337</v>
      </c>
      <c r="I166" s="40">
        <v>2254.9166666666665</v>
      </c>
      <c r="J166" s="40">
        <v>2278.4333333333338</v>
      </c>
      <c r="K166" s="31">
        <v>2231.4</v>
      </c>
      <c r="L166" s="31">
        <v>2187.85</v>
      </c>
      <c r="M166" s="31">
        <v>3.1532399999999998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2563.6999999999998</v>
      </c>
      <c r="D167" s="40">
        <v>2584.5666666666666</v>
      </c>
      <c r="E167" s="40">
        <v>2534.1333333333332</v>
      </c>
      <c r="F167" s="40">
        <v>2504.5666666666666</v>
      </c>
      <c r="G167" s="40">
        <v>2454.1333333333332</v>
      </c>
      <c r="H167" s="40">
        <v>2614.1333333333332</v>
      </c>
      <c r="I167" s="40">
        <v>2664.5666666666666</v>
      </c>
      <c r="J167" s="40">
        <v>2694.1333333333332</v>
      </c>
      <c r="K167" s="31">
        <v>2635</v>
      </c>
      <c r="L167" s="31">
        <v>2555</v>
      </c>
      <c r="M167" s="31">
        <v>6.3889500000000004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1864.35</v>
      </c>
      <c r="D168" s="40">
        <v>1860.9833333333333</v>
      </c>
      <c r="E168" s="40">
        <v>1830.3166666666666</v>
      </c>
      <c r="F168" s="40">
        <v>1796.2833333333333</v>
      </c>
      <c r="G168" s="40">
        <v>1765.6166666666666</v>
      </c>
      <c r="H168" s="40">
        <v>1895.0166666666667</v>
      </c>
      <c r="I168" s="40">
        <v>1925.6833333333332</v>
      </c>
      <c r="J168" s="40">
        <v>1959.7166666666667</v>
      </c>
      <c r="K168" s="31">
        <v>1891.65</v>
      </c>
      <c r="L168" s="31">
        <v>1826.95</v>
      </c>
      <c r="M168" s="31">
        <v>2.2970100000000002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125.85</v>
      </c>
      <c r="D169" s="40">
        <v>125.91666666666667</v>
      </c>
      <c r="E169" s="40">
        <v>124.68333333333334</v>
      </c>
      <c r="F169" s="40">
        <v>123.51666666666667</v>
      </c>
      <c r="G169" s="40">
        <v>122.28333333333333</v>
      </c>
      <c r="H169" s="40">
        <v>127.08333333333334</v>
      </c>
      <c r="I169" s="40">
        <v>128.31666666666666</v>
      </c>
      <c r="J169" s="40">
        <v>129.48333333333335</v>
      </c>
      <c r="K169" s="31">
        <v>127.15</v>
      </c>
      <c r="L169" s="31">
        <v>124.75</v>
      </c>
      <c r="M169" s="31">
        <v>27.770900000000001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175.5</v>
      </c>
      <c r="D170" s="40">
        <v>176</v>
      </c>
      <c r="E170" s="40">
        <v>174.55</v>
      </c>
      <c r="F170" s="40">
        <v>173.60000000000002</v>
      </c>
      <c r="G170" s="40">
        <v>172.15000000000003</v>
      </c>
      <c r="H170" s="40">
        <v>176.95</v>
      </c>
      <c r="I170" s="40">
        <v>178.39999999999998</v>
      </c>
      <c r="J170" s="40">
        <v>179.34999999999997</v>
      </c>
      <c r="K170" s="31">
        <v>177.45</v>
      </c>
      <c r="L170" s="31">
        <v>175.05</v>
      </c>
      <c r="M170" s="31">
        <v>90.010140000000007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346.9</v>
      </c>
      <c r="D171" s="40">
        <v>344.81666666666661</v>
      </c>
      <c r="E171" s="40">
        <v>340.48333333333323</v>
      </c>
      <c r="F171" s="40">
        <v>334.06666666666661</v>
      </c>
      <c r="G171" s="40">
        <v>329.73333333333323</v>
      </c>
      <c r="H171" s="40">
        <v>351.23333333333323</v>
      </c>
      <c r="I171" s="40">
        <v>355.56666666666661</v>
      </c>
      <c r="J171" s="40">
        <v>361.98333333333323</v>
      </c>
      <c r="K171" s="31">
        <v>349.15</v>
      </c>
      <c r="L171" s="31">
        <v>338.4</v>
      </c>
      <c r="M171" s="31">
        <v>11.174720000000001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13126.5</v>
      </c>
      <c r="D172" s="40">
        <v>13106.816666666666</v>
      </c>
      <c r="E172" s="40">
        <v>13024.633333333331</v>
      </c>
      <c r="F172" s="40">
        <v>12922.766666666666</v>
      </c>
      <c r="G172" s="40">
        <v>12840.583333333332</v>
      </c>
      <c r="H172" s="40">
        <v>13208.683333333331</v>
      </c>
      <c r="I172" s="40">
        <v>13290.866666666665</v>
      </c>
      <c r="J172" s="40">
        <v>13392.73333333333</v>
      </c>
      <c r="K172" s="31">
        <v>13189</v>
      </c>
      <c r="L172" s="31">
        <v>13004.95</v>
      </c>
      <c r="M172" s="31">
        <v>4.4970000000000003E-2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36.450000000000003</v>
      </c>
      <c r="D173" s="40">
        <v>36.533333333333331</v>
      </c>
      <c r="E173" s="40">
        <v>36.166666666666664</v>
      </c>
      <c r="F173" s="40">
        <v>35.883333333333333</v>
      </c>
      <c r="G173" s="40">
        <v>35.516666666666666</v>
      </c>
      <c r="H173" s="40">
        <v>36.816666666666663</v>
      </c>
      <c r="I173" s="40">
        <v>37.183333333333337</v>
      </c>
      <c r="J173" s="40">
        <v>37.466666666666661</v>
      </c>
      <c r="K173" s="31">
        <v>36.9</v>
      </c>
      <c r="L173" s="31">
        <v>36.25</v>
      </c>
      <c r="M173" s="31">
        <v>454.99400000000003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161.55000000000001</v>
      </c>
      <c r="D174" s="40">
        <v>162.23333333333332</v>
      </c>
      <c r="E174" s="40">
        <v>160.01666666666665</v>
      </c>
      <c r="F174" s="40">
        <v>158.48333333333332</v>
      </c>
      <c r="G174" s="40">
        <v>156.26666666666665</v>
      </c>
      <c r="H174" s="40">
        <v>163.76666666666665</v>
      </c>
      <c r="I174" s="40">
        <v>165.98333333333329</v>
      </c>
      <c r="J174" s="40">
        <v>167.51666666666665</v>
      </c>
      <c r="K174" s="31">
        <v>164.45</v>
      </c>
      <c r="L174" s="31">
        <v>160.69999999999999</v>
      </c>
      <c r="M174" s="31">
        <v>51.197290000000002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145.25</v>
      </c>
      <c r="D175" s="40">
        <v>144.85</v>
      </c>
      <c r="E175" s="40">
        <v>143.79999999999998</v>
      </c>
      <c r="F175" s="40">
        <v>142.35</v>
      </c>
      <c r="G175" s="40">
        <v>141.29999999999998</v>
      </c>
      <c r="H175" s="40">
        <v>146.29999999999998</v>
      </c>
      <c r="I175" s="40">
        <v>147.35</v>
      </c>
      <c r="J175" s="40">
        <v>148.79999999999998</v>
      </c>
      <c r="K175" s="31">
        <v>145.9</v>
      </c>
      <c r="L175" s="31">
        <v>143.4</v>
      </c>
      <c r="M175" s="31">
        <v>25.863959999999999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2202.6</v>
      </c>
      <c r="D176" s="40">
        <v>2200.9</v>
      </c>
      <c r="E176" s="40">
        <v>2181.8000000000002</v>
      </c>
      <c r="F176" s="40">
        <v>2161</v>
      </c>
      <c r="G176" s="40">
        <v>2141.9</v>
      </c>
      <c r="H176" s="40">
        <v>2221.7000000000003</v>
      </c>
      <c r="I176" s="40">
        <v>2240.7999999999997</v>
      </c>
      <c r="J176" s="40">
        <v>2261.6000000000004</v>
      </c>
      <c r="K176" s="31">
        <v>2220</v>
      </c>
      <c r="L176" s="31">
        <v>2180.1</v>
      </c>
      <c r="M176" s="31">
        <v>61.751260000000002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1065.2</v>
      </c>
      <c r="D177" s="40">
        <v>1054.3999999999999</v>
      </c>
      <c r="E177" s="40">
        <v>1037.7999999999997</v>
      </c>
      <c r="F177" s="40">
        <v>1010.3999999999999</v>
      </c>
      <c r="G177" s="40">
        <v>993.79999999999973</v>
      </c>
      <c r="H177" s="40">
        <v>1081.7999999999997</v>
      </c>
      <c r="I177" s="40">
        <v>1098.3999999999996</v>
      </c>
      <c r="J177" s="40">
        <v>1125.7999999999997</v>
      </c>
      <c r="K177" s="31">
        <v>1071</v>
      </c>
      <c r="L177" s="31">
        <v>1027</v>
      </c>
      <c r="M177" s="31">
        <v>26.972529999999999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1156.1500000000001</v>
      </c>
      <c r="D178" s="40">
        <v>1159.3166666666668</v>
      </c>
      <c r="E178" s="40">
        <v>1146.9833333333336</v>
      </c>
      <c r="F178" s="40">
        <v>1137.8166666666668</v>
      </c>
      <c r="G178" s="40">
        <v>1125.4833333333336</v>
      </c>
      <c r="H178" s="40">
        <v>1168.4833333333336</v>
      </c>
      <c r="I178" s="40">
        <v>1180.8166666666671</v>
      </c>
      <c r="J178" s="40">
        <v>1189.9833333333336</v>
      </c>
      <c r="K178" s="31">
        <v>1171.6500000000001</v>
      </c>
      <c r="L178" s="31">
        <v>1150.1500000000001</v>
      </c>
      <c r="M178" s="31">
        <v>8.9393100000000008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8944.2000000000007</v>
      </c>
      <c r="D179" s="40">
        <v>8980.8000000000011</v>
      </c>
      <c r="E179" s="40">
        <v>8893.6500000000015</v>
      </c>
      <c r="F179" s="40">
        <v>8843.1</v>
      </c>
      <c r="G179" s="40">
        <v>8755.9500000000007</v>
      </c>
      <c r="H179" s="40">
        <v>9031.3500000000022</v>
      </c>
      <c r="I179" s="40">
        <v>9118.5</v>
      </c>
      <c r="J179" s="40">
        <v>9169.0500000000029</v>
      </c>
      <c r="K179" s="31">
        <v>9067.9500000000007</v>
      </c>
      <c r="L179" s="31">
        <v>8930.25</v>
      </c>
      <c r="M179" s="31">
        <v>1.05308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8833.6</v>
      </c>
      <c r="D180" s="40">
        <v>8867.8333333333339</v>
      </c>
      <c r="E180" s="40">
        <v>8785.7666666666682</v>
      </c>
      <c r="F180" s="40">
        <v>8737.9333333333343</v>
      </c>
      <c r="G180" s="40">
        <v>8655.8666666666686</v>
      </c>
      <c r="H180" s="40">
        <v>8915.6666666666679</v>
      </c>
      <c r="I180" s="40">
        <v>8997.7333333333336</v>
      </c>
      <c r="J180" s="40">
        <v>9045.5666666666675</v>
      </c>
      <c r="K180" s="31">
        <v>8949.9</v>
      </c>
      <c r="L180" s="31">
        <v>8820</v>
      </c>
      <c r="M180" s="31">
        <v>4.9709999999999997E-2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26288.25</v>
      </c>
      <c r="D181" s="40">
        <v>26313.333333333332</v>
      </c>
      <c r="E181" s="40">
        <v>26166.916666666664</v>
      </c>
      <c r="F181" s="40">
        <v>26045.583333333332</v>
      </c>
      <c r="G181" s="40">
        <v>25899.166666666664</v>
      </c>
      <c r="H181" s="40">
        <v>26434.666666666664</v>
      </c>
      <c r="I181" s="40">
        <v>26581.083333333328</v>
      </c>
      <c r="J181" s="40">
        <v>26702.416666666664</v>
      </c>
      <c r="K181" s="31">
        <v>26459.75</v>
      </c>
      <c r="L181" s="31">
        <v>26192</v>
      </c>
      <c r="M181" s="31">
        <v>0.23924999999999999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1267.3499999999999</v>
      </c>
      <c r="D182" s="40">
        <v>1274</v>
      </c>
      <c r="E182" s="40">
        <v>1252.75</v>
      </c>
      <c r="F182" s="40">
        <v>1238.1500000000001</v>
      </c>
      <c r="G182" s="40">
        <v>1216.9000000000001</v>
      </c>
      <c r="H182" s="40">
        <v>1288.5999999999999</v>
      </c>
      <c r="I182" s="40">
        <v>1309.8499999999999</v>
      </c>
      <c r="J182" s="40">
        <v>1324.4499999999998</v>
      </c>
      <c r="K182" s="31">
        <v>1295.25</v>
      </c>
      <c r="L182" s="31">
        <v>1259.4000000000001</v>
      </c>
      <c r="M182" s="31">
        <v>10.305110000000001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2189.4499999999998</v>
      </c>
      <c r="D183" s="40">
        <v>2198.5666666666666</v>
      </c>
      <c r="E183" s="40">
        <v>2163.9333333333334</v>
      </c>
      <c r="F183" s="40">
        <v>2138.416666666667</v>
      </c>
      <c r="G183" s="40">
        <v>2103.7833333333338</v>
      </c>
      <c r="H183" s="40">
        <v>2224.083333333333</v>
      </c>
      <c r="I183" s="40">
        <v>2258.7166666666662</v>
      </c>
      <c r="J183" s="40">
        <v>2284.2333333333327</v>
      </c>
      <c r="K183" s="31">
        <v>2233.1999999999998</v>
      </c>
      <c r="L183" s="31">
        <v>2173.0500000000002</v>
      </c>
      <c r="M183" s="31">
        <v>3.0651099999999998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416.25</v>
      </c>
      <c r="D184" s="40">
        <v>417.2833333333333</v>
      </c>
      <c r="E184" s="40">
        <v>413.26666666666659</v>
      </c>
      <c r="F184" s="40">
        <v>410.2833333333333</v>
      </c>
      <c r="G184" s="40">
        <v>406.26666666666659</v>
      </c>
      <c r="H184" s="40">
        <v>420.26666666666659</v>
      </c>
      <c r="I184" s="40">
        <v>424.28333333333325</v>
      </c>
      <c r="J184" s="40">
        <v>427.26666666666659</v>
      </c>
      <c r="K184" s="31">
        <v>421.3</v>
      </c>
      <c r="L184" s="31">
        <v>414.3</v>
      </c>
      <c r="M184" s="31">
        <v>164.10980000000001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119.35</v>
      </c>
      <c r="D185" s="40">
        <v>119.78333333333335</v>
      </c>
      <c r="E185" s="40">
        <v>118.06666666666669</v>
      </c>
      <c r="F185" s="40">
        <v>116.78333333333335</v>
      </c>
      <c r="G185" s="40">
        <v>115.06666666666669</v>
      </c>
      <c r="H185" s="40">
        <v>121.06666666666669</v>
      </c>
      <c r="I185" s="40">
        <v>122.78333333333336</v>
      </c>
      <c r="J185" s="40">
        <v>124.06666666666669</v>
      </c>
      <c r="K185" s="31">
        <v>121.5</v>
      </c>
      <c r="L185" s="31">
        <v>118.5</v>
      </c>
      <c r="M185" s="31">
        <v>331.83246000000003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769.05</v>
      </c>
      <c r="D186" s="40">
        <v>768.2166666666667</v>
      </c>
      <c r="E186" s="40">
        <v>760.43333333333339</v>
      </c>
      <c r="F186" s="40">
        <v>751.81666666666672</v>
      </c>
      <c r="G186" s="40">
        <v>744.03333333333342</v>
      </c>
      <c r="H186" s="40">
        <v>776.83333333333337</v>
      </c>
      <c r="I186" s="40">
        <v>784.61666666666667</v>
      </c>
      <c r="J186" s="40">
        <v>793.23333333333335</v>
      </c>
      <c r="K186" s="31">
        <v>776</v>
      </c>
      <c r="L186" s="31">
        <v>759.6</v>
      </c>
      <c r="M186" s="31">
        <v>22.54852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483.95</v>
      </c>
      <c r="D187" s="40">
        <v>489.45</v>
      </c>
      <c r="E187" s="40">
        <v>474.59999999999997</v>
      </c>
      <c r="F187" s="40">
        <v>465.25</v>
      </c>
      <c r="G187" s="40">
        <v>450.4</v>
      </c>
      <c r="H187" s="40">
        <v>498.79999999999995</v>
      </c>
      <c r="I187" s="40">
        <v>513.65</v>
      </c>
      <c r="J187" s="40">
        <v>523</v>
      </c>
      <c r="K187" s="31">
        <v>504.3</v>
      </c>
      <c r="L187" s="31">
        <v>480.1</v>
      </c>
      <c r="M187" s="31">
        <v>28.99746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592.1</v>
      </c>
      <c r="D188" s="40">
        <v>595.41666666666663</v>
      </c>
      <c r="E188" s="40">
        <v>587.5333333333333</v>
      </c>
      <c r="F188" s="40">
        <v>582.9666666666667</v>
      </c>
      <c r="G188" s="40">
        <v>575.08333333333337</v>
      </c>
      <c r="H188" s="40">
        <v>599.98333333333323</v>
      </c>
      <c r="I188" s="40">
        <v>607.86666666666667</v>
      </c>
      <c r="J188" s="40">
        <v>612.43333333333317</v>
      </c>
      <c r="K188" s="31">
        <v>603.29999999999995</v>
      </c>
      <c r="L188" s="31">
        <v>590.85</v>
      </c>
      <c r="M188" s="31">
        <v>1.6748499999999999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519.25</v>
      </c>
      <c r="D189" s="40">
        <v>517.21666666666658</v>
      </c>
      <c r="E189" s="40">
        <v>510.08333333333314</v>
      </c>
      <c r="F189" s="40">
        <v>500.91666666666657</v>
      </c>
      <c r="G189" s="40">
        <v>493.78333333333313</v>
      </c>
      <c r="H189" s="40">
        <v>526.38333333333321</v>
      </c>
      <c r="I189" s="40">
        <v>533.51666666666665</v>
      </c>
      <c r="J189" s="40">
        <v>542.68333333333317</v>
      </c>
      <c r="K189" s="31">
        <v>524.35</v>
      </c>
      <c r="L189" s="31">
        <v>508.05</v>
      </c>
      <c r="M189" s="31">
        <v>28.068110000000001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822.1</v>
      </c>
      <c r="D190" s="40">
        <v>826.0333333333333</v>
      </c>
      <c r="E190" s="40">
        <v>816.06666666666661</v>
      </c>
      <c r="F190" s="40">
        <v>810.0333333333333</v>
      </c>
      <c r="G190" s="40">
        <v>800.06666666666661</v>
      </c>
      <c r="H190" s="40">
        <v>832.06666666666661</v>
      </c>
      <c r="I190" s="40">
        <v>842.0333333333333</v>
      </c>
      <c r="J190" s="40">
        <v>848.06666666666661</v>
      </c>
      <c r="K190" s="31">
        <v>836</v>
      </c>
      <c r="L190" s="31">
        <v>820</v>
      </c>
      <c r="M190" s="31">
        <v>12.984730000000001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3659</v>
      </c>
      <c r="D191" s="40">
        <v>3654.6</v>
      </c>
      <c r="E191" s="40">
        <v>3611.45</v>
      </c>
      <c r="F191" s="40">
        <v>3563.9</v>
      </c>
      <c r="G191" s="40">
        <v>3520.75</v>
      </c>
      <c r="H191" s="40">
        <v>3702.1499999999996</v>
      </c>
      <c r="I191" s="40">
        <v>3745.3</v>
      </c>
      <c r="J191" s="40">
        <v>3792.8499999999995</v>
      </c>
      <c r="K191" s="31">
        <v>3697.75</v>
      </c>
      <c r="L191" s="31">
        <v>3607.05</v>
      </c>
      <c r="M191" s="31">
        <v>21.23263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836</v>
      </c>
      <c r="D192" s="40">
        <v>839.9666666666667</v>
      </c>
      <c r="E192" s="40">
        <v>829.28333333333342</v>
      </c>
      <c r="F192" s="40">
        <v>822.56666666666672</v>
      </c>
      <c r="G192" s="40">
        <v>811.88333333333344</v>
      </c>
      <c r="H192" s="40">
        <v>846.68333333333339</v>
      </c>
      <c r="I192" s="40">
        <v>857.36666666666679</v>
      </c>
      <c r="J192" s="40">
        <v>864.08333333333337</v>
      </c>
      <c r="K192" s="31">
        <v>850.65</v>
      </c>
      <c r="L192" s="31">
        <v>833.25</v>
      </c>
      <c r="M192" s="31">
        <v>17.778199999999998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4810.05</v>
      </c>
      <c r="D193" s="40">
        <v>4838.3499999999995</v>
      </c>
      <c r="E193" s="40">
        <v>4727.6999999999989</v>
      </c>
      <c r="F193" s="40">
        <v>4645.3499999999995</v>
      </c>
      <c r="G193" s="40">
        <v>4534.6999999999989</v>
      </c>
      <c r="H193" s="40">
        <v>4920.6999999999989</v>
      </c>
      <c r="I193" s="40">
        <v>5031.3499999999985</v>
      </c>
      <c r="J193" s="40">
        <v>5113.6999999999989</v>
      </c>
      <c r="K193" s="31">
        <v>4949</v>
      </c>
      <c r="L193" s="31">
        <v>4756</v>
      </c>
      <c r="M193" s="31">
        <v>2.70608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284.39999999999998</v>
      </c>
      <c r="D194" s="40">
        <v>285.34999999999997</v>
      </c>
      <c r="E194" s="40">
        <v>281.49999999999994</v>
      </c>
      <c r="F194" s="40">
        <v>278.59999999999997</v>
      </c>
      <c r="G194" s="40">
        <v>274.74999999999994</v>
      </c>
      <c r="H194" s="40">
        <v>288.24999999999994</v>
      </c>
      <c r="I194" s="40">
        <v>292.09999999999997</v>
      </c>
      <c r="J194" s="40">
        <v>294.99999999999994</v>
      </c>
      <c r="K194" s="31">
        <v>289.2</v>
      </c>
      <c r="L194" s="31">
        <v>282.45</v>
      </c>
      <c r="M194" s="31">
        <v>315.38128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126.05</v>
      </c>
      <c r="D195" s="40">
        <v>126.35000000000001</v>
      </c>
      <c r="E195" s="40">
        <v>125.20000000000002</v>
      </c>
      <c r="F195" s="40">
        <v>124.35000000000001</v>
      </c>
      <c r="G195" s="40">
        <v>123.20000000000002</v>
      </c>
      <c r="H195" s="40">
        <v>127.20000000000002</v>
      </c>
      <c r="I195" s="40">
        <v>128.35000000000002</v>
      </c>
      <c r="J195" s="40">
        <v>129.20000000000002</v>
      </c>
      <c r="K195" s="31">
        <v>127.5</v>
      </c>
      <c r="L195" s="31">
        <v>125.5</v>
      </c>
      <c r="M195" s="31">
        <v>181.44345000000001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1390.2</v>
      </c>
      <c r="D196" s="40">
        <v>1398.9833333333333</v>
      </c>
      <c r="E196" s="40">
        <v>1371.9666666666667</v>
      </c>
      <c r="F196" s="40">
        <v>1353.7333333333333</v>
      </c>
      <c r="G196" s="40">
        <v>1326.7166666666667</v>
      </c>
      <c r="H196" s="40">
        <v>1417.2166666666667</v>
      </c>
      <c r="I196" s="40">
        <v>1444.2333333333336</v>
      </c>
      <c r="J196" s="40">
        <v>1462.4666666666667</v>
      </c>
      <c r="K196" s="31">
        <v>1426</v>
      </c>
      <c r="L196" s="31">
        <v>1380.75</v>
      </c>
      <c r="M196" s="31">
        <v>125.65009999999999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1463.1</v>
      </c>
      <c r="D197" s="40">
        <v>1463.7</v>
      </c>
      <c r="E197" s="40">
        <v>1449.4</v>
      </c>
      <c r="F197" s="40">
        <v>1435.7</v>
      </c>
      <c r="G197" s="40">
        <v>1421.4</v>
      </c>
      <c r="H197" s="40">
        <v>1477.4</v>
      </c>
      <c r="I197" s="40">
        <v>1491.6999999999998</v>
      </c>
      <c r="J197" s="40">
        <v>1505.4</v>
      </c>
      <c r="K197" s="31">
        <v>1478</v>
      </c>
      <c r="L197" s="31">
        <v>1450</v>
      </c>
      <c r="M197" s="31">
        <v>31.058630000000001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970.9</v>
      </c>
      <c r="D198" s="40">
        <v>969.48333333333323</v>
      </c>
      <c r="E198" s="40">
        <v>961.61666666666645</v>
      </c>
      <c r="F198" s="40">
        <v>952.33333333333326</v>
      </c>
      <c r="G198" s="40">
        <v>944.46666666666647</v>
      </c>
      <c r="H198" s="40">
        <v>978.76666666666642</v>
      </c>
      <c r="I198" s="40">
        <v>986.63333333333321</v>
      </c>
      <c r="J198" s="40">
        <v>995.9166666666664</v>
      </c>
      <c r="K198" s="31">
        <v>977.35</v>
      </c>
      <c r="L198" s="31">
        <v>960.2</v>
      </c>
      <c r="M198" s="31">
        <v>4.3136099999999997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1822.65</v>
      </c>
      <c r="D199" s="40">
        <v>1837.45</v>
      </c>
      <c r="E199" s="40">
        <v>1805.2</v>
      </c>
      <c r="F199" s="40">
        <v>1787.75</v>
      </c>
      <c r="G199" s="40">
        <v>1755.5</v>
      </c>
      <c r="H199" s="40">
        <v>1854.9</v>
      </c>
      <c r="I199" s="40">
        <v>1887.15</v>
      </c>
      <c r="J199" s="40">
        <v>1904.6000000000001</v>
      </c>
      <c r="K199" s="31">
        <v>1869.7</v>
      </c>
      <c r="L199" s="31">
        <v>1820</v>
      </c>
      <c r="M199" s="31">
        <v>12.804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3054.25</v>
      </c>
      <c r="D200" s="40">
        <v>3054.2833333333333</v>
      </c>
      <c r="E200" s="40">
        <v>3034.7666666666664</v>
      </c>
      <c r="F200" s="40">
        <v>3015.2833333333333</v>
      </c>
      <c r="G200" s="40">
        <v>2995.7666666666664</v>
      </c>
      <c r="H200" s="40">
        <v>3073.7666666666664</v>
      </c>
      <c r="I200" s="40">
        <v>3093.2833333333338</v>
      </c>
      <c r="J200" s="40">
        <v>3112.7666666666664</v>
      </c>
      <c r="K200" s="31">
        <v>3073.8</v>
      </c>
      <c r="L200" s="31">
        <v>3034.8</v>
      </c>
      <c r="M200" s="31">
        <v>0.70284999999999997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472.65</v>
      </c>
      <c r="D201" s="40">
        <v>469.23333333333335</v>
      </c>
      <c r="E201" s="40">
        <v>463.4666666666667</v>
      </c>
      <c r="F201" s="40">
        <v>454.28333333333336</v>
      </c>
      <c r="G201" s="40">
        <v>448.51666666666671</v>
      </c>
      <c r="H201" s="40">
        <v>478.41666666666669</v>
      </c>
      <c r="I201" s="40">
        <v>484.18333333333334</v>
      </c>
      <c r="J201" s="40">
        <v>493.36666666666667</v>
      </c>
      <c r="K201" s="31">
        <v>475</v>
      </c>
      <c r="L201" s="31">
        <v>460.05</v>
      </c>
      <c r="M201" s="31">
        <v>12.2943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916.75</v>
      </c>
      <c r="D202" s="40">
        <v>909.88333333333333</v>
      </c>
      <c r="E202" s="40">
        <v>897.2166666666667</v>
      </c>
      <c r="F202" s="40">
        <v>877.68333333333339</v>
      </c>
      <c r="G202" s="40">
        <v>865.01666666666677</v>
      </c>
      <c r="H202" s="40">
        <v>929.41666666666663</v>
      </c>
      <c r="I202" s="40">
        <v>942.08333333333337</v>
      </c>
      <c r="J202" s="40">
        <v>961.61666666666656</v>
      </c>
      <c r="K202" s="31">
        <v>922.55</v>
      </c>
      <c r="L202" s="31">
        <v>890.35</v>
      </c>
      <c r="M202" s="31">
        <v>7.61172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726.1</v>
      </c>
      <c r="D203" s="40">
        <v>728.5</v>
      </c>
      <c r="E203" s="40">
        <v>719.05</v>
      </c>
      <c r="F203" s="40">
        <v>712</v>
      </c>
      <c r="G203" s="40">
        <v>702.55</v>
      </c>
      <c r="H203" s="40">
        <v>735.55</v>
      </c>
      <c r="I203" s="40">
        <v>745</v>
      </c>
      <c r="J203" s="40">
        <v>752.05</v>
      </c>
      <c r="K203" s="31">
        <v>737.95</v>
      </c>
      <c r="L203" s="31">
        <v>721.45</v>
      </c>
      <c r="M203" s="31">
        <v>18.955559999999998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7382.35</v>
      </c>
      <c r="D204" s="40">
        <v>7413.4333333333334</v>
      </c>
      <c r="E204" s="40">
        <v>7338.916666666667</v>
      </c>
      <c r="F204" s="40">
        <v>7295.4833333333336</v>
      </c>
      <c r="G204" s="40">
        <v>7220.9666666666672</v>
      </c>
      <c r="H204" s="40">
        <v>7456.8666666666668</v>
      </c>
      <c r="I204" s="40">
        <v>7531.3833333333332</v>
      </c>
      <c r="J204" s="40">
        <v>7574.8166666666666</v>
      </c>
      <c r="K204" s="31">
        <v>7487.95</v>
      </c>
      <c r="L204" s="31">
        <v>7370</v>
      </c>
      <c r="M204" s="31">
        <v>1.4615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33.5</v>
      </c>
      <c r="D205" s="40">
        <v>33.550000000000004</v>
      </c>
      <c r="E205" s="40">
        <v>33.350000000000009</v>
      </c>
      <c r="F205" s="40">
        <v>33.200000000000003</v>
      </c>
      <c r="G205" s="40">
        <v>33.000000000000007</v>
      </c>
      <c r="H205" s="40">
        <v>33.70000000000001</v>
      </c>
      <c r="I205" s="40">
        <v>33.900000000000013</v>
      </c>
      <c r="J205" s="40">
        <v>34.050000000000011</v>
      </c>
      <c r="K205" s="31">
        <v>33.75</v>
      </c>
      <c r="L205" s="31">
        <v>33.4</v>
      </c>
      <c r="M205" s="31">
        <v>37.746339999999996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1432.2</v>
      </c>
      <c r="D206" s="40">
        <v>1436.2333333333333</v>
      </c>
      <c r="E206" s="40">
        <v>1410.1666666666667</v>
      </c>
      <c r="F206" s="40">
        <v>1388.1333333333334</v>
      </c>
      <c r="G206" s="40">
        <v>1362.0666666666668</v>
      </c>
      <c r="H206" s="40">
        <v>1458.2666666666667</v>
      </c>
      <c r="I206" s="40">
        <v>1484.3333333333333</v>
      </c>
      <c r="J206" s="40">
        <v>1506.3666666666666</v>
      </c>
      <c r="K206" s="31">
        <v>1462.3</v>
      </c>
      <c r="L206" s="31">
        <v>1414.2</v>
      </c>
      <c r="M206" s="31">
        <v>5.7492000000000001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683.65</v>
      </c>
      <c r="D207" s="40">
        <v>685.7833333333333</v>
      </c>
      <c r="E207" s="40">
        <v>676.11666666666656</v>
      </c>
      <c r="F207" s="40">
        <v>668.58333333333326</v>
      </c>
      <c r="G207" s="40">
        <v>658.91666666666652</v>
      </c>
      <c r="H207" s="40">
        <v>693.31666666666661</v>
      </c>
      <c r="I207" s="40">
        <v>702.98333333333335</v>
      </c>
      <c r="J207" s="40">
        <v>710.51666666666665</v>
      </c>
      <c r="K207" s="31">
        <v>695.45</v>
      </c>
      <c r="L207" s="31">
        <v>678.25</v>
      </c>
      <c r="M207" s="31">
        <v>16.42981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238.7</v>
      </c>
      <c r="D208" s="40">
        <v>239.35</v>
      </c>
      <c r="E208" s="40">
        <v>237.1</v>
      </c>
      <c r="F208" s="40">
        <v>235.5</v>
      </c>
      <c r="G208" s="40">
        <v>233.25</v>
      </c>
      <c r="H208" s="40">
        <v>240.95</v>
      </c>
      <c r="I208" s="40">
        <v>243.2</v>
      </c>
      <c r="J208" s="40">
        <v>244.79999999999998</v>
      </c>
      <c r="K208" s="31">
        <v>241.6</v>
      </c>
      <c r="L208" s="31">
        <v>237.75</v>
      </c>
      <c r="M208" s="31">
        <v>1.43672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830.8</v>
      </c>
      <c r="D209" s="40">
        <v>826.26666666666677</v>
      </c>
      <c r="E209" s="40">
        <v>816.53333333333353</v>
      </c>
      <c r="F209" s="40">
        <v>802.26666666666677</v>
      </c>
      <c r="G209" s="40">
        <v>792.53333333333353</v>
      </c>
      <c r="H209" s="40">
        <v>840.53333333333353</v>
      </c>
      <c r="I209" s="40">
        <v>850.26666666666688</v>
      </c>
      <c r="J209" s="40">
        <v>864.53333333333353</v>
      </c>
      <c r="K209" s="31">
        <v>836</v>
      </c>
      <c r="L209" s="31">
        <v>812</v>
      </c>
      <c r="M209" s="31">
        <v>3.3959700000000002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290.05</v>
      </c>
      <c r="D210" s="40">
        <v>288.7</v>
      </c>
      <c r="E210" s="40">
        <v>285.39999999999998</v>
      </c>
      <c r="F210" s="40">
        <v>280.75</v>
      </c>
      <c r="G210" s="40">
        <v>277.45</v>
      </c>
      <c r="H210" s="40">
        <v>293.34999999999997</v>
      </c>
      <c r="I210" s="40">
        <v>296.65000000000003</v>
      </c>
      <c r="J210" s="40">
        <v>301.29999999999995</v>
      </c>
      <c r="K210" s="31">
        <v>292</v>
      </c>
      <c r="L210" s="31">
        <v>284.05</v>
      </c>
      <c r="M210" s="31">
        <v>179.63679999999999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6.3</v>
      </c>
      <c r="D211" s="40">
        <v>6.3</v>
      </c>
      <c r="E211" s="40">
        <v>6.1999999999999993</v>
      </c>
      <c r="F211" s="40">
        <v>6.1</v>
      </c>
      <c r="G211" s="40">
        <v>5.9999999999999991</v>
      </c>
      <c r="H211" s="40">
        <v>6.3999999999999995</v>
      </c>
      <c r="I211" s="40">
        <v>6.4999999999999991</v>
      </c>
      <c r="J211" s="40">
        <v>6.6</v>
      </c>
      <c r="K211" s="31">
        <v>6.4</v>
      </c>
      <c r="L211" s="31">
        <v>6.2</v>
      </c>
      <c r="M211" s="31">
        <v>1325.1053300000001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960.2</v>
      </c>
      <c r="D212" s="40">
        <v>964.11666666666667</v>
      </c>
      <c r="E212" s="40">
        <v>951.08333333333337</v>
      </c>
      <c r="F212" s="40">
        <v>941.9666666666667</v>
      </c>
      <c r="G212" s="40">
        <v>928.93333333333339</v>
      </c>
      <c r="H212" s="40">
        <v>973.23333333333335</v>
      </c>
      <c r="I212" s="40">
        <v>986.26666666666665</v>
      </c>
      <c r="J212" s="40">
        <v>995.38333333333333</v>
      </c>
      <c r="K212" s="31">
        <v>977.15</v>
      </c>
      <c r="L212" s="31">
        <v>955</v>
      </c>
      <c r="M212" s="31">
        <v>16.842230000000001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1977.8</v>
      </c>
      <c r="D213" s="40">
        <v>1988.2666666666667</v>
      </c>
      <c r="E213" s="40">
        <v>1964.5333333333333</v>
      </c>
      <c r="F213" s="40">
        <v>1951.2666666666667</v>
      </c>
      <c r="G213" s="40">
        <v>1927.5333333333333</v>
      </c>
      <c r="H213" s="40">
        <v>2001.5333333333333</v>
      </c>
      <c r="I213" s="40">
        <v>2025.2666666666664</v>
      </c>
      <c r="J213" s="40">
        <v>2038.5333333333333</v>
      </c>
      <c r="K213" s="31">
        <v>2012</v>
      </c>
      <c r="L213" s="31">
        <v>1975</v>
      </c>
      <c r="M213" s="31">
        <v>1.03878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631.65</v>
      </c>
      <c r="D214" s="40">
        <v>634.66666666666663</v>
      </c>
      <c r="E214" s="40">
        <v>626.5333333333333</v>
      </c>
      <c r="F214" s="40">
        <v>621.41666666666663</v>
      </c>
      <c r="G214" s="40">
        <v>613.2833333333333</v>
      </c>
      <c r="H214" s="40">
        <v>639.7833333333333</v>
      </c>
      <c r="I214" s="40">
        <v>647.91666666666674</v>
      </c>
      <c r="J214" s="40">
        <v>653.0333333333333</v>
      </c>
      <c r="K214" s="40">
        <v>642.79999999999995</v>
      </c>
      <c r="L214" s="40">
        <v>629.54999999999995</v>
      </c>
      <c r="M214" s="40">
        <v>64.077179999999998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10.95</v>
      </c>
      <c r="D215" s="40">
        <v>10.966666666666669</v>
      </c>
      <c r="E215" s="40">
        <v>10.783333333333337</v>
      </c>
      <c r="F215" s="40">
        <v>10.616666666666669</v>
      </c>
      <c r="G215" s="40">
        <v>10.433333333333337</v>
      </c>
      <c r="H215" s="40">
        <v>11.133333333333336</v>
      </c>
      <c r="I215" s="40">
        <v>11.316666666666666</v>
      </c>
      <c r="J215" s="40">
        <v>11.483333333333336</v>
      </c>
      <c r="K215" s="40">
        <v>11.15</v>
      </c>
      <c r="L215" s="40">
        <v>10.8</v>
      </c>
      <c r="M215" s="40">
        <v>994.99009000000001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170.15</v>
      </c>
      <c r="D216" s="40">
        <v>171.41666666666666</v>
      </c>
      <c r="E216" s="40">
        <v>168.33333333333331</v>
      </c>
      <c r="F216" s="40">
        <v>166.51666666666665</v>
      </c>
      <c r="G216" s="40">
        <v>163.43333333333331</v>
      </c>
      <c r="H216" s="40">
        <v>173.23333333333332</v>
      </c>
      <c r="I216" s="40">
        <v>176.31666666666663</v>
      </c>
      <c r="J216" s="40">
        <v>178.13333333333333</v>
      </c>
      <c r="K216" s="40">
        <v>174.5</v>
      </c>
      <c r="L216" s="40">
        <v>169.6</v>
      </c>
      <c r="M216" s="40">
        <v>59.645650000000003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9"/>
      <c r="B1" s="520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44434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2" t="s">
        <v>16</v>
      </c>
      <c r="B9" s="514" t="s">
        <v>18</v>
      </c>
      <c r="C9" s="518" t="s">
        <v>20</v>
      </c>
      <c r="D9" s="518" t="s">
        <v>21</v>
      </c>
      <c r="E9" s="509" t="s">
        <v>22</v>
      </c>
      <c r="F9" s="510"/>
      <c r="G9" s="511"/>
      <c r="H9" s="509" t="s">
        <v>23</v>
      </c>
      <c r="I9" s="510"/>
      <c r="J9" s="511"/>
      <c r="K9" s="26"/>
      <c r="L9" s="27"/>
      <c r="M9" s="55"/>
      <c r="N9" s="1"/>
      <c r="O9" s="1"/>
    </row>
    <row r="10" spans="1:15" ht="42.75" customHeight="1">
      <c r="A10" s="516"/>
      <c r="B10" s="517"/>
      <c r="C10" s="517"/>
      <c r="D10" s="51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22791.5</v>
      </c>
      <c r="D11" s="40">
        <v>22953.333333333332</v>
      </c>
      <c r="E11" s="40">
        <v>22516.716666666664</v>
      </c>
      <c r="F11" s="40">
        <v>22241.933333333331</v>
      </c>
      <c r="G11" s="40">
        <v>21805.316666666662</v>
      </c>
      <c r="H11" s="40">
        <v>23228.116666666665</v>
      </c>
      <c r="I11" s="40">
        <v>23664.733333333334</v>
      </c>
      <c r="J11" s="40">
        <v>23939.516666666666</v>
      </c>
      <c r="K11" s="31">
        <v>23389.95</v>
      </c>
      <c r="L11" s="31">
        <v>22678.55</v>
      </c>
      <c r="M11" s="31">
        <v>4.147E-2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1731.1</v>
      </c>
      <c r="D12" s="40">
        <v>1722.2166666666665</v>
      </c>
      <c r="E12" s="40">
        <v>1697.633333333333</v>
      </c>
      <c r="F12" s="40">
        <v>1664.1666666666665</v>
      </c>
      <c r="G12" s="40">
        <v>1639.583333333333</v>
      </c>
      <c r="H12" s="40">
        <v>1755.6833333333329</v>
      </c>
      <c r="I12" s="40">
        <v>1780.2666666666664</v>
      </c>
      <c r="J12" s="40">
        <v>1813.7333333333329</v>
      </c>
      <c r="K12" s="31">
        <v>1746.8</v>
      </c>
      <c r="L12" s="31">
        <v>1688.75</v>
      </c>
      <c r="M12" s="31">
        <v>0.82301000000000002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1959.7</v>
      </c>
      <c r="D13" s="40">
        <v>1922.5833333333333</v>
      </c>
      <c r="E13" s="40">
        <v>1865.1666666666665</v>
      </c>
      <c r="F13" s="40">
        <v>1770.6333333333332</v>
      </c>
      <c r="G13" s="40">
        <v>1713.2166666666665</v>
      </c>
      <c r="H13" s="40">
        <v>2017.1166666666666</v>
      </c>
      <c r="I13" s="40">
        <v>2074.5333333333328</v>
      </c>
      <c r="J13" s="40">
        <v>2169.0666666666666</v>
      </c>
      <c r="K13" s="31">
        <v>1980</v>
      </c>
      <c r="L13" s="31">
        <v>1828.05</v>
      </c>
      <c r="M13" s="31">
        <v>0.89773999999999998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2267.35</v>
      </c>
      <c r="D14" s="40">
        <v>2275.85</v>
      </c>
      <c r="E14" s="40">
        <v>2246.6999999999998</v>
      </c>
      <c r="F14" s="40">
        <v>2226.0499999999997</v>
      </c>
      <c r="G14" s="40">
        <v>2196.8999999999996</v>
      </c>
      <c r="H14" s="40">
        <v>2296.5</v>
      </c>
      <c r="I14" s="40">
        <v>2325.6500000000005</v>
      </c>
      <c r="J14" s="40">
        <v>2346.3000000000002</v>
      </c>
      <c r="K14" s="31">
        <v>2305</v>
      </c>
      <c r="L14" s="31">
        <v>2255.1999999999998</v>
      </c>
      <c r="M14" s="31">
        <v>3.3969999999999998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1937.9</v>
      </c>
      <c r="D15" s="40">
        <v>1936.9333333333334</v>
      </c>
      <c r="E15" s="40">
        <v>1925.2166666666667</v>
      </c>
      <c r="F15" s="40">
        <v>1912.5333333333333</v>
      </c>
      <c r="G15" s="40">
        <v>1900.8166666666666</v>
      </c>
      <c r="H15" s="40">
        <v>1949.6166666666668</v>
      </c>
      <c r="I15" s="40">
        <v>1961.3333333333335</v>
      </c>
      <c r="J15" s="40">
        <v>1974.0166666666669</v>
      </c>
      <c r="K15" s="31">
        <v>1948.65</v>
      </c>
      <c r="L15" s="31">
        <v>1924.25</v>
      </c>
      <c r="M15" s="31">
        <v>0.81649000000000005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1548.05</v>
      </c>
      <c r="D16" s="40">
        <v>1553.1833333333332</v>
      </c>
      <c r="E16" s="40">
        <v>1519.4666666666662</v>
      </c>
      <c r="F16" s="40">
        <v>1490.883333333333</v>
      </c>
      <c r="G16" s="40">
        <v>1457.1666666666661</v>
      </c>
      <c r="H16" s="40">
        <v>1581.7666666666664</v>
      </c>
      <c r="I16" s="40">
        <v>1615.4833333333331</v>
      </c>
      <c r="J16" s="40">
        <v>1644.0666666666666</v>
      </c>
      <c r="K16" s="31">
        <v>1586.9</v>
      </c>
      <c r="L16" s="31">
        <v>1524.6</v>
      </c>
      <c r="M16" s="31">
        <v>2.1981199999999999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1350.3</v>
      </c>
      <c r="D17" s="40">
        <v>1349.5666666666668</v>
      </c>
      <c r="E17" s="40">
        <v>1331.1333333333337</v>
      </c>
      <c r="F17" s="40">
        <v>1311.9666666666669</v>
      </c>
      <c r="G17" s="40">
        <v>1293.5333333333338</v>
      </c>
      <c r="H17" s="40">
        <v>1368.7333333333336</v>
      </c>
      <c r="I17" s="40">
        <v>1387.1666666666665</v>
      </c>
      <c r="J17" s="40">
        <v>1406.3333333333335</v>
      </c>
      <c r="K17" s="31">
        <v>1368</v>
      </c>
      <c r="L17" s="31">
        <v>1330.4</v>
      </c>
      <c r="M17" s="31">
        <v>8.7325499999999998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629.4</v>
      </c>
      <c r="D18" s="40">
        <v>626.30000000000007</v>
      </c>
      <c r="E18" s="40">
        <v>620.60000000000014</v>
      </c>
      <c r="F18" s="40">
        <v>611.80000000000007</v>
      </c>
      <c r="G18" s="40">
        <v>606.10000000000014</v>
      </c>
      <c r="H18" s="40">
        <v>635.10000000000014</v>
      </c>
      <c r="I18" s="40">
        <v>640.80000000000018</v>
      </c>
      <c r="J18" s="40">
        <v>649.60000000000014</v>
      </c>
      <c r="K18" s="31">
        <v>632</v>
      </c>
      <c r="L18" s="31">
        <v>617.5</v>
      </c>
      <c r="M18" s="31">
        <v>2.0090599999999998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917.65</v>
      </c>
      <c r="D19" s="40">
        <v>920.55000000000007</v>
      </c>
      <c r="E19" s="40">
        <v>912.10000000000014</v>
      </c>
      <c r="F19" s="40">
        <v>906.55000000000007</v>
      </c>
      <c r="G19" s="40">
        <v>898.10000000000014</v>
      </c>
      <c r="H19" s="40">
        <v>926.10000000000014</v>
      </c>
      <c r="I19" s="40">
        <v>934.55000000000018</v>
      </c>
      <c r="J19" s="40">
        <v>940.10000000000014</v>
      </c>
      <c r="K19" s="31">
        <v>929</v>
      </c>
      <c r="L19" s="31">
        <v>915</v>
      </c>
      <c r="M19" s="31">
        <v>5.6659199999999998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2399.6</v>
      </c>
      <c r="D20" s="40">
        <v>2412.8666666666668</v>
      </c>
      <c r="E20" s="40">
        <v>2371.7333333333336</v>
      </c>
      <c r="F20" s="40">
        <v>2343.8666666666668</v>
      </c>
      <c r="G20" s="40">
        <v>2302.7333333333336</v>
      </c>
      <c r="H20" s="40">
        <v>2440.7333333333336</v>
      </c>
      <c r="I20" s="40">
        <v>2481.8666666666668</v>
      </c>
      <c r="J20" s="40">
        <v>2509.7333333333336</v>
      </c>
      <c r="K20" s="31">
        <v>2454</v>
      </c>
      <c r="L20" s="31">
        <v>2385</v>
      </c>
      <c r="M20" s="31">
        <v>0.74836999999999998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18898.900000000001</v>
      </c>
      <c r="D21" s="40">
        <v>18870.316666666666</v>
      </c>
      <c r="E21" s="40">
        <v>18740.633333333331</v>
      </c>
      <c r="F21" s="40">
        <v>18582.366666666665</v>
      </c>
      <c r="G21" s="40">
        <v>18452.683333333331</v>
      </c>
      <c r="H21" s="40">
        <v>19028.583333333332</v>
      </c>
      <c r="I21" s="40">
        <v>19158.266666666666</v>
      </c>
      <c r="J21" s="40">
        <v>19316.533333333333</v>
      </c>
      <c r="K21" s="31">
        <v>19000</v>
      </c>
      <c r="L21" s="31">
        <v>18712.05</v>
      </c>
      <c r="M21" s="31">
        <v>8.6370000000000002E-2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1475.35</v>
      </c>
      <c r="D22" s="40">
        <v>1460.7166666666665</v>
      </c>
      <c r="E22" s="40">
        <v>1439.633333333333</v>
      </c>
      <c r="F22" s="40">
        <v>1403.9166666666665</v>
      </c>
      <c r="G22" s="40">
        <v>1382.833333333333</v>
      </c>
      <c r="H22" s="40">
        <v>1496.4333333333329</v>
      </c>
      <c r="I22" s="40">
        <v>1517.5166666666664</v>
      </c>
      <c r="J22" s="40">
        <v>1553.2333333333329</v>
      </c>
      <c r="K22" s="31">
        <v>1481.8</v>
      </c>
      <c r="L22" s="31">
        <v>1425</v>
      </c>
      <c r="M22" s="31">
        <v>53.611400000000003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997.15</v>
      </c>
      <c r="D23" s="40">
        <v>982.76666666666677</v>
      </c>
      <c r="E23" s="40">
        <v>968.38333333333355</v>
      </c>
      <c r="F23" s="40">
        <v>939.61666666666679</v>
      </c>
      <c r="G23" s="40">
        <v>925.23333333333358</v>
      </c>
      <c r="H23" s="40">
        <v>1011.5333333333335</v>
      </c>
      <c r="I23" s="40">
        <v>1025.9166666666667</v>
      </c>
      <c r="J23" s="40">
        <v>1054.6833333333334</v>
      </c>
      <c r="K23" s="31">
        <v>997.15</v>
      </c>
      <c r="L23" s="31">
        <v>954</v>
      </c>
      <c r="M23" s="31">
        <v>22.631170000000001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720.75</v>
      </c>
      <c r="D24" s="40">
        <v>713.7166666666667</v>
      </c>
      <c r="E24" s="40">
        <v>702.43333333333339</v>
      </c>
      <c r="F24" s="40">
        <v>684.11666666666667</v>
      </c>
      <c r="G24" s="40">
        <v>672.83333333333337</v>
      </c>
      <c r="H24" s="40">
        <v>732.03333333333342</v>
      </c>
      <c r="I24" s="40">
        <v>743.31666666666672</v>
      </c>
      <c r="J24" s="40">
        <v>761.63333333333344</v>
      </c>
      <c r="K24" s="31">
        <v>725</v>
      </c>
      <c r="L24" s="31">
        <v>695.4</v>
      </c>
      <c r="M24" s="31">
        <v>212.75432000000001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1241.8499999999999</v>
      </c>
      <c r="D25" s="40">
        <v>1241.8499999999999</v>
      </c>
      <c r="E25" s="40">
        <v>1241.8499999999999</v>
      </c>
      <c r="F25" s="40">
        <v>1241.8499999999999</v>
      </c>
      <c r="G25" s="40">
        <v>1241.8499999999999</v>
      </c>
      <c r="H25" s="40">
        <v>1241.8499999999999</v>
      </c>
      <c r="I25" s="40">
        <v>1241.8499999999999</v>
      </c>
      <c r="J25" s="40">
        <v>1241.8499999999999</v>
      </c>
      <c r="K25" s="31">
        <v>1241.8499999999999</v>
      </c>
      <c r="L25" s="31">
        <v>1241.8499999999999</v>
      </c>
      <c r="M25" s="31">
        <v>1.18696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1300.45</v>
      </c>
      <c r="D26" s="40">
        <v>1300.45</v>
      </c>
      <c r="E26" s="40">
        <v>1300.45</v>
      </c>
      <c r="F26" s="40">
        <v>1300.45</v>
      </c>
      <c r="G26" s="40">
        <v>1300.45</v>
      </c>
      <c r="H26" s="40">
        <v>1300.45</v>
      </c>
      <c r="I26" s="40">
        <v>1300.45</v>
      </c>
      <c r="J26" s="40">
        <v>1300.45</v>
      </c>
      <c r="K26" s="31">
        <v>1300.45</v>
      </c>
      <c r="L26" s="31">
        <v>1300.45</v>
      </c>
      <c r="M26" s="31">
        <v>0.84516000000000002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106.45</v>
      </c>
      <c r="D27" s="40">
        <v>105.3</v>
      </c>
      <c r="E27" s="40">
        <v>103</v>
      </c>
      <c r="F27" s="40">
        <v>99.55</v>
      </c>
      <c r="G27" s="40">
        <v>97.25</v>
      </c>
      <c r="H27" s="40">
        <v>108.75</v>
      </c>
      <c r="I27" s="40">
        <v>111.04999999999998</v>
      </c>
      <c r="J27" s="40">
        <v>114.5</v>
      </c>
      <c r="K27" s="31">
        <v>107.6</v>
      </c>
      <c r="L27" s="31">
        <v>101.85</v>
      </c>
      <c r="M27" s="31">
        <v>35.1935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197.85</v>
      </c>
      <c r="D28" s="40">
        <v>198.03333333333333</v>
      </c>
      <c r="E28" s="40">
        <v>195.21666666666667</v>
      </c>
      <c r="F28" s="40">
        <v>192.58333333333334</v>
      </c>
      <c r="G28" s="40">
        <v>189.76666666666668</v>
      </c>
      <c r="H28" s="40">
        <v>200.66666666666666</v>
      </c>
      <c r="I28" s="40">
        <v>203.48333333333332</v>
      </c>
      <c r="J28" s="40">
        <v>206.11666666666665</v>
      </c>
      <c r="K28" s="31">
        <v>200.85</v>
      </c>
      <c r="L28" s="31">
        <v>195.4</v>
      </c>
      <c r="M28" s="31">
        <v>17.792369999999998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369.5</v>
      </c>
      <c r="D29" s="40">
        <v>372.65000000000003</v>
      </c>
      <c r="E29" s="40">
        <v>365.30000000000007</v>
      </c>
      <c r="F29" s="40">
        <v>361.1</v>
      </c>
      <c r="G29" s="40">
        <v>353.75000000000006</v>
      </c>
      <c r="H29" s="40">
        <v>376.85000000000008</v>
      </c>
      <c r="I29" s="40">
        <v>384.2000000000001</v>
      </c>
      <c r="J29" s="40">
        <v>388.40000000000009</v>
      </c>
      <c r="K29" s="31">
        <v>380</v>
      </c>
      <c r="L29" s="31">
        <v>368.45</v>
      </c>
      <c r="M29" s="31">
        <v>1.3472299999999999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269.5</v>
      </c>
      <c r="D30" s="40">
        <v>271</v>
      </c>
      <c r="E30" s="40">
        <v>266.5</v>
      </c>
      <c r="F30" s="40">
        <v>263.5</v>
      </c>
      <c r="G30" s="40">
        <v>259</v>
      </c>
      <c r="H30" s="40">
        <v>274</v>
      </c>
      <c r="I30" s="40">
        <v>278.5</v>
      </c>
      <c r="J30" s="40">
        <v>281.5</v>
      </c>
      <c r="K30" s="31">
        <v>275.5</v>
      </c>
      <c r="L30" s="31">
        <v>268</v>
      </c>
      <c r="M30" s="31">
        <v>3.1391100000000001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3957.75</v>
      </c>
      <c r="D31" s="40">
        <v>4022.25</v>
      </c>
      <c r="E31" s="40">
        <v>3854.5</v>
      </c>
      <c r="F31" s="40">
        <v>3751.25</v>
      </c>
      <c r="G31" s="40">
        <v>3583.5</v>
      </c>
      <c r="H31" s="40">
        <v>4125.5</v>
      </c>
      <c r="I31" s="40">
        <v>4293.25</v>
      </c>
      <c r="J31" s="40">
        <v>4396.5</v>
      </c>
      <c r="K31" s="31">
        <v>4190</v>
      </c>
      <c r="L31" s="31">
        <v>3919</v>
      </c>
      <c r="M31" s="31">
        <v>0.67534000000000005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2250.4</v>
      </c>
      <c r="D32" s="40">
        <v>2234.1333333333332</v>
      </c>
      <c r="E32" s="40">
        <v>2208.2666666666664</v>
      </c>
      <c r="F32" s="40">
        <v>2166.1333333333332</v>
      </c>
      <c r="G32" s="40">
        <v>2140.2666666666664</v>
      </c>
      <c r="H32" s="40">
        <v>2276.2666666666664</v>
      </c>
      <c r="I32" s="40">
        <v>2302.1333333333332</v>
      </c>
      <c r="J32" s="40">
        <v>2344.2666666666664</v>
      </c>
      <c r="K32" s="31">
        <v>2260</v>
      </c>
      <c r="L32" s="31">
        <v>2192</v>
      </c>
      <c r="M32" s="31">
        <v>0.79508000000000001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2206.15</v>
      </c>
      <c r="D33" s="40">
        <v>2205.0499999999997</v>
      </c>
      <c r="E33" s="40">
        <v>2181.0999999999995</v>
      </c>
      <c r="F33" s="40">
        <v>2156.0499999999997</v>
      </c>
      <c r="G33" s="40">
        <v>2132.0999999999995</v>
      </c>
      <c r="H33" s="40">
        <v>2230.0999999999995</v>
      </c>
      <c r="I33" s="40">
        <v>2254.0499999999993</v>
      </c>
      <c r="J33" s="40">
        <v>2279.0999999999995</v>
      </c>
      <c r="K33" s="31">
        <v>2229</v>
      </c>
      <c r="L33" s="31">
        <v>2180</v>
      </c>
      <c r="M33" s="31">
        <v>6.3780000000000003E-2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104.8</v>
      </c>
      <c r="D34" s="40">
        <v>104.45</v>
      </c>
      <c r="E34" s="40">
        <v>102.9</v>
      </c>
      <c r="F34" s="40">
        <v>101</v>
      </c>
      <c r="G34" s="40">
        <v>99.45</v>
      </c>
      <c r="H34" s="40">
        <v>106.35000000000001</v>
      </c>
      <c r="I34" s="40">
        <v>107.89999999999999</v>
      </c>
      <c r="J34" s="40">
        <v>109.80000000000001</v>
      </c>
      <c r="K34" s="31">
        <v>106</v>
      </c>
      <c r="L34" s="31">
        <v>102.55</v>
      </c>
      <c r="M34" s="31">
        <v>3.1580300000000001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747.45</v>
      </c>
      <c r="D35" s="40">
        <v>743.43333333333339</v>
      </c>
      <c r="E35" s="40">
        <v>737.31666666666683</v>
      </c>
      <c r="F35" s="40">
        <v>727.18333333333339</v>
      </c>
      <c r="G35" s="40">
        <v>721.06666666666683</v>
      </c>
      <c r="H35" s="40">
        <v>753.56666666666683</v>
      </c>
      <c r="I35" s="40">
        <v>759.68333333333339</v>
      </c>
      <c r="J35" s="40">
        <v>769.81666666666683</v>
      </c>
      <c r="K35" s="31">
        <v>749.55</v>
      </c>
      <c r="L35" s="31">
        <v>733.3</v>
      </c>
      <c r="M35" s="31">
        <v>1.988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3817.05</v>
      </c>
      <c r="D36" s="40">
        <v>3823.25</v>
      </c>
      <c r="E36" s="40">
        <v>3796.5</v>
      </c>
      <c r="F36" s="40">
        <v>3775.95</v>
      </c>
      <c r="G36" s="40">
        <v>3749.2</v>
      </c>
      <c r="H36" s="40">
        <v>3843.8</v>
      </c>
      <c r="I36" s="40">
        <v>3870.55</v>
      </c>
      <c r="J36" s="40">
        <v>3891.1000000000004</v>
      </c>
      <c r="K36" s="31">
        <v>3850</v>
      </c>
      <c r="L36" s="31">
        <v>3802.7</v>
      </c>
      <c r="M36" s="31">
        <v>0.58757000000000004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3941.35</v>
      </c>
      <c r="D37" s="40">
        <v>3958</v>
      </c>
      <c r="E37" s="40">
        <v>3911</v>
      </c>
      <c r="F37" s="40">
        <v>3880.65</v>
      </c>
      <c r="G37" s="40">
        <v>3833.65</v>
      </c>
      <c r="H37" s="40">
        <v>3988.35</v>
      </c>
      <c r="I37" s="40">
        <v>4035.35</v>
      </c>
      <c r="J37" s="40">
        <v>4065.7</v>
      </c>
      <c r="K37" s="31">
        <v>4005</v>
      </c>
      <c r="L37" s="31">
        <v>3927.65</v>
      </c>
      <c r="M37" s="31">
        <v>0.84206999999999999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21.25</v>
      </c>
      <c r="D38" s="40">
        <v>21.333333333333332</v>
      </c>
      <c r="E38" s="40">
        <v>21.016666666666666</v>
      </c>
      <c r="F38" s="40">
        <v>20.783333333333335</v>
      </c>
      <c r="G38" s="40">
        <v>20.466666666666669</v>
      </c>
      <c r="H38" s="40">
        <v>21.566666666666663</v>
      </c>
      <c r="I38" s="40">
        <v>21.883333333333333</v>
      </c>
      <c r="J38" s="40">
        <v>22.11666666666666</v>
      </c>
      <c r="K38" s="31">
        <v>21.65</v>
      </c>
      <c r="L38" s="31">
        <v>21.1</v>
      </c>
      <c r="M38" s="31">
        <v>35.803849999999997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675.35</v>
      </c>
      <c r="D39" s="40">
        <v>680.48333333333346</v>
      </c>
      <c r="E39" s="40">
        <v>669.26666666666688</v>
      </c>
      <c r="F39" s="40">
        <v>663.18333333333339</v>
      </c>
      <c r="G39" s="40">
        <v>651.96666666666681</v>
      </c>
      <c r="H39" s="40">
        <v>686.56666666666695</v>
      </c>
      <c r="I39" s="40">
        <v>697.78333333333342</v>
      </c>
      <c r="J39" s="40">
        <v>703.86666666666702</v>
      </c>
      <c r="K39" s="31">
        <v>691.7</v>
      </c>
      <c r="L39" s="31">
        <v>674.4</v>
      </c>
      <c r="M39" s="31">
        <v>12.25409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2870.15</v>
      </c>
      <c r="D40" s="40">
        <v>2858.8333333333335</v>
      </c>
      <c r="E40" s="40">
        <v>2813.8666666666668</v>
      </c>
      <c r="F40" s="40">
        <v>2757.5833333333335</v>
      </c>
      <c r="G40" s="40">
        <v>2712.6166666666668</v>
      </c>
      <c r="H40" s="40">
        <v>2915.1166666666668</v>
      </c>
      <c r="I40" s="40">
        <v>2960.083333333333</v>
      </c>
      <c r="J40" s="40">
        <v>3016.3666666666668</v>
      </c>
      <c r="K40" s="31">
        <v>2903.8</v>
      </c>
      <c r="L40" s="31">
        <v>2802.55</v>
      </c>
      <c r="M40" s="31">
        <v>0.27090999999999998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397.05</v>
      </c>
      <c r="D41" s="40">
        <v>396.4666666666667</v>
      </c>
      <c r="E41" s="40">
        <v>393.58333333333337</v>
      </c>
      <c r="F41" s="40">
        <v>390.11666666666667</v>
      </c>
      <c r="G41" s="40">
        <v>387.23333333333335</v>
      </c>
      <c r="H41" s="40">
        <v>399.93333333333339</v>
      </c>
      <c r="I41" s="40">
        <v>402.81666666666672</v>
      </c>
      <c r="J41" s="40">
        <v>406.28333333333342</v>
      </c>
      <c r="K41" s="31">
        <v>399.35</v>
      </c>
      <c r="L41" s="31">
        <v>393</v>
      </c>
      <c r="M41" s="31">
        <v>28.918209999999998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1130.3499999999999</v>
      </c>
      <c r="D42" s="40">
        <v>1127.5666666666666</v>
      </c>
      <c r="E42" s="40">
        <v>1105.1333333333332</v>
      </c>
      <c r="F42" s="40">
        <v>1079.9166666666665</v>
      </c>
      <c r="G42" s="40">
        <v>1057.4833333333331</v>
      </c>
      <c r="H42" s="40">
        <v>1152.7833333333333</v>
      </c>
      <c r="I42" s="40">
        <v>1175.2166666666667</v>
      </c>
      <c r="J42" s="40">
        <v>1200.4333333333334</v>
      </c>
      <c r="K42" s="31">
        <v>1150</v>
      </c>
      <c r="L42" s="31">
        <v>1102.3499999999999</v>
      </c>
      <c r="M42" s="31">
        <v>2.0841799999999999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4771.6499999999996</v>
      </c>
      <c r="D43" s="40">
        <v>4800.55</v>
      </c>
      <c r="E43" s="40">
        <v>4721.1000000000004</v>
      </c>
      <c r="F43" s="40">
        <v>4670.55</v>
      </c>
      <c r="G43" s="40">
        <v>4591.1000000000004</v>
      </c>
      <c r="H43" s="40">
        <v>4851.1000000000004</v>
      </c>
      <c r="I43" s="40">
        <v>4930.5499999999993</v>
      </c>
      <c r="J43" s="40">
        <v>4981.1000000000004</v>
      </c>
      <c r="K43" s="31">
        <v>4880</v>
      </c>
      <c r="L43" s="31">
        <v>4750</v>
      </c>
      <c r="M43" s="31">
        <v>4.6900199999999996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207.5</v>
      </c>
      <c r="D44" s="40">
        <v>208.03333333333333</v>
      </c>
      <c r="E44" s="40">
        <v>205.36666666666667</v>
      </c>
      <c r="F44" s="40">
        <v>203.23333333333335</v>
      </c>
      <c r="G44" s="40">
        <v>200.56666666666669</v>
      </c>
      <c r="H44" s="40">
        <v>210.16666666666666</v>
      </c>
      <c r="I44" s="40">
        <v>212.83333333333334</v>
      </c>
      <c r="J44" s="40">
        <v>214.96666666666664</v>
      </c>
      <c r="K44" s="31">
        <v>210.7</v>
      </c>
      <c r="L44" s="31">
        <v>205.9</v>
      </c>
      <c r="M44" s="31">
        <v>33.36327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348.3</v>
      </c>
      <c r="D45" s="40">
        <v>342.95</v>
      </c>
      <c r="E45" s="40">
        <v>335.4</v>
      </c>
      <c r="F45" s="40">
        <v>322.5</v>
      </c>
      <c r="G45" s="40">
        <v>314.95</v>
      </c>
      <c r="H45" s="40">
        <v>355.84999999999997</v>
      </c>
      <c r="I45" s="40">
        <v>363.40000000000003</v>
      </c>
      <c r="J45" s="40">
        <v>376.29999999999995</v>
      </c>
      <c r="K45" s="31">
        <v>350.5</v>
      </c>
      <c r="L45" s="31">
        <v>330.05</v>
      </c>
      <c r="M45" s="31">
        <v>1.28653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118.9</v>
      </c>
      <c r="D46" s="40">
        <v>119.68333333333332</v>
      </c>
      <c r="E46" s="40">
        <v>117.81666666666665</v>
      </c>
      <c r="F46" s="40">
        <v>116.73333333333332</v>
      </c>
      <c r="G46" s="40">
        <v>114.86666666666665</v>
      </c>
      <c r="H46" s="40">
        <v>120.76666666666665</v>
      </c>
      <c r="I46" s="40">
        <v>122.63333333333333</v>
      </c>
      <c r="J46" s="40">
        <v>123.71666666666665</v>
      </c>
      <c r="K46" s="31">
        <v>121.55</v>
      </c>
      <c r="L46" s="31">
        <v>118.6</v>
      </c>
      <c r="M46" s="31">
        <v>182.02177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99.1</v>
      </c>
      <c r="D47" s="40">
        <v>99.75</v>
      </c>
      <c r="E47" s="40">
        <v>97.85</v>
      </c>
      <c r="F47" s="40">
        <v>96.6</v>
      </c>
      <c r="G47" s="40">
        <v>94.699999999999989</v>
      </c>
      <c r="H47" s="40">
        <v>101</v>
      </c>
      <c r="I47" s="40">
        <v>102.9</v>
      </c>
      <c r="J47" s="40">
        <v>104.15</v>
      </c>
      <c r="K47" s="31">
        <v>101.65</v>
      </c>
      <c r="L47" s="31">
        <v>98.5</v>
      </c>
      <c r="M47" s="31">
        <v>6.7436999999999996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3038.05</v>
      </c>
      <c r="D48" s="40">
        <v>3040.2166666666667</v>
      </c>
      <c r="E48" s="40">
        <v>3010.4333333333334</v>
      </c>
      <c r="F48" s="40">
        <v>2982.8166666666666</v>
      </c>
      <c r="G48" s="40">
        <v>2953.0333333333333</v>
      </c>
      <c r="H48" s="40">
        <v>3067.8333333333335</v>
      </c>
      <c r="I48" s="40">
        <v>3097.6166666666672</v>
      </c>
      <c r="J48" s="40">
        <v>3125.2333333333336</v>
      </c>
      <c r="K48" s="31">
        <v>3070</v>
      </c>
      <c r="L48" s="31">
        <v>3012.6</v>
      </c>
      <c r="M48" s="31">
        <v>7.9786999999999999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196.5</v>
      </c>
      <c r="D49" s="40">
        <v>193.66666666666666</v>
      </c>
      <c r="E49" s="40">
        <v>188.93333333333331</v>
      </c>
      <c r="F49" s="40">
        <v>181.36666666666665</v>
      </c>
      <c r="G49" s="40">
        <v>176.6333333333333</v>
      </c>
      <c r="H49" s="40">
        <v>201.23333333333332</v>
      </c>
      <c r="I49" s="40">
        <v>205.96666666666667</v>
      </c>
      <c r="J49" s="40">
        <v>213.53333333333333</v>
      </c>
      <c r="K49" s="31">
        <v>198.4</v>
      </c>
      <c r="L49" s="31">
        <v>186.1</v>
      </c>
      <c r="M49" s="31">
        <v>46.852939999999997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3099.6</v>
      </c>
      <c r="D50" s="40">
        <v>3106.3666666666668</v>
      </c>
      <c r="E50" s="40">
        <v>3073.9833333333336</v>
      </c>
      <c r="F50" s="40">
        <v>3048.3666666666668</v>
      </c>
      <c r="G50" s="40">
        <v>3015.9833333333336</v>
      </c>
      <c r="H50" s="40">
        <v>3131.9833333333336</v>
      </c>
      <c r="I50" s="40">
        <v>3164.3666666666668</v>
      </c>
      <c r="J50" s="40">
        <v>3189.9833333333336</v>
      </c>
      <c r="K50" s="31">
        <v>3138.75</v>
      </c>
      <c r="L50" s="31">
        <v>3080.75</v>
      </c>
      <c r="M50" s="31">
        <v>0.12917999999999999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1980.5</v>
      </c>
      <c r="D51" s="40">
        <v>1987.2666666666667</v>
      </c>
      <c r="E51" s="40">
        <v>1965.2333333333333</v>
      </c>
      <c r="F51" s="40">
        <v>1949.9666666666667</v>
      </c>
      <c r="G51" s="40">
        <v>1927.9333333333334</v>
      </c>
      <c r="H51" s="40">
        <v>2002.5333333333333</v>
      </c>
      <c r="I51" s="40">
        <v>2024.5666666666666</v>
      </c>
      <c r="J51" s="40">
        <v>2039.8333333333333</v>
      </c>
      <c r="K51" s="31">
        <v>2009.3</v>
      </c>
      <c r="L51" s="31">
        <v>1972</v>
      </c>
      <c r="M51" s="31">
        <v>3.3343799999999999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8899.35</v>
      </c>
      <c r="D52" s="40">
        <v>8939.8833333333332</v>
      </c>
      <c r="E52" s="40">
        <v>8846.4666666666672</v>
      </c>
      <c r="F52" s="40">
        <v>8793.5833333333339</v>
      </c>
      <c r="G52" s="40">
        <v>8700.1666666666679</v>
      </c>
      <c r="H52" s="40">
        <v>8992.7666666666664</v>
      </c>
      <c r="I52" s="40">
        <v>9086.1833333333343</v>
      </c>
      <c r="J52" s="40">
        <v>9139.0666666666657</v>
      </c>
      <c r="K52" s="31">
        <v>9033.2999999999993</v>
      </c>
      <c r="L52" s="31">
        <v>8887</v>
      </c>
      <c r="M52" s="31">
        <v>0.13152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696.7</v>
      </c>
      <c r="D53" s="40">
        <v>696.66666666666663</v>
      </c>
      <c r="E53" s="40">
        <v>684.5333333333333</v>
      </c>
      <c r="F53" s="40">
        <v>672.36666666666667</v>
      </c>
      <c r="G53" s="40">
        <v>660.23333333333335</v>
      </c>
      <c r="H53" s="40">
        <v>708.83333333333326</v>
      </c>
      <c r="I53" s="40">
        <v>720.9666666666667</v>
      </c>
      <c r="J53" s="40">
        <v>733.13333333333321</v>
      </c>
      <c r="K53" s="31">
        <v>708.8</v>
      </c>
      <c r="L53" s="31">
        <v>684.5</v>
      </c>
      <c r="M53" s="31">
        <v>58.475679999999997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566.65</v>
      </c>
      <c r="D54" s="40">
        <v>561.48333333333335</v>
      </c>
      <c r="E54" s="40">
        <v>546.9666666666667</v>
      </c>
      <c r="F54" s="40">
        <v>527.2833333333333</v>
      </c>
      <c r="G54" s="40">
        <v>512.76666666666665</v>
      </c>
      <c r="H54" s="40">
        <v>581.16666666666674</v>
      </c>
      <c r="I54" s="40">
        <v>595.68333333333339</v>
      </c>
      <c r="J54" s="40">
        <v>615.36666666666679</v>
      </c>
      <c r="K54" s="31">
        <v>576</v>
      </c>
      <c r="L54" s="31">
        <v>541.79999999999995</v>
      </c>
      <c r="M54" s="31">
        <v>9.3406599999999997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3789.7</v>
      </c>
      <c r="D55" s="40">
        <v>3784.4333333333329</v>
      </c>
      <c r="E55" s="40">
        <v>3721.4166666666661</v>
      </c>
      <c r="F55" s="40">
        <v>3653.1333333333332</v>
      </c>
      <c r="G55" s="40">
        <v>3590.1166666666663</v>
      </c>
      <c r="H55" s="40">
        <v>3852.7166666666658</v>
      </c>
      <c r="I55" s="40">
        <v>3915.7333333333331</v>
      </c>
      <c r="J55" s="40">
        <v>3984.0166666666655</v>
      </c>
      <c r="K55" s="31">
        <v>3847.45</v>
      </c>
      <c r="L55" s="31">
        <v>3716.15</v>
      </c>
      <c r="M55" s="31">
        <v>3.3220299999999998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739.05</v>
      </c>
      <c r="D56" s="40">
        <v>741.9</v>
      </c>
      <c r="E56" s="40">
        <v>732.34999999999991</v>
      </c>
      <c r="F56" s="40">
        <v>725.65</v>
      </c>
      <c r="G56" s="40">
        <v>716.09999999999991</v>
      </c>
      <c r="H56" s="40">
        <v>748.59999999999991</v>
      </c>
      <c r="I56" s="40">
        <v>758.14999999999986</v>
      </c>
      <c r="J56" s="40">
        <v>764.84999999999991</v>
      </c>
      <c r="K56" s="31">
        <v>751.45</v>
      </c>
      <c r="L56" s="31">
        <v>735.2</v>
      </c>
      <c r="M56" s="31">
        <v>67.265090000000001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3475.9</v>
      </c>
      <c r="D57" s="40">
        <v>3500.1666666666665</v>
      </c>
      <c r="E57" s="40">
        <v>3425.7833333333328</v>
      </c>
      <c r="F57" s="40">
        <v>3375.6666666666665</v>
      </c>
      <c r="G57" s="40">
        <v>3301.2833333333328</v>
      </c>
      <c r="H57" s="40">
        <v>3550.2833333333328</v>
      </c>
      <c r="I57" s="40">
        <v>3624.666666666667</v>
      </c>
      <c r="J57" s="40">
        <v>3674.7833333333328</v>
      </c>
      <c r="K57" s="31">
        <v>3574.55</v>
      </c>
      <c r="L57" s="31">
        <v>3450.05</v>
      </c>
      <c r="M57" s="31">
        <v>0.64836000000000005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1300.55</v>
      </c>
      <c r="D58" s="40">
        <v>1299.55</v>
      </c>
      <c r="E58" s="40">
        <v>1292</v>
      </c>
      <c r="F58" s="40">
        <v>1283.45</v>
      </c>
      <c r="G58" s="40">
        <v>1275.9000000000001</v>
      </c>
      <c r="H58" s="40">
        <v>1308.0999999999999</v>
      </c>
      <c r="I58" s="40">
        <v>1315.6499999999996</v>
      </c>
      <c r="J58" s="40">
        <v>1324.1999999999998</v>
      </c>
      <c r="K58" s="31">
        <v>1307.0999999999999</v>
      </c>
      <c r="L58" s="31">
        <v>1291</v>
      </c>
      <c r="M58" s="31">
        <v>1.0197000000000001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1077.7</v>
      </c>
      <c r="D59" s="40">
        <v>1078.2333333333333</v>
      </c>
      <c r="E59" s="40">
        <v>1064.4666666666667</v>
      </c>
      <c r="F59" s="40">
        <v>1051.2333333333333</v>
      </c>
      <c r="G59" s="40">
        <v>1037.4666666666667</v>
      </c>
      <c r="H59" s="40">
        <v>1091.4666666666667</v>
      </c>
      <c r="I59" s="40">
        <v>1105.2333333333336</v>
      </c>
      <c r="J59" s="40">
        <v>1118.4666666666667</v>
      </c>
      <c r="K59" s="31">
        <v>1092</v>
      </c>
      <c r="L59" s="31">
        <v>1065</v>
      </c>
      <c r="M59" s="31">
        <v>3.5994000000000002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3689.65</v>
      </c>
      <c r="D60" s="40">
        <v>3709.8666666666668</v>
      </c>
      <c r="E60" s="40">
        <v>3659.7833333333338</v>
      </c>
      <c r="F60" s="40">
        <v>3629.916666666667</v>
      </c>
      <c r="G60" s="40">
        <v>3579.8333333333339</v>
      </c>
      <c r="H60" s="40">
        <v>3739.7333333333336</v>
      </c>
      <c r="I60" s="40">
        <v>3789.8166666666666</v>
      </c>
      <c r="J60" s="40">
        <v>3819.6833333333334</v>
      </c>
      <c r="K60" s="31">
        <v>3759.95</v>
      </c>
      <c r="L60" s="31">
        <v>3680</v>
      </c>
      <c r="M60" s="31">
        <v>3.9871500000000002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249.4</v>
      </c>
      <c r="D61" s="40">
        <v>249.79999999999998</v>
      </c>
      <c r="E61" s="40">
        <v>245.59999999999997</v>
      </c>
      <c r="F61" s="40">
        <v>241.79999999999998</v>
      </c>
      <c r="G61" s="40">
        <v>237.59999999999997</v>
      </c>
      <c r="H61" s="40">
        <v>253.59999999999997</v>
      </c>
      <c r="I61" s="40">
        <v>257.79999999999995</v>
      </c>
      <c r="J61" s="40">
        <v>261.59999999999997</v>
      </c>
      <c r="K61" s="31">
        <v>254</v>
      </c>
      <c r="L61" s="31">
        <v>246</v>
      </c>
      <c r="M61" s="31">
        <v>8.5769599999999997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1174.1500000000001</v>
      </c>
      <c r="D62" s="40">
        <v>1186.4333333333334</v>
      </c>
      <c r="E62" s="40">
        <v>1134.8666666666668</v>
      </c>
      <c r="F62" s="40">
        <v>1095.5833333333335</v>
      </c>
      <c r="G62" s="40">
        <v>1044.0166666666669</v>
      </c>
      <c r="H62" s="40">
        <v>1225.7166666666667</v>
      </c>
      <c r="I62" s="40">
        <v>1277.2833333333333</v>
      </c>
      <c r="J62" s="40">
        <v>1316.5666666666666</v>
      </c>
      <c r="K62" s="31">
        <v>1238</v>
      </c>
      <c r="L62" s="31">
        <v>1147.1500000000001</v>
      </c>
      <c r="M62" s="31">
        <v>20.308820000000001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6944.95</v>
      </c>
      <c r="D63" s="40">
        <v>6973.3166666666666</v>
      </c>
      <c r="E63" s="40">
        <v>6892.6333333333332</v>
      </c>
      <c r="F63" s="40">
        <v>6840.3166666666666</v>
      </c>
      <c r="G63" s="40">
        <v>6759.6333333333332</v>
      </c>
      <c r="H63" s="40">
        <v>7025.6333333333332</v>
      </c>
      <c r="I63" s="40">
        <v>7106.3166666666657</v>
      </c>
      <c r="J63" s="40">
        <v>7158.6333333333332</v>
      </c>
      <c r="K63" s="31">
        <v>7054</v>
      </c>
      <c r="L63" s="31">
        <v>6921</v>
      </c>
      <c r="M63" s="31">
        <v>15.09667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15904.4</v>
      </c>
      <c r="D64" s="40">
        <v>16184.466666666667</v>
      </c>
      <c r="E64" s="40">
        <v>15569.933333333334</v>
      </c>
      <c r="F64" s="40">
        <v>15235.466666666667</v>
      </c>
      <c r="G64" s="40">
        <v>14620.933333333334</v>
      </c>
      <c r="H64" s="40">
        <v>16518.933333333334</v>
      </c>
      <c r="I64" s="40">
        <v>17133.466666666667</v>
      </c>
      <c r="J64" s="40">
        <v>17467.933333333334</v>
      </c>
      <c r="K64" s="31">
        <v>16799</v>
      </c>
      <c r="L64" s="31">
        <v>15850</v>
      </c>
      <c r="M64" s="31">
        <v>9.7459799999999994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4167.05</v>
      </c>
      <c r="D65" s="40">
        <v>4187.1166666666668</v>
      </c>
      <c r="E65" s="40">
        <v>4109.9333333333334</v>
      </c>
      <c r="F65" s="40">
        <v>4052.8166666666666</v>
      </c>
      <c r="G65" s="40">
        <v>3975.6333333333332</v>
      </c>
      <c r="H65" s="40">
        <v>4244.2333333333336</v>
      </c>
      <c r="I65" s="40">
        <v>4321.4166666666679</v>
      </c>
      <c r="J65" s="40">
        <v>4378.5333333333338</v>
      </c>
      <c r="K65" s="31">
        <v>4264.3</v>
      </c>
      <c r="L65" s="31">
        <v>4130</v>
      </c>
      <c r="M65" s="31">
        <v>1.4968399999999999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3459.15</v>
      </c>
      <c r="D66" s="40">
        <v>3425.8166666666671</v>
      </c>
      <c r="E66" s="40">
        <v>3356.6333333333341</v>
      </c>
      <c r="F66" s="40">
        <v>3254.1166666666672</v>
      </c>
      <c r="G66" s="40">
        <v>3184.9333333333343</v>
      </c>
      <c r="H66" s="40">
        <v>3528.3333333333339</v>
      </c>
      <c r="I66" s="40">
        <v>3597.5166666666673</v>
      </c>
      <c r="J66" s="40">
        <v>3700.0333333333338</v>
      </c>
      <c r="K66" s="31">
        <v>3495</v>
      </c>
      <c r="L66" s="31">
        <v>3323.3</v>
      </c>
      <c r="M66" s="31">
        <v>1.08562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2275</v>
      </c>
      <c r="D67" s="40">
        <v>2296.3333333333335</v>
      </c>
      <c r="E67" s="40">
        <v>2242.666666666667</v>
      </c>
      <c r="F67" s="40">
        <v>2210.3333333333335</v>
      </c>
      <c r="G67" s="40">
        <v>2156.666666666667</v>
      </c>
      <c r="H67" s="40">
        <v>2328.666666666667</v>
      </c>
      <c r="I67" s="40">
        <v>2382.3333333333339</v>
      </c>
      <c r="J67" s="40">
        <v>2414.666666666667</v>
      </c>
      <c r="K67" s="31">
        <v>2350</v>
      </c>
      <c r="L67" s="31">
        <v>2264</v>
      </c>
      <c r="M67" s="31">
        <v>6.67584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126.2</v>
      </c>
      <c r="D68" s="40">
        <v>126.51666666666667</v>
      </c>
      <c r="E68" s="40">
        <v>125.43333333333334</v>
      </c>
      <c r="F68" s="40">
        <v>124.66666666666667</v>
      </c>
      <c r="G68" s="40">
        <v>123.58333333333334</v>
      </c>
      <c r="H68" s="40">
        <v>127.28333333333333</v>
      </c>
      <c r="I68" s="40">
        <v>128.36666666666667</v>
      </c>
      <c r="J68" s="40">
        <v>129.13333333333333</v>
      </c>
      <c r="K68" s="31">
        <v>127.6</v>
      </c>
      <c r="L68" s="31">
        <v>125.75</v>
      </c>
      <c r="M68" s="31">
        <v>1.6815599999999999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369.95</v>
      </c>
      <c r="D69" s="40">
        <v>366.95</v>
      </c>
      <c r="E69" s="40">
        <v>359.95</v>
      </c>
      <c r="F69" s="40">
        <v>349.95</v>
      </c>
      <c r="G69" s="40">
        <v>342.95</v>
      </c>
      <c r="H69" s="40">
        <v>376.95</v>
      </c>
      <c r="I69" s="40">
        <v>383.95</v>
      </c>
      <c r="J69" s="40">
        <v>393.95</v>
      </c>
      <c r="K69" s="31">
        <v>373.95</v>
      </c>
      <c r="L69" s="31">
        <v>356.95</v>
      </c>
      <c r="M69" s="31">
        <v>28.444559999999999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264.60000000000002</v>
      </c>
      <c r="D70" s="40">
        <v>263.78333333333336</v>
      </c>
      <c r="E70" s="40">
        <v>260.06666666666672</v>
      </c>
      <c r="F70" s="40">
        <v>255.53333333333336</v>
      </c>
      <c r="G70" s="40">
        <v>251.81666666666672</v>
      </c>
      <c r="H70" s="40">
        <v>268.31666666666672</v>
      </c>
      <c r="I70" s="40">
        <v>272.0333333333333</v>
      </c>
      <c r="J70" s="40">
        <v>276.56666666666672</v>
      </c>
      <c r="K70" s="31">
        <v>267.5</v>
      </c>
      <c r="L70" s="31">
        <v>259.25</v>
      </c>
      <c r="M70" s="31">
        <v>69.448700000000002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75.099999999999994</v>
      </c>
      <c r="D71" s="40">
        <v>75.5</v>
      </c>
      <c r="E71" s="40">
        <v>74.5</v>
      </c>
      <c r="F71" s="40">
        <v>73.900000000000006</v>
      </c>
      <c r="G71" s="40">
        <v>72.900000000000006</v>
      </c>
      <c r="H71" s="40">
        <v>76.099999999999994</v>
      </c>
      <c r="I71" s="40">
        <v>77.099999999999994</v>
      </c>
      <c r="J71" s="40">
        <v>77.699999999999989</v>
      </c>
      <c r="K71" s="31">
        <v>76.5</v>
      </c>
      <c r="L71" s="31">
        <v>74.900000000000006</v>
      </c>
      <c r="M71" s="31">
        <v>225.70604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64.849999999999994</v>
      </c>
      <c r="D72" s="40">
        <v>64.63333333333334</v>
      </c>
      <c r="E72" s="40">
        <v>63.866666666666674</v>
      </c>
      <c r="F72" s="40">
        <v>62.883333333333333</v>
      </c>
      <c r="G72" s="40">
        <v>62.116666666666667</v>
      </c>
      <c r="H72" s="40">
        <v>65.616666666666674</v>
      </c>
      <c r="I72" s="40">
        <v>66.383333333333354</v>
      </c>
      <c r="J72" s="40">
        <v>67.366666666666688</v>
      </c>
      <c r="K72" s="31">
        <v>65.400000000000006</v>
      </c>
      <c r="L72" s="31">
        <v>63.65</v>
      </c>
      <c r="M72" s="31">
        <v>17.194109999999998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18.166666666666668</v>
      </c>
      <c r="E73" s="40">
        <v>17.833333333333336</v>
      </c>
      <c r="F73" s="40">
        <v>17.616666666666667</v>
      </c>
      <c r="G73" s="40">
        <v>17.283333333333335</v>
      </c>
      <c r="H73" s="40">
        <v>18.383333333333336</v>
      </c>
      <c r="I73" s="40">
        <v>18.716666666666672</v>
      </c>
      <c r="J73" s="40">
        <v>18.933333333333337</v>
      </c>
      <c r="K73" s="31">
        <v>18.5</v>
      </c>
      <c r="L73" s="31">
        <v>17.95</v>
      </c>
      <c r="M73" s="31">
        <v>40.527679999999997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1716.95</v>
      </c>
      <c r="D74" s="40">
        <v>1722</v>
      </c>
      <c r="E74" s="40">
        <v>1700</v>
      </c>
      <c r="F74" s="40">
        <v>1683.05</v>
      </c>
      <c r="G74" s="40">
        <v>1661.05</v>
      </c>
      <c r="H74" s="40">
        <v>1738.95</v>
      </c>
      <c r="I74" s="40">
        <v>1760.95</v>
      </c>
      <c r="J74" s="40">
        <v>1777.9</v>
      </c>
      <c r="K74" s="31">
        <v>1744</v>
      </c>
      <c r="L74" s="31">
        <v>1705.05</v>
      </c>
      <c r="M74" s="31">
        <v>3.6403400000000001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5361.05</v>
      </c>
      <c r="D75" s="40">
        <v>5392.3666666666668</v>
      </c>
      <c r="E75" s="40">
        <v>5309.7833333333338</v>
      </c>
      <c r="F75" s="40">
        <v>5258.5166666666673</v>
      </c>
      <c r="G75" s="40">
        <v>5175.9333333333343</v>
      </c>
      <c r="H75" s="40">
        <v>5443.6333333333332</v>
      </c>
      <c r="I75" s="40">
        <v>5526.2166666666653</v>
      </c>
      <c r="J75" s="40">
        <v>5577.4833333333327</v>
      </c>
      <c r="K75" s="31">
        <v>5474.95</v>
      </c>
      <c r="L75" s="31">
        <v>5341.1</v>
      </c>
      <c r="M75" s="31">
        <v>0.19485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784.5</v>
      </c>
      <c r="D76" s="40">
        <v>787.66666666666663</v>
      </c>
      <c r="E76" s="40">
        <v>777.38333333333321</v>
      </c>
      <c r="F76" s="40">
        <v>770.26666666666654</v>
      </c>
      <c r="G76" s="40">
        <v>759.98333333333312</v>
      </c>
      <c r="H76" s="40">
        <v>794.7833333333333</v>
      </c>
      <c r="I76" s="40">
        <v>805.06666666666683</v>
      </c>
      <c r="J76" s="40">
        <v>812.18333333333339</v>
      </c>
      <c r="K76" s="31">
        <v>797.95</v>
      </c>
      <c r="L76" s="31">
        <v>780.55</v>
      </c>
      <c r="M76" s="31">
        <v>9.9976800000000008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384.35</v>
      </c>
      <c r="D77" s="40">
        <v>387.25</v>
      </c>
      <c r="E77" s="40">
        <v>376.6</v>
      </c>
      <c r="F77" s="40">
        <v>368.85</v>
      </c>
      <c r="G77" s="40">
        <v>358.20000000000005</v>
      </c>
      <c r="H77" s="40">
        <v>395</v>
      </c>
      <c r="I77" s="40">
        <v>405.65</v>
      </c>
      <c r="J77" s="40">
        <v>413.4</v>
      </c>
      <c r="K77" s="31">
        <v>397.9</v>
      </c>
      <c r="L77" s="31">
        <v>379.5</v>
      </c>
      <c r="M77" s="31">
        <v>6.2753100000000002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179.95</v>
      </c>
      <c r="D78" s="40">
        <v>179.26666666666665</v>
      </c>
      <c r="E78" s="40">
        <v>177.98333333333329</v>
      </c>
      <c r="F78" s="40">
        <v>176.01666666666665</v>
      </c>
      <c r="G78" s="40">
        <v>174.73333333333329</v>
      </c>
      <c r="H78" s="40">
        <v>181.23333333333329</v>
      </c>
      <c r="I78" s="40">
        <v>182.51666666666665</v>
      </c>
      <c r="J78" s="40">
        <v>184.48333333333329</v>
      </c>
      <c r="K78" s="31">
        <v>180.55</v>
      </c>
      <c r="L78" s="31">
        <v>177.3</v>
      </c>
      <c r="M78" s="31">
        <v>55.238529999999997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731.1</v>
      </c>
      <c r="D79" s="40">
        <v>735.95000000000016</v>
      </c>
      <c r="E79" s="40">
        <v>723.70000000000027</v>
      </c>
      <c r="F79" s="40">
        <v>716.30000000000007</v>
      </c>
      <c r="G79" s="40">
        <v>704.05000000000018</v>
      </c>
      <c r="H79" s="40">
        <v>743.35000000000036</v>
      </c>
      <c r="I79" s="40">
        <v>755.60000000000014</v>
      </c>
      <c r="J79" s="40">
        <v>763.00000000000045</v>
      </c>
      <c r="K79" s="31">
        <v>748.2</v>
      </c>
      <c r="L79" s="31">
        <v>728.55</v>
      </c>
      <c r="M79" s="31">
        <v>18.214220000000001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53.1</v>
      </c>
      <c r="D80" s="40">
        <v>53.133333333333333</v>
      </c>
      <c r="E80" s="40">
        <v>52.616666666666667</v>
      </c>
      <c r="F80" s="40">
        <v>52.133333333333333</v>
      </c>
      <c r="G80" s="40">
        <v>51.616666666666667</v>
      </c>
      <c r="H80" s="40">
        <v>53.616666666666667</v>
      </c>
      <c r="I80" s="40">
        <v>54.133333333333333</v>
      </c>
      <c r="J80" s="40">
        <v>54.616666666666667</v>
      </c>
      <c r="K80" s="31">
        <v>53.65</v>
      </c>
      <c r="L80" s="31">
        <v>52.65</v>
      </c>
      <c r="M80" s="31">
        <v>266.50342000000001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460.7</v>
      </c>
      <c r="D81" s="40">
        <v>460.7833333333333</v>
      </c>
      <c r="E81" s="40">
        <v>457.16666666666663</v>
      </c>
      <c r="F81" s="40">
        <v>453.63333333333333</v>
      </c>
      <c r="G81" s="40">
        <v>450.01666666666665</v>
      </c>
      <c r="H81" s="40">
        <v>464.31666666666661</v>
      </c>
      <c r="I81" s="40">
        <v>467.93333333333328</v>
      </c>
      <c r="J81" s="40">
        <v>471.46666666666658</v>
      </c>
      <c r="K81" s="31">
        <v>464.4</v>
      </c>
      <c r="L81" s="31">
        <v>457.25</v>
      </c>
      <c r="M81" s="31">
        <v>48.521329999999999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12234.9</v>
      </c>
      <c r="D82" s="40">
        <v>12247.966666666667</v>
      </c>
      <c r="E82" s="40">
        <v>12010.933333333334</v>
      </c>
      <c r="F82" s="40">
        <v>11786.966666666667</v>
      </c>
      <c r="G82" s="40">
        <v>11549.933333333334</v>
      </c>
      <c r="H82" s="40">
        <v>12471.933333333334</v>
      </c>
      <c r="I82" s="40">
        <v>12708.966666666667</v>
      </c>
      <c r="J82" s="40">
        <v>12932.933333333334</v>
      </c>
      <c r="K82" s="31">
        <v>12485</v>
      </c>
      <c r="L82" s="31">
        <v>12024</v>
      </c>
      <c r="M82" s="31">
        <v>1.585E-2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612.45000000000005</v>
      </c>
      <c r="D83" s="40">
        <v>615.26666666666677</v>
      </c>
      <c r="E83" s="40">
        <v>608.18333333333351</v>
      </c>
      <c r="F83" s="40">
        <v>603.91666666666674</v>
      </c>
      <c r="G83" s="40">
        <v>596.83333333333348</v>
      </c>
      <c r="H83" s="40">
        <v>619.53333333333353</v>
      </c>
      <c r="I83" s="40">
        <v>626.61666666666679</v>
      </c>
      <c r="J83" s="40">
        <v>630.88333333333355</v>
      </c>
      <c r="K83" s="31">
        <v>622.35</v>
      </c>
      <c r="L83" s="31">
        <v>611</v>
      </c>
      <c r="M83" s="31">
        <v>79.778840000000002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347.15</v>
      </c>
      <c r="D84" s="40">
        <v>347</v>
      </c>
      <c r="E84" s="40">
        <v>344</v>
      </c>
      <c r="F84" s="40">
        <v>340.85</v>
      </c>
      <c r="G84" s="40">
        <v>337.85</v>
      </c>
      <c r="H84" s="40">
        <v>350.15</v>
      </c>
      <c r="I84" s="40">
        <v>353.15</v>
      </c>
      <c r="J84" s="40">
        <v>356.29999999999995</v>
      </c>
      <c r="K84" s="31">
        <v>350</v>
      </c>
      <c r="L84" s="31">
        <v>343.85</v>
      </c>
      <c r="M84" s="31">
        <v>17.120550000000001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1270.55</v>
      </c>
      <c r="D85" s="40">
        <v>1280.1166666666668</v>
      </c>
      <c r="E85" s="40">
        <v>1251.4833333333336</v>
      </c>
      <c r="F85" s="40">
        <v>1232.4166666666667</v>
      </c>
      <c r="G85" s="40">
        <v>1203.7833333333335</v>
      </c>
      <c r="H85" s="40">
        <v>1299.1833333333336</v>
      </c>
      <c r="I85" s="40">
        <v>1327.8166666666668</v>
      </c>
      <c r="J85" s="40">
        <v>1346.8833333333337</v>
      </c>
      <c r="K85" s="31">
        <v>1308.75</v>
      </c>
      <c r="L85" s="31">
        <v>1261.05</v>
      </c>
      <c r="M85" s="31">
        <v>1.3646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410.4</v>
      </c>
      <c r="D86" s="40">
        <v>413.4666666666667</v>
      </c>
      <c r="E86" s="40">
        <v>405.93333333333339</v>
      </c>
      <c r="F86" s="40">
        <v>401.4666666666667</v>
      </c>
      <c r="G86" s="40">
        <v>393.93333333333339</v>
      </c>
      <c r="H86" s="40">
        <v>417.93333333333339</v>
      </c>
      <c r="I86" s="40">
        <v>425.4666666666667</v>
      </c>
      <c r="J86" s="40">
        <v>429.93333333333339</v>
      </c>
      <c r="K86" s="31">
        <v>421</v>
      </c>
      <c r="L86" s="31">
        <v>409</v>
      </c>
      <c r="M86" s="31">
        <v>11.83821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101.5</v>
      </c>
      <c r="D87" s="40">
        <v>102.61666666666667</v>
      </c>
      <c r="E87" s="40">
        <v>99.983333333333348</v>
      </c>
      <c r="F87" s="40">
        <v>98.466666666666669</v>
      </c>
      <c r="G87" s="40">
        <v>95.833333333333343</v>
      </c>
      <c r="H87" s="40">
        <v>104.13333333333335</v>
      </c>
      <c r="I87" s="40">
        <v>106.76666666666668</v>
      </c>
      <c r="J87" s="40">
        <v>108.28333333333336</v>
      </c>
      <c r="K87" s="31">
        <v>105.25</v>
      </c>
      <c r="L87" s="31">
        <v>101.1</v>
      </c>
      <c r="M87" s="31">
        <v>6.1270600000000002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5825.05</v>
      </c>
      <c r="D88" s="40">
        <v>5781.1833333333334</v>
      </c>
      <c r="E88" s="40">
        <v>5732.3666666666668</v>
      </c>
      <c r="F88" s="40">
        <v>5639.6833333333334</v>
      </c>
      <c r="G88" s="40">
        <v>5590.8666666666668</v>
      </c>
      <c r="H88" s="40">
        <v>5873.8666666666668</v>
      </c>
      <c r="I88" s="40">
        <v>5922.6833333333343</v>
      </c>
      <c r="J88" s="40">
        <v>6015.3666666666668</v>
      </c>
      <c r="K88" s="31">
        <v>5830</v>
      </c>
      <c r="L88" s="31">
        <v>5688.5</v>
      </c>
      <c r="M88" s="31">
        <v>0.33106999999999998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783</v>
      </c>
      <c r="D89" s="40">
        <v>794.9666666666667</v>
      </c>
      <c r="E89" s="40">
        <v>763.03333333333342</v>
      </c>
      <c r="F89" s="40">
        <v>743.06666666666672</v>
      </c>
      <c r="G89" s="40">
        <v>711.13333333333344</v>
      </c>
      <c r="H89" s="40">
        <v>814.93333333333339</v>
      </c>
      <c r="I89" s="40">
        <v>846.86666666666679</v>
      </c>
      <c r="J89" s="40">
        <v>866.83333333333337</v>
      </c>
      <c r="K89" s="31">
        <v>826.9</v>
      </c>
      <c r="L89" s="31">
        <v>775</v>
      </c>
      <c r="M89" s="31">
        <v>1.9525999999999999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1180.7</v>
      </c>
      <c r="D90" s="40">
        <v>1182.5833333333333</v>
      </c>
      <c r="E90" s="40">
        <v>1153.1166666666666</v>
      </c>
      <c r="F90" s="40">
        <v>1125.5333333333333</v>
      </c>
      <c r="G90" s="40">
        <v>1096.0666666666666</v>
      </c>
      <c r="H90" s="40">
        <v>1210.1666666666665</v>
      </c>
      <c r="I90" s="40">
        <v>1239.6333333333332</v>
      </c>
      <c r="J90" s="40">
        <v>1267.2166666666665</v>
      </c>
      <c r="K90" s="31">
        <v>1212.05</v>
      </c>
      <c r="L90" s="31">
        <v>1155</v>
      </c>
      <c r="M90" s="31">
        <v>2.3130500000000001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13865.75</v>
      </c>
      <c r="D91" s="40">
        <v>13924.566666666666</v>
      </c>
      <c r="E91" s="40">
        <v>13774.183333333331</v>
      </c>
      <c r="F91" s="40">
        <v>13682.616666666665</v>
      </c>
      <c r="G91" s="40">
        <v>13532.23333333333</v>
      </c>
      <c r="H91" s="40">
        <v>14016.133333333331</v>
      </c>
      <c r="I91" s="40">
        <v>14166.516666666666</v>
      </c>
      <c r="J91" s="40">
        <v>14258.083333333332</v>
      </c>
      <c r="K91" s="31">
        <v>14074.95</v>
      </c>
      <c r="L91" s="31">
        <v>13833</v>
      </c>
      <c r="M91" s="31">
        <v>0.28155000000000002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307.10000000000002</v>
      </c>
      <c r="D92" s="40">
        <v>310.26666666666665</v>
      </c>
      <c r="E92" s="40">
        <v>301.08333333333331</v>
      </c>
      <c r="F92" s="40">
        <v>295.06666666666666</v>
      </c>
      <c r="G92" s="40">
        <v>285.88333333333333</v>
      </c>
      <c r="H92" s="40">
        <v>316.2833333333333</v>
      </c>
      <c r="I92" s="40">
        <v>325.4666666666667</v>
      </c>
      <c r="J92" s="40">
        <v>331.48333333333329</v>
      </c>
      <c r="K92" s="31">
        <v>319.45</v>
      </c>
      <c r="L92" s="31">
        <v>304.25</v>
      </c>
      <c r="M92" s="31">
        <v>1.3543099999999999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3842.8</v>
      </c>
      <c r="D93" s="40">
        <v>3845.9333333333329</v>
      </c>
      <c r="E93" s="40">
        <v>3793.8666666666659</v>
      </c>
      <c r="F93" s="40">
        <v>3744.9333333333329</v>
      </c>
      <c r="G93" s="40">
        <v>3692.8666666666659</v>
      </c>
      <c r="H93" s="40">
        <v>3894.8666666666659</v>
      </c>
      <c r="I93" s="40">
        <v>3946.9333333333325</v>
      </c>
      <c r="J93" s="40">
        <v>3995.8666666666659</v>
      </c>
      <c r="K93" s="31">
        <v>3898</v>
      </c>
      <c r="L93" s="31">
        <v>3797</v>
      </c>
      <c r="M93" s="31">
        <v>3.60778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170.7</v>
      </c>
      <c r="D94" s="40">
        <v>168.83333333333334</v>
      </c>
      <c r="E94" s="40">
        <v>165.36666666666667</v>
      </c>
      <c r="F94" s="40">
        <v>160.03333333333333</v>
      </c>
      <c r="G94" s="40">
        <v>156.56666666666666</v>
      </c>
      <c r="H94" s="40">
        <v>174.16666666666669</v>
      </c>
      <c r="I94" s="40">
        <v>177.63333333333333</v>
      </c>
      <c r="J94" s="40">
        <v>182.9666666666667</v>
      </c>
      <c r="K94" s="31">
        <v>172.3</v>
      </c>
      <c r="L94" s="31">
        <v>163.5</v>
      </c>
      <c r="M94" s="31">
        <v>50.643560000000001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385.3</v>
      </c>
      <c r="D95" s="40">
        <v>388.93333333333334</v>
      </c>
      <c r="E95" s="40">
        <v>376.86666666666667</v>
      </c>
      <c r="F95" s="40">
        <v>368.43333333333334</v>
      </c>
      <c r="G95" s="40">
        <v>356.36666666666667</v>
      </c>
      <c r="H95" s="40">
        <v>397.36666666666667</v>
      </c>
      <c r="I95" s="40">
        <v>409.43333333333339</v>
      </c>
      <c r="J95" s="40">
        <v>417.86666666666667</v>
      </c>
      <c r="K95" s="31">
        <v>401</v>
      </c>
      <c r="L95" s="31">
        <v>380.5</v>
      </c>
      <c r="M95" s="31">
        <v>5.4239300000000004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759.6</v>
      </c>
      <c r="D96" s="40">
        <v>764.6</v>
      </c>
      <c r="E96" s="40">
        <v>752.25</v>
      </c>
      <c r="F96" s="40">
        <v>744.9</v>
      </c>
      <c r="G96" s="40">
        <v>732.55</v>
      </c>
      <c r="H96" s="40">
        <v>771.95</v>
      </c>
      <c r="I96" s="40">
        <v>784.30000000000018</v>
      </c>
      <c r="J96" s="40">
        <v>791.65000000000009</v>
      </c>
      <c r="K96" s="31">
        <v>776.95</v>
      </c>
      <c r="L96" s="31">
        <v>757.25</v>
      </c>
      <c r="M96" s="31">
        <v>2.1118000000000001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2746.05</v>
      </c>
      <c r="D97" s="40">
        <v>2701.0166666666669</v>
      </c>
      <c r="E97" s="40">
        <v>2635.0333333333338</v>
      </c>
      <c r="F97" s="40">
        <v>2524.0166666666669</v>
      </c>
      <c r="G97" s="40">
        <v>2458.0333333333338</v>
      </c>
      <c r="H97" s="40">
        <v>2812.0333333333338</v>
      </c>
      <c r="I97" s="40">
        <v>2878.0166666666664</v>
      </c>
      <c r="J97" s="40">
        <v>2989.0333333333338</v>
      </c>
      <c r="K97" s="31">
        <v>2767</v>
      </c>
      <c r="L97" s="31">
        <v>2590</v>
      </c>
      <c r="M97" s="31">
        <v>1.23278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296.95</v>
      </c>
      <c r="D98" s="40">
        <v>300.73333333333329</v>
      </c>
      <c r="E98" s="40">
        <v>291.31666666666661</v>
      </c>
      <c r="F98" s="40">
        <v>285.68333333333334</v>
      </c>
      <c r="G98" s="40">
        <v>276.26666666666665</v>
      </c>
      <c r="H98" s="40">
        <v>306.36666666666656</v>
      </c>
      <c r="I98" s="40">
        <v>315.78333333333319</v>
      </c>
      <c r="J98" s="40">
        <v>321.41666666666652</v>
      </c>
      <c r="K98" s="31">
        <v>310.14999999999998</v>
      </c>
      <c r="L98" s="31">
        <v>295.10000000000002</v>
      </c>
      <c r="M98" s="31">
        <v>3.1783299999999999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543</v>
      </c>
      <c r="D99" s="40">
        <v>544.91666666666663</v>
      </c>
      <c r="E99" s="40">
        <v>538.58333333333326</v>
      </c>
      <c r="F99" s="40">
        <v>534.16666666666663</v>
      </c>
      <c r="G99" s="40">
        <v>527.83333333333326</v>
      </c>
      <c r="H99" s="40">
        <v>549.33333333333326</v>
      </c>
      <c r="I99" s="40">
        <v>555.66666666666652</v>
      </c>
      <c r="J99" s="40">
        <v>560.08333333333326</v>
      </c>
      <c r="K99" s="31">
        <v>551.25</v>
      </c>
      <c r="L99" s="31">
        <v>540.5</v>
      </c>
      <c r="M99" s="31">
        <v>24.630690000000001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506.2</v>
      </c>
      <c r="D100" s="40">
        <v>509.35000000000008</v>
      </c>
      <c r="E100" s="40">
        <v>500.75000000000011</v>
      </c>
      <c r="F100" s="40">
        <v>495.3</v>
      </c>
      <c r="G100" s="40">
        <v>486.70000000000005</v>
      </c>
      <c r="H100" s="40">
        <v>514.80000000000018</v>
      </c>
      <c r="I100" s="40">
        <v>523.4000000000002</v>
      </c>
      <c r="J100" s="40">
        <v>528.85000000000025</v>
      </c>
      <c r="K100" s="31">
        <v>517.95000000000005</v>
      </c>
      <c r="L100" s="31">
        <v>503.9</v>
      </c>
      <c r="M100" s="31">
        <v>3.3360400000000001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151.05000000000001</v>
      </c>
      <c r="D101" s="40">
        <v>152.78333333333333</v>
      </c>
      <c r="E101" s="40">
        <v>148.76666666666665</v>
      </c>
      <c r="F101" s="40">
        <v>146.48333333333332</v>
      </c>
      <c r="G101" s="40">
        <v>142.46666666666664</v>
      </c>
      <c r="H101" s="40">
        <v>155.06666666666666</v>
      </c>
      <c r="I101" s="40">
        <v>159.08333333333337</v>
      </c>
      <c r="J101" s="40">
        <v>161.36666666666667</v>
      </c>
      <c r="K101" s="31">
        <v>156.80000000000001</v>
      </c>
      <c r="L101" s="31">
        <v>150.5</v>
      </c>
      <c r="M101" s="31">
        <v>315.19243999999998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747.15</v>
      </c>
      <c r="D102" s="40">
        <v>749</v>
      </c>
      <c r="E102" s="40">
        <v>739.3</v>
      </c>
      <c r="F102" s="40">
        <v>731.44999999999993</v>
      </c>
      <c r="G102" s="40">
        <v>721.74999999999989</v>
      </c>
      <c r="H102" s="40">
        <v>756.85</v>
      </c>
      <c r="I102" s="40">
        <v>766.55000000000007</v>
      </c>
      <c r="J102" s="40">
        <v>774.40000000000009</v>
      </c>
      <c r="K102" s="31">
        <v>758.7</v>
      </c>
      <c r="L102" s="31">
        <v>741.15</v>
      </c>
      <c r="M102" s="31">
        <v>2.0048300000000001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514.04999999999995</v>
      </c>
      <c r="D103" s="40">
        <v>515.36666666666667</v>
      </c>
      <c r="E103" s="40">
        <v>503.7833333333333</v>
      </c>
      <c r="F103" s="40">
        <v>493.51666666666665</v>
      </c>
      <c r="G103" s="40">
        <v>481.93333333333328</v>
      </c>
      <c r="H103" s="40">
        <v>525.63333333333333</v>
      </c>
      <c r="I103" s="40">
        <v>537.21666666666658</v>
      </c>
      <c r="J103" s="40">
        <v>547.48333333333335</v>
      </c>
      <c r="K103" s="31">
        <v>526.95000000000005</v>
      </c>
      <c r="L103" s="31">
        <v>505.1</v>
      </c>
      <c r="M103" s="31">
        <v>0.66056000000000004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739.1</v>
      </c>
      <c r="D104" s="40">
        <v>743.76666666666677</v>
      </c>
      <c r="E104" s="40">
        <v>726.33333333333348</v>
      </c>
      <c r="F104" s="40">
        <v>713.56666666666672</v>
      </c>
      <c r="G104" s="40">
        <v>696.13333333333344</v>
      </c>
      <c r="H104" s="40">
        <v>756.53333333333353</v>
      </c>
      <c r="I104" s="40">
        <v>773.9666666666667</v>
      </c>
      <c r="J104" s="40">
        <v>786.73333333333358</v>
      </c>
      <c r="K104" s="31">
        <v>761.2</v>
      </c>
      <c r="L104" s="31">
        <v>731</v>
      </c>
      <c r="M104" s="31">
        <v>2.4985900000000001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133.30000000000001</v>
      </c>
      <c r="D105" s="40">
        <v>131.93333333333334</v>
      </c>
      <c r="E105" s="40">
        <v>130.06666666666666</v>
      </c>
      <c r="F105" s="40">
        <v>126.83333333333331</v>
      </c>
      <c r="G105" s="40">
        <v>124.96666666666664</v>
      </c>
      <c r="H105" s="40">
        <v>135.16666666666669</v>
      </c>
      <c r="I105" s="40">
        <v>137.03333333333336</v>
      </c>
      <c r="J105" s="40">
        <v>140.26666666666671</v>
      </c>
      <c r="K105" s="31">
        <v>133.80000000000001</v>
      </c>
      <c r="L105" s="31">
        <v>128.69999999999999</v>
      </c>
      <c r="M105" s="31">
        <v>7.69848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1278.95</v>
      </c>
      <c r="D106" s="40">
        <v>1288.7666666666667</v>
      </c>
      <c r="E106" s="40">
        <v>1265.5833333333333</v>
      </c>
      <c r="F106" s="40">
        <v>1252.2166666666667</v>
      </c>
      <c r="G106" s="40">
        <v>1229.0333333333333</v>
      </c>
      <c r="H106" s="40">
        <v>1302.1333333333332</v>
      </c>
      <c r="I106" s="40">
        <v>1325.3166666666666</v>
      </c>
      <c r="J106" s="40">
        <v>1338.6833333333332</v>
      </c>
      <c r="K106" s="31">
        <v>1311.95</v>
      </c>
      <c r="L106" s="31">
        <v>1275.4000000000001</v>
      </c>
      <c r="M106" s="31">
        <v>1.1426799999999999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20.45</v>
      </c>
      <c r="D107" s="40">
        <v>20.249999999999996</v>
      </c>
      <c r="E107" s="40">
        <v>19.849999999999994</v>
      </c>
      <c r="F107" s="40">
        <v>19.249999999999996</v>
      </c>
      <c r="G107" s="40">
        <v>18.849999999999994</v>
      </c>
      <c r="H107" s="40">
        <v>20.849999999999994</v>
      </c>
      <c r="I107" s="40">
        <v>21.249999999999993</v>
      </c>
      <c r="J107" s="40">
        <v>21.849999999999994</v>
      </c>
      <c r="K107" s="31">
        <v>20.65</v>
      </c>
      <c r="L107" s="31">
        <v>19.649999999999999</v>
      </c>
      <c r="M107" s="31">
        <v>65.807829999999996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1155.3499999999999</v>
      </c>
      <c r="D108" s="40">
        <v>1162.45</v>
      </c>
      <c r="E108" s="40">
        <v>1133.9000000000001</v>
      </c>
      <c r="F108" s="40">
        <v>1112.45</v>
      </c>
      <c r="G108" s="40">
        <v>1083.9000000000001</v>
      </c>
      <c r="H108" s="40">
        <v>1183.9000000000001</v>
      </c>
      <c r="I108" s="40">
        <v>1212.4499999999998</v>
      </c>
      <c r="J108" s="40">
        <v>1233.9000000000001</v>
      </c>
      <c r="K108" s="31">
        <v>1191</v>
      </c>
      <c r="L108" s="31">
        <v>1141</v>
      </c>
      <c r="M108" s="31">
        <v>2.8686199999999999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398.1</v>
      </c>
      <c r="D109" s="40">
        <v>398.93333333333334</v>
      </c>
      <c r="E109" s="40">
        <v>391.91666666666669</v>
      </c>
      <c r="F109" s="40">
        <v>385.73333333333335</v>
      </c>
      <c r="G109" s="40">
        <v>378.7166666666667</v>
      </c>
      <c r="H109" s="40">
        <v>405.11666666666667</v>
      </c>
      <c r="I109" s="40">
        <v>412.13333333333333</v>
      </c>
      <c r="J109" s="40">
        <v>418.31666666666666</v>
      </c>
      <c r="K109" s="31">
        <v>405.95</v>
      </c>
      <c r="L109" s="31">
        <v>392.75</v>
      </c>
      <c r="M109" s="31">
        <v>0.57021999999999995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753.85</v>
      </c>
      <c r="D110" s="40">
        <v>760.35</v>
      </c>
      <c r="E110" s="40">
        <v>742.7</v>
      </c>
      <c r="F110" s="40">
        <v>731.55000000000007</v>
      </c>
      <c r="G110" s="40">
        <v>713.90000000000009</v>
      </c>
      <c r="H110" s="40">
        <v>771.5</v>
      </c>
      <c r="I110" s="40">
        <v>789.14999999999986</v>
      </c>
      <c r="J110" s="40">
        <v>800.3</v>
      </c>
      <c r="K110" s="31">
        <v>778</v>
      </c>
      <c r="L110" s="31">
        <v>749.2</v>
      </c>
      <c r="M110" s="31">
        <v>4.0225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4694.7</v>
      </c>
      <c r="D111" s="40">
        <v>4726.9833333333336</v>
      </c>
      <c r="E111" s="40">
        <v>4616.7166666666672</v>
      </c>
      <c r="F111" s="40">
        <v>4538.7333333333336</v>
      </c>
      <c r="G111" s="40">
        <v>4428.4666666666672</v>
      </c>
      <c r="H111" s="40">
        <v>4804.9666666666672</v>
      </c>
      <c r="I111" s="40">
        <v>4915.2333333333336</v>
      </c>
      <c r="J111" s="40">
        <v>4993.2166666666672</v>
      </c>
      <c r="K111" s="31">
        <v>4837.25</v>
      </c>
      <c r="L111" s="31">
        <v>4649</v>
      </c>
      <c r="M111" s="31">
        <v>0.20193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164.45</v>
      </c>
      <c r="D112" s="40">
        <v>165.46666666666667</v>
      </c>
      <c r="E112" s="40">
        <v>162.98333333333335</v>
      </c>
      <c r="F112" s="40">
        <v>161.51666666666668</v>
      </c>
      <c r="G112" s="40">
        <v>159.03333333333336</v>
      </c>
      <c r="H112" s="40">
        <v>166.93333333333334</v>
      </c>
      <c r="I112" s="40">
        <v>169.41666666666663</v>
      </c>
      <c r="J112" s="40">
        <v>170.88333333333333</v>
      </c>
      <c r="K112" s="31">
        <v>167.95</v>
      </c>
      <c r="L112" s="31">
        <v>164</v>
      </c>
      <c r="M112" s="31">
        <v>0.4597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324.7</v>
      </c>
      <c r="D113" s="40">
        <v>327.5</v>
      </c>
      <c r="E113" s="40">
        <v>320.25</v>
      </c>
      <c r="F113" s="40">
        <v>315.8</v>
      </c>
      <c r="G113" s="40">
        <v>308.55</v>
      </c>
      <c r="H113" s="40">
        <v>331.95</v>
      </c>
      <c r="I113" s="40">
        <v>339.2</v>
      </c>
      <c r="J113" s="40">
        <v>343.65</v>
      </c>
      <c r="K113" s="31">
        <v>334.75</v>
      </c>
      <c r="L113" s="31">
        <v>323.05</v>
      </c>
      <c r="M113" s="31">
        <v>7.6359700000000004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645.35</v>
      </c>
      <c r="D114" s="40">
        <v>647.29999999999995</v>
      </c>
      <c r="E114" s="40">
        <v>638.59999999999991</v>
      </c>
      <c r="F114" s="40">
        <v>631.84999999999991</v>
      </c>
      <c r="G114" s="40">
        <v>623.14999999999986</v>
      </c>
      <c r="H114" s="40">
        <v>654.04999999999995</v>
      </c>
      <c r="I114" s="40">
        <v>662.75</v>
      </c>
      <c r="J114" s="40">
        <v>669.5</v>
      </c>
      <c r="K114" s="31">
        <v>656</v>
      </c>
      <c r="L114" s="31">
        <v>640.54999999999995</v>
      </c>
      <c r="M114" s="31">
        <v>0.15447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510.95</v>
      </c>
      <c r="D115" s="40">
        <v>509.33333333333331</v>
      </c>
      <c r="E115" s="40">
        <v>505.11666666666667</v>
      </c>
      <c r="F115" s="40">
        <v>499.28333333333336</v>
      </c>
      <c r="G115" s="40">
        <v>495.06666666666672</v>
      </c>
      <c r="H115" s="40">
        <v>515.16666666666663</v>
      </c>
      <c r="I115" s="40">
        <v>519.38333333333321</v>
      </c>
      <c r="J115" s="40">
        <v>525.21666666666658</v>
      </c>
      <c r="K115" s="31">
        <v>513.54999999999995</v>
      </c>
      <c r="L115" s="31">
        <v>503.5</v>
      </c>
      <c r="M115" s="31">
        <v>18.581119999999999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912.6</v>
      </c>
      <c r="D116" s="40">
        <v>914.05000000000007</v>
      </c>
      <c r="E116" s="40">
        <v>904.50000000000011</v>
      </c>
      <c r="F116" s="40">
        <v>896.40000000000009</v>
      </c>
      <c r="G116" s="40">
        <v>886.85000000000014</v>
      </c>
      <c r="H116" s="40">
        <v>922.15000000000009</v>
      </c>
      <c r="I116" s="40">
        <v>931.7</v>
      </c>
      <c r="J116" s="40">
        <v>939.80000000000007</v>
      </c>
      <c r="K116" s="31">
        <v>923.6</v>
      </c>
      <c r="L116" s="31">
        <v>905.95</v>
      </c>
      <c r="M116" s="31">
        <v>16.97757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146.44999999999999</v>
      </c>
      <c r="D117" s="40">
        <v>146.79999999999998</v>
      </c>
      <c r="E117" s="40">
        <v>145.64999999999998</v>
      </c>
      <c r="F117" s="40">
        <v>144.85</v>
      </c>
      <c r="G117" s="40">
        <v>143.69999999999999</v>
      </c>
      <c r="H117" s="40">
        <v>147.59999999999997</v>
      </c>
      <c r="I117" s="40">
        <v>148.75</v>
      </c>
      <c r="J117" s="40">
        <v>149.54999999999995</v>
      </c>
      <c r="K117" s="31">
        <v>147.94999999999999</v>
      </c>
      <c r="L117" s="31">
        <v>146</v>
      </c>
      <c r="M117" s="31">
        <v>8.8424099999999992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138.85</v>
      </c>
      <c r="D118" s="40">
        <v>138.16666666666666</v>
      </c>
      <c r="E118" s="40">
        <v>137.18333333333331</v>
      </c>
      <c r="F118" s="40">
        <v>135.51666666666665</v>
      </c>
      <c r="G118" s="40">
        <v>134.5333333333333</v>
      </c>
      <c r="H118" s="40">
        <v>139.83333333333331</v>
      </c>
      <c r="I118" s="40">
        <v>140.81666666666666</v>
      </c>
      <c r="J118" s="40">
        <v>142.48333333333332</v>
      </c>
      <c r="K118" s="31">
        <v>139.15</v>
      </c>
      <c r="L118" s="31">
        <v>136.5</v>
      </c>
      <c r="M118" s="31">
        <v>78.176169999999999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356.7</v>
      </c>
      <c r="D119" s="40">
        <v>354.5</v>
      </c>
      <c r="E119" s="40">
        <v>349.25</v>
      </c>
      <c r="F119" s="40">
        <v>341.8</v>
      </c>
      <c r="G119" s="40">
        <v>336.55</v>
      </c>
      <c r="H119" s="40">
        <v>361.95</v>
      </c>
      <c r="I119" s="40">
        <v>367.2</v>
      </c>
      <c r="J119" s="40">
        <v>374.65</v>
      </c>
      <c r="K119" s="31">
        <v>359.75</v>
      </c>
      <c r="L119" s="31">
        <v>347.05</v>
      </c>
      <c r="M119" s="31">
        <v>1.59216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4999</v>
      </c>
      <c r="D120" s="40">
        <v>5070.2666666666664</v>
      </c>
      <c r="E120" s="40">
        <v>4890.7333333333327</v>
      </c>
      <c r="F120" s="40">
        <v>4782.4666666666662</v>
      </c>
      <c r="G120" s="40">
        <v>4602.9333333333325</v>
      </c>
      <c r="H120" s="40">
        <v>5178.5333333333328</v>
      </c>
      <c r="I120" s="40">
        <v>5358.0666666666657</v>
      </c>
      <c r="J120" s="40">
        <v>5466.333333333333</v>
      </c>
      <c r="K120" s="31">
        <v>5249.8</v>
      </c>
      <c r="L120" s="31">
        <v>4962</v>
      </c>
      <c r="M120" s="31">
        <v>14.20879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1656.9</v>
      </c>
      <c r="D121" s="40">
        <v>1658.45</v>
      </c>
      <c r="E121" s="40">
        <v>1638.9</v>
      </c>
      <c r="F121" s="40">
        <v>1620.9</v>
      </c>
      <c r="G121" s="40">
        <v>1601.3500000000001</v>
      </c>
      <c r="H121" s="40">
        <v>1676.45</v>
      </c>
      <c r="I121" s="40">
        <v>1695.9999999999998</v>
      </c>
      <c r="J121" s="40">
        <v>1714</v>
      </c>
      <c r="K121" s="31">
        <v>1678</v>
      </c>
      <c r="L121" s="31">
        <v>1640.45</v>
      </c>
      <c r="M121" s="31">
        <v>6.4569299999999998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3193.2</v>
      </c>
      <c r="D122" s="40">
        <v>3192.9166666666665</v>
      </c>
      <c r="E122" s="40">
        <v>3160.2333333333331</v>
      </c>
      <c r="F122" s="40">
        <v>3127.2666666666664</v>
      </c>
      <c r="G122" s="40">
        <v>3094.583333333333</v>
      </c>
      <c r="H122" s="40">
        <v>3225.8833333333332</v>
      </c>
      <c r="I122" s="40">
        <v>3258.5666666666666</v>
      </c>
      <c r="J122" s="40">
        <v>3291.5333333333333</v>
      </c>
      <c r="K122" s="31">
        <v>3225.6</v>
      </c>
      <c r="L122" s="31">
        <v>3159.95</v>
      </c>
      <c r="M122" s="31">
        <v>1.1504799999999999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643.54999999999995</v>
      </c>
      <c r="D123" s="40">
        <v>645.1</v>
      </c>
      <c r="E123" s="40">
        <v>636.45000000000005</v>
      </c>
      <c r="F123" s="40">
        <v>629.35</v>
      </c>
      <c r="G123" s="40">
        <v>620.70000000000005</v>
      </c>
      <c r="H123" s="40">
        <v>652.20000000000005</v>
      </c>
      <c r="I123" s="40">
        <v>660.84999999999991</v>
      </c>
      <c r="J123" s="40">
        <v>667.95</v>
      </c>
      <c r="K123" s="31">
        <v>653.75</v>
      </c>
      <c r="L123" s="31">
        <v>638</v>
      </c>
      <c r="M123" s="31">
        <v>15.09816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773</v>
      </c>
      <c r="D124" s="40">
        <v>778.66666666666663</v>
      </c>
      <c r="E124" s="40">
        <v>766.38333333333321</v>
      </c>
      <c r="F124" s="40">
        <v>759.76666666666654</v>
      </c>
      <c r="G124" s="40">
        <v>747.48333333333312</v>
      </c>
      <c r="H124" s="40">
        <v>785.2833333333333</v>
      </c>
      <c r="I124" s="40">
        <v>797.56666666666683</v>
      </c>
      <c r="J124" s="40">
        <v>804.18333333333339</v>
      </c>
      <c r="K124" s="31">
        <v>790.95</v>
      </c>
      <c r="L124" s="31">
        <v>772.05</v>
      </c>
      <c r="M124" s="31">
        <v>5.2669600000000001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601.25</v>
      </c>
      <c r="D125" s="40">
        <v>608.16666666666663</v>
      </c>
      <c r="E125" s="40">
        <v>591.33333333333326</v>
      </c>
      <c r="F125" s="40">
        <v>581.41666666666663</v>
      </c>
      <c r="G125" s="40">
        <v>564.58333333333326</v>
      </c>
      <c r="H125" s="40">
        <v>618.08333333333326</v>
      </c>
      <c r="I125" s="40">
        <v>634.91666666666652</v>
      </c>
      <c r="J125" s="40">
        <v>644.83333333333326</v>
      </c>
      <c r="K125" s="31">
        <v>625</v>
      </c>
      <c r="L125" s="31">
        <v>598.25</v>
      </c>
      <c r="M125" s="31">
        <v>0.95623999999999998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459.25</v>
      </c>
      <c r="D126" s="40">
        <v>459.84999999999997</v>
      </c>
      <c r="E126" s="40">
        <v>453.39999999999992</v>
      </c>
      <c r="F126" s="40">
        <v>447.54999999999995</v>
      </c>
      <c r="G126" s="40">
        <v>441.09999999999991</v>
      </c>
      <c r="H126" s="40">
        <v>465.69999999999993</v>
      </c>
      <c r="I126" s="40">
        <v>472.15</v>
      </c>
      <c r="J126" s="40">
        <v>477.99999999999994</v>
      </c>
      <c r="K126" s="31">
        <v>466.3</v>
      </c>
      <c r="L126" s="31">
        <v>454</v>
      </c>
      <c r="M126" s="31">
        <v>23.543780000000002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989.7</v>
      </c>
      <c r="D127" s="40">
        <v>995.45000000000016</v>
      </c>
      <c r="E127" s="40">
        <v>981.70000000000027</v>
      </c>
      <c r="F127" s="40">
        <v>973.70000000000016</v>
      </c>
      <c r="G127" s="40">
        <v>959.95000000000027</v>
      </c>
      <c r="H127" s="40">
        <v>1003.4500000000003</v>
      </c>
      <c r="I127" s="40">
        <v>1017.2</v>
      </c>
      <c r="J127" s="40">
        <v>1025.2000000000003</v>
      </c>
      <c r="K127" s="31">
        <v>1009.2</v>
      </c>
      <c r="L127" s="31">
        <v>987.45</v>
      </c>
      <c r="M127" s="31">
        <v>5.28146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950.15</v>
      </c>
      <c r="D128" s="40">
        <v>946.2166666666667</v>
      </c>
      <c r="E128" s="40">
        <v>936.43333333333339</v>
      </c>
      <c r="F128" s="40">
        <v>922.7166666666667</v>
      </c>
      <c r="G128" s="40">
        <v>912.93333333333339</v>
      </c>
      <c r="H128" s="40">
        <v>959.93333333333339</v>
      </c>
      <c r="I128" s="40">
        <v>969.7166666666667</v>
      </c>
      <c r="J128" s="40">
        <v>983.43333333333339</v>
      </c>
      <c r="K128" s="31">
        <v>956</v>
      </c>
      <c r="L128" s="31">
        <v>932.5</v>
      </c>
      <c r="M128" s="31">
        <v>1.5106299999999999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86.55</v>
      </c>
      <c r="D129" s="40">
        <v>86.983333333333334</v>
      </c>
      <c r="E129" s="40">
        <v>85.416666666666671</v>
      </c>
      <c r="F129" s="40">
        <v>84.283333333333331</v>
      </c>
      <c r="G129" s="40">
        <v>82.716666666666669</v>
      </c>
      <c r="H129" s="40">
        <v>88.116666666666674</v>
      </c>
      <c r="I129" s="40">
        <v>89.683333333333337</v>
      </c>
      <c r="J129" s="40">
        <v>90.816666666666677</v>
      </c>
      <c r="K129" s="31">
        <v>88.55</v>
      </c>
      <c r="L129" s="31">
        <v>85.85</v>
      </c>
      <c r="M129" s="31">
        <v>6.3019699999999998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872.2</v>
      </c>
      <c r="D130" s="40">
        <v>883.4</v>
      </c>
      <c r="E130" s="40">
        <v>858.8</v>
      </c>
      <c r="F130" s="40">
        <v>845.4</v>
      </c>
      <c r="G130" s="40">
        <v>820.8</v>
      </c>
      <c r="H130" s="40">
        <v>896.8</v>
      </c>
      <c r="I130" s="40">
        <v>921.40000000000009</v>
      </c>
      <c r="J130" s="40">
        <v>934.8</v>
      </c>
      <c r="K130" s="31">
        <v>908</v>
      </c>
      <c r="L130" s="31">
        <v>870</v>
      </c>
      <c r="M130" s="31">
        <v>1.17119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307.3</v>
      </c>
      <c r="D131" s="40">
        <v>309.31666666666666</v>
      </c>
      <c r="E131" s="40">
        <v>300.98333333333335</v>
      </c>
      <c r="F131" s="40">
        <v>294.66666666666669</v>
      </c>
      <c r="G131" s="40">
        <v>286.33333333333337</v>
      </c>
      <c r="H131" s="40">
        <v>315.63333333333333</v>
      </c>
      <c r="I131" s="40">
        <v>323.9666666666667</v>
      </c>
      <c r="J131" s="40">
        <v>330.2833333333333</v>
      </c>
      <c r="K131" s="31">
        <v>317.64999999999998</v>
      </c>
      <c r="L131" s="31">
        <v>303</v>
      </c>
      <c r="M131" s="31">
        <v>105.0639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600.1</v>
      </c>
      <c r="D132" s="40">
        <v>598.01666666666677</v>
      </c>
      <c r="E132" s="40">
        <v>594.23333333333358</v>
      </c>
      <c r="F132" s="40">
        <v>588.36666666666679</v>
      </c>
      <c r="G132" s="40">
        <v>584.5833333333336</v>
      </c>
      <c r="H132" s="40">
        <v>603.88333333333355</v>
      </c>
      <c r="I132" s="40">
        <v>607.66666666666663</v>
      </c>
      <c r="J132" s="40">
        <v>613.53333333333353</v>
      </c>
      <c r="K132" s="31">
        <v>601.79999999999995</v>
      </c>
      <c r="L132" s="31">
        <v>592.15</v>
      </c>
      <c r="M132" s="31">
        <v>15.33202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2031.8</v>
      </c>
      <c r="D133" s="40">
        <v>2020.5</v>
      </c>
      <c r="E133" s="40">
        <v>1999</v>
      </c>
      <c r="F133" s="40">
        <v>1966.2</v>
      </c>
      <c r="G133" s="40">
        <v>1944.7</v>
      </c>
      <c r="H133" s="40">
        <v>2053.3000000000002</v>
      </c>
      <c r="I133" s="40">
        <v>2074.8000000000002</v>
      </c>
      <c r="J133" s="40">
        <v>2107.6</v>
      </c>
      <c r="K133" s="31">
        <v>2042</v>
      </c>
      <c r="L133" s="31">
        <v>1987.7</v>
      </c>
      <c r="M133" s="31">
        <v>1.2446299999999999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2090.65</v>
      </c>
      <c r="D134" s="40">
        <v>2097.1666666666665</v>
      </c>
      <c r="E134" s="40">
        <v>2074.9833333333331</v>
      </c>
      <c r="F134" s="40">
        <v>2059.3166666666666</v>
      </c>
      <c r="G134" s="40">
        <v>2037.1333333333332</v>
      </c>
      <c r="H134" s="40">
        <v>2112.833333333333</v>
      </c>
      <c r="I134" s="40">
        <v>2135.0166666666664</v>
      </c>
      <c r="J134" s="40">
        <v>2150.6833333333329</v>
      </c>
      <c r="K134" s="31">
        <v>2119.35</v>
      </c>
      <c r="L134" s="31">
        <v>2081.5</v>
      </c>
      <c r="M134" s="31">
        <v>5.6560100000000002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178.55</v>
      </c>
      <c r="D135" s="40">
        <v>176.20000000000002</v>
      </c>
      <c r="E135" s="40">
        <v>171.40000000000003</v>
      </c>
      <c r="F135" s="40">
        <v>164.25000000000003</v>
      </c>
      <c r="G135" s="40">
        <v>159.45000000000005</v>
      </c>
      <c r="H135" s="40">
        <v>183.35000000000002</v>
      </c>
      <c r="I135" s="40">
        <v>188.15000000000003</v>
      </c>
      <c r="J135" s="40">
        <v>195.3</v>
      </c>
      <c r="K135" s="31">
        <v>181</v>
      </c>
      <c r="L135" s="31">
        <v>169.05</v>
      </c>
      <c r="M135" s="31">
        <v>33.767539999999997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185.75</v>
      </c>
      <c r="D136" s="40">
        <v>185.86666666666667</v>
      </c>
      <c r="E136" s="40">
        <v>183.73333333333335</v>
      </c>
      <c r="F136" s="40">
        <v>181.71666666666667</v>
      </c>
      <c r="G136" s="40">
        <v>179.58333333333334</v>
      </c>
      <c r="H136" s="40">
        <v>187.88333333333335</v>
      </c>
      <c r="I136" s="40">
        <v>190.01666666666668</v>
      </c>
      <c r="J136" s="40">
        <v>192.03333333333336</v>
      </c>
      <c r="K136" s="31">
        <v>188</v>
      </c>
      <c r="L136" s="31">
        <v>183.85</v>
      </c>
      <c r="M136" s="31">
        <v>3.3182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870.75</v>
      </c>
      <c r="D137" s="40">
        <v>864.7166666666667</v>
      </c>
      <c r="E137" s="40">
        <v>849.43333333333339</v>
      </c>
      <c r="F137" s="40">
        <v>828.11666666666667</v>
      </c>
      <c r="G137" s="40">
        <v>812.83333333333337</v>
      </c>
      <c r="H137" s="40">
        <v>886.03333333333342</v>
      </c>
      <c r="I137" s="40">
        <v>901.31666666666672</v>
      </c>
      <c r="J137" s="40">
        <v>922.63333333333344</v>
      </c>
      <c r="K137" s="31">
        <v>880</v>
      </c>
      <c r="L137" s="31">
        <v>843.4</v>
      </c>
      <c r="M137" s="31">
        <v>0.36281000000000002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511.75</v>
      </c>
      <c r="D138" s="40">
        <v>509.3</v>
      </c>
      <c r="E138" s="40">
        <v>503.6</v>
      </c>
      <c r="F138" s="40">
        <v>495.45</v>
      </c>
      <c r="G138" s="40">
        <v>489.75</v>
      </c>
      <c r="H138" s="40">
        <v>517.45000000000005</v>
      </c>
      <c r="I138" s="40">
        <v>523.15</v>
      </c>
      <c r="J138" s="40">
        <v>531.30000000000007</v>
      </c>
      <c r="K138" s="31">
        <v>515</v>
      </c>
      <c r="L138" s="31">
        <v>501.15</v>
      </c>
      <c r="M138" s="31">
        <v>1.94316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13.05</v>
      </c>
      <c r="D139" s="40">
        <v>13.016666666666666</v>
      </c>
      <c r="E139" s="40">
        <v>12.833333333333332</v>
      </c>
      <c r="F139" s="40">
        <v>12.616666666666667</v>
      </c>
      <c r="G139" s="40">
        <v>12.433333333333334</v>
      </c>
      <c r="H139" s="40">
        <v>13.233333333333331</v>
      </c>
      <c r="I139" s="40">
        <v>13.416666666666664</v>
      </c>
      <c r="J139" s="40">
        <v>13.633333333333329</v>
      </c>
      <c r="K139" s="31">
        <v>13.2</v>
      </c>
      <c r="L139" s="31">
        <v>12.8</v>
      </c>
      <c r="M139" s="31">
        <v>25.112539999999999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182.1</v>
      </c>
      <c r="D140" s="40">
        <v>183.4</v>
      </c>
      <c r="E140" s="40">
        <v>178.5</v>
      </c>
      <c r="F140" s="40">
        <v>174.9</v>
      </c>
      <c r="G140" s="40">
        <v>170</v>
      </c>
      <c r="H140" s="40">
        <v>187</v>
      </c>
      <c r="I140" s="40">
        <v>191.90000000000003</v>
      </c>
      <c r="J140" s="40">
        <v>195.5</v>
      </c>
      <c r="K140" s="31">
        <v>188.3</v>
      </c>
      <c r="L140" s="31">
        <v>179.8</v>
      </c>
      <c r="M140" s="31">
        <v>3.0426000000000002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4856.5</v>
      </c>
      <c r="D141" s="40">
        <v>4849.8666666666668</v>
      </c>
      <c r="E141" s="40">
        <v>4824.7333333333336</v>
      </c>
      <c r="F141" s="40">
        <v>4792.9666666666672</v>
      </c>
      <c r="G141" s="40">
        <v>4767.8333333333339</v>
      </c>
      <c r="H141" s="40">
        <v>4881.6333333333332</v>
      </c>
      <c r="I141" s="40">
        <v>4906.7666666666664</v>
      </c>
      <c r="J141" s="40">
        <v>4938.5333333333328</v>
      </c>
      <c r="K141" s="31">
        <v>4875</v>
      </c>
      <c r="L141" s="31">
        <v>4818.1000000000004</v>
      </c>
      <c r="M141" s="31">
        <v>3.4580000000000002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3825.85</v>
      </c>
      <c r="D142" s="40">
        <v>3871.6166666666668</v>
      </c>
      <c r="E142" s="40">
        <v>3758.2333333333336</v>
      </c>
      <c r="F142" s="40">
        <v>3690.6166666666668</v>
      </c>
      <c r="G142" s="40">
        <v>3577.2333333333336</v>
      </c>
      <c r="H142" s="40">
        <v>3939.2333333333336</v>
      </c>
      <c r="I142" s="40">
        <v>4052.6166666666668</v>
      </c>
      <c r="J142" s="40">
        <v>4120.2333333333336</v>
      </c>
      <c r="K142" s="31">
        <v>3985</v>
      </c>
      <c r="L142" s="31">
        <v>3804</v>
      </c>
      <c r="M142" s="31">
        <v>3.1176900000000001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3817.1</v>
      </c>
      <c r="D143" s="40">
        <v>3825.6833333333329</v>
      </c>
      <c r="E143" s="40">
        <v>3791.4166666666661</v>
      </c>
      <c r="F143" s="40">
        <v>3765.7333333333331</v>
      </c>
      <c r="G143" s="40">
        <v>3731.4666666666662</v>
      </c>
      <c r="H143" s="40">
        <v>3851.3666666666659</v>
      </c>
      <c r="I143" s="40">
        <v>3885.6333333333332</v>
      </c>
      <c r="J143" s="40">
        <v>3911.3166666666657</v>
      </c>
      <c r="K143" s="31">
        <v>3859.95</v>
      </c>
      <c r="L143" s="31">
        <v>3800</v>
      </c>
      <c r="M143" s="31">
        <v>1.2275700000000001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4548.95</v>
      </c>
      <c r="D144" s="40">
        <v>4555.6333333333332</v>
      </c>
      <c r="E144" s="40">
        <v>4516.6666666666661</v>
      </c>
      <c r="F144" s="40">
        <v>4484.3833333333332</v>
      </c>
      <c r="G144" s="40">
        <v>4445.4166666666661</v>
      </c>
      <c r="H144" s="40">
        <v>4587.9166666666661</v>
      </c>
      <c r="I144" s="40">
        <v>4626.8833333333332</v>
      </c>
      <c r="J144" s="40">
        <v>4659.1666666666661</v>
      </c>
      <c r="K144" s="31">
        <v>4594.6000000000004</v>
      </c>
      <c r="L144" s="31">
        <v>4523.3500000000004</v>
      </c>
      <c r="M144" s="31">
        <v>4.4414100000000003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418.75</v>
      </c>
      <c r="D145" s="40">
        <v>411.68333333333334</v>
      </c>
      <c r="E145" s="40">
        <v>398.4666666666667</v>
      </c>
      <c r="F145" s="40">
        <v>378.18333333333334</v>
      </c>
      <c r="G145" s="40">
        <v>364.9666666666667</v>
      </c>
      <c r="H145" s="40">
        <v>431.9666666666667</v>
      </c>
      <c r="I145" s="40">
        <v>445.18333333333328</v>
      </c>
      <c r="J145" s="40">
        <v>465.4666666666667</v>
      </c>
      <c r="K145" s="31">
        <v>424.9</v>
      </c>
      <c r="L145" s="31">
        <v>391.4</v>
      </c>
      <c r="M145" s="31">
        <v>9.0228199999999994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105.7</v>
      </c>
      <c r="D146" s="40">
        <v>105.76666666666667</v>
      </c>
      <c r="E146" s="40">
        <v>104.73333333333333</v>
      </c>
      <c r="F146" s="40">
        <v>103.76666666666667</v>
      </c>
      <c r="G146" s="40">
        <v>102.73333333333333</v>
      </c>
      <c r="H146" s="40">
        <v>106.73333333333333</v>
      </c>
      <c r="I146" s="40">
        <v>107.76666666666667</v>
      </c>
      <c r="J146" s="40">
        <v>108.73333333333333</v>
      </c>
      <c r="K146" s="31">
        <v>106.8</v>
      </c>
      <c r="L146" s="31">
        <v>104.8</v>
      </c>
      <c r="M146" s="31">
        <v>1.6685000000000001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228.05</v>
      </c>
      <c r="D147" s="40">
        <v>227.73333333333335</v>
      </c>
      <c r="E147" s="40">
        <v>224.76666666666671</v>
      </c>
      <c r="F147" s="40">
        <v>221.48333333333335</v>
      </c>
      <c r="G147" s="40">
        <v>218.51666666666671</v>
      </c>
      <c r="H147" s="40">
        <v>231.01666666666671</v>
      </c>
      <c r="I147" s="40">
        <v>233.98333333333335</v>
      </c>
      <c r="J147" s="40">
        <v>237.26666666666671</v>
      </c>
      <c r="K147" s="31">
        <v>230.7</v>
      </c>
      <c r="L147" s="31">
        <v>224.45</v>
      </c>
      <c r="M147" s="31">
        <v>6.3336100000000002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79.25</v>
      </c>
      <c r="D148" s="40">
        <v>79.816666666666663</v>
      </c>
      <c r="E148" s="40">
        <v>77.683333333333323</v>
      </c>
      <c r="F148" s="40">
        <v>76.11666666666666</v>
      </c>
      <c r="G148" s="40">
        <v>73.98333333333332</v>
      </c>
      <c r="H148" s="40">
        <v>81.383333333333326</v>
      </c>
      <c r="I148" s="40">
        <v>83.516666666666652</v>
      </c>
      <c r="J148" s="40">
        <v>85.083333333333329</v>
      </c>
      <c r="K148" s="31">
        <v>81.95</v>
      </c>
      <c r="L148" s="31">
        <v>78.25</v>
      </c>
      <c r="M148" s="31">
        <v>16.957830000000001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2579.5</v>
      </c>
      <c r="D149" s="40">
        <v>2567.9833333333331</v>
      </c>
      <c r="E149" s="40">
        <v>2552.7166666666662</v>
      </c>
      <c r="F149" s="40">
        <v>2525.9333333333329</v>
      </c>
      <c r="G149" s="40">
        <v>2510.6666666666661</v>
      </c>
      <c r="H149" s="40">
        <v>2594.7666666666664</v>
      </c>
      <c r="I149" s="40">
        <v>2610.0333333333338</v>
      </c>
      <c r="J149" s="40">
        <v>2636.8166666666666</v>
      </c>
      <c r="K149" s="31">
        <v>2583.25</v>
      </c>
      <c r="L149" s="31">
        <v>2541.1999999999998</v>
      </c>
      <c r="M149" s="31">
        <v>7.21584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196.35</v>
      </c>
      <c r="D150" s="40">
        <v>197.1</v>
      </c>
      <c r="E150" s="40">
        <v>194.25</v>
      </c>
      <c r="F150" s="40">
        <v>192.15</v>
      </c>
      <c r="G150" s="40">
        <v>189.3</v>
      </c>
      <c r="H150" s="40">
        <v>199.2</v>
      </c>
      <c r="I150" s="40">
        <v>202.04999999999995</v>
      </c>
      <c r="J150" s="40">
        <v>204.14999999999998</v>
      </c>
      <c r="K150" s="31">
        <v>199.95</v>
      </c>
      <c r="L150" s="31">
        <v>195</v>
      </c>
      <c r="M150" s="31">
        <v>0.73899000000000004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588.5</v>
      </c>
      <c r="D151" s="40">
        <v>593.5</v>
      </c>
      <c r="E151" s="40">
        <v>582</v>
      </c>
      <c r="F151" s="40">
        <v>575.5</v>
      </c>
      <c r="G151" s="40">
        <v>564</v>
      </c>
      <c r="H151" s="40">
        <v>600</v>
      </c>
      <c r="I151" s="40">
        <v>611.5</v>
      </c>
      <c r="J151" s="40">
        <v>618</v>
      </c>
      <c r="K151" s="31">
        <v>605</v>
      </c>
      <c r="L151" s="31">
        <v>587</v>
      </c>
      <c r="M151" s="31">
        <v>4.7857700000000003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1647.4</v>
      </c>
      <c r="D152" s="40">
        <v>1643.0666666666666</v>
      </c>
      <c r="E152" s="40">
        <v>1628.1333333333332</v>
      </c>
      <c r="F152" s="40">
        <v>1608.8666666666666</v>
      </c>
      <c r="G152" s="40">
        <v>1593.9333333333332</v>
      </c>
      <c r="H152" s="40">
        <v>1662.3333333333333</v>
      </c>
      <c r="I152" s="40">
        <v>1677.2666666666667</v>
      </c>
      <c r="J152" s="40">
        <v>1696.5333333333333</v>
      </c>
      <c r="K152" s="31">
        <v>1658</v>
      </c>
      <c r="L152" s="31">
        <v>1623.8</v>
      </c>
      <c r="M152" s="31">
        <v>1.60748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69.3</v>
      </c>
      <c r="D153" s="40">
        <v>69.149999999999991</v>
      </c>
      <c r="E153" s="40">
        <v>68.399999999999977</v>
      </c>
      <c r="F153" s="40">
        <v>67.499999999999986</v>
      </c>
      <c r="G153" s="40">
        <v>66.749999999999972</v>
      </c>
      <c r="H153" s="40">
        <v>70.049999999999983</v>
      </c>
      <c r="I153" s="40">
        <v>70.800000000000011</v>
      </c>
      <c r="J153" s="40">
        <v>71.699999999999989</v>
      </c>
      <c r="K153" s="31">
        <v>69.900000000000006</v>
      </c>
      <c r="L153" s="31">
        <v>68.25</v>
      </c>
      <c r="M153" s="31">
        <v>14.73485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118.55</v>
      </c>
      <c r="D154" s="40">
        <v>119.36666666666667</v>
      </c>
      <c r="E154" s="40">
        <v>117.23333333333335</v>
      </c>
      <c r="F154" s="40">
        <v>115.91666666666667</v>
      </c>
      <c r="G154" s="40">
        <v>113.78333333333335</v>
      </c>
      <c r="H154" s="40">
        <v>120.68333333333335</v>
      </c>
      <c r="I154" s="40">
        <v>122.81666666666668</v>
      </c>
      <c r="J154" s="40">
        <v>124.13333333333335</v>
      </c>
      <c r="K154" s="31">
        <v>121.5</v>
      </c>
      <c r="L154" s="31">
        <v>118.05</v>
      </c>
      <c r="M154" s="31">
        <v>4.9914899999999998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733.8</v>
      </c>
      <c r="D155" s="40">
        <v>734.5333333333333</v>
      </c>
      <c r="E155" s="40">
        <v>724.26666666666665</v>
      </c>
      <c r="F155" s="40">
        <v>714.73333333333335</v>
      </c>
      <c r="G155" s="40">
        <v>704.4666666666667</v>
      </c>
      <c r="H155" s="40">
        <v>744.06666666666661</v>
      </c>
      <c r="I155" s="40">
        <v>754.33333333333326</v>
      </c>
      <c r="J155" s="40">
        <v>763.86666666666656</v>
      </c>
      <c r="K155" s="31">
        <v>744.8</v>
      </c>
      <c r="L155" s="31">
        <v>725</v>
      </c>
      <c r="M155" s="31">
        <v>0.45299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1341.5</v>
      </c>
      <c r="D156" s="40">
        <v>1327.2666666666667</v>
      </c>
      <c r="E156" s="40">
        <v>1304.4833333333333</v>
      </c>
      <c r="F156" s="40">
        <v>1267.4666666666667</v>
      </c>
      <c r="G156" s="40">
        <v>1244.6833333333334</v>
      </c>
      <c r="H156" s="40">
        <v>1364.2833333333333</v>
      </c>
      <c r="I156" s="40">
        <v>1387.0666666666666</v>
      </c>
      <c r="J156" s="40">
        <v>1424.0833333333333</v>
      </c>
      <c r="K156" s="31">
        <v>1350.05</v>
      </c>
      <c r="L156" s="31">
        <v>1290.25</v>
      </c>
      <c r="M156" s="31">
        <v>27.627859999999998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159.80000000000001</v>
      </c>
      <c r="D157" s="40">
        <v>160.43333333333331</v>
      </c>
      <c r="E157" s="40">
        <v>158.76666666666662</v>
      </c>
      <c r="F157" s="40">
        <v>157.73333333333332</v>
      </c>
      <c r="G157" s="40">
        <v>156.06666666666663</v>
      </c>
      <c r="H157" s="40">
        <v>161.46666666666661</v>
      </c>
      <c r="I157" s="40">
        <v>163.1333333333333</v>
      </c>
      <c r="J157" s="40">
        <v>164.1666666666666</v>
      </c>
      <c r="K157" s="31">
        <v>162.1</v>
      </c>
      <c r="L157" s="31">
        <v>159.4</v>
      </c>
      <c r="M157" s="31">
        <v>22.54224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335.15</v>
      </c>
      <c r="D158" s="40">
        <v>337.08333333333331</v>
      </c>
      <c r="E158" s="40">
        <v>331.16666666666663</v>
      </c>
      <c r="F158" s="40">
        <v>327.18333333333334</v>
      </c>
      <c r="G158" s="40">
        <v>321.26666666666665</v>
      </c>
      <c r="H158" s="40">
        <v>341.06666666666661</v>
      </c>
      <c r="I158" s="40">
        <v>346.98333333333323</v>
      </c>
      <c r="J158" s="40">
        <v>350.96666666666658</v>
      </c>
      <c r="K158" s="31">
        <v>343</v>
      </c>
      <c r="L158" s="31">
        <v>333.1</v>
      </c>
      <c r="M158" s="31">
        <v>0.85621999999999998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80.45</v>
      </c>
      <c r="D159" s="40">
        <v>80.5</v>
      </c>
      <c r="E159" s="40">
        <v>80.05</v>
      </c>
      <c r="F159" s="40">
        <v>79.649999999999991</v>
      </c>
      <c r="G159" s="40">
        <v>79.199999999999989</v>
      </c>
      <c r="H159" s="40">
        <v>80.900000000000006</v>
      </c>
      <c r="I159" s="40">
        <v>81.349999999999994</v>
      </c>
      <c r="J159" s="40">
        <v>81.750000000000014</v>
      </c>
      <c r="K159" s="31">
        <v>80.95</v>
      </c>
      <c r="L159" s="31">
        <v>80.099999999999994</v>
      </c>
      <c r="M159" s="31">
        <v>140.68567999999999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2832.3</v>
      </c>
      <c r="D160" s="40">
        <v>2832.15</v>
      </c>
      <c r="E160" s="40">
        <v>2796.3</v>
      </c>
      <c r="F160" s="40">
        <v>2760.3</v>
      </c>
      <c r="G160" s="40">
        <v>2724.4500000000003</v>
      </c>
      <c r="H160" s="40">
        <v>2868.15</v>
      </c>
      <c r="I160" s="40">
        <v>2903.9999999999995</v>
      </c>
      <c r="J160" s="40">
        <v>2940</v>
      </c>
      <c r="K160" s="31">
        <v>2868</v>
      </c>
      <c r="L160" s="31">
        <v>2796.15</v>
      </c>
      <c r="M160" s="31">
        <v>0.17499999999999999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457.45</v>
      </c>
      <c r="D161" s="40">
        <v>459.11666666666662</v>
      </c>
      <c r="E161" s="40">
        <v>452.83333333333326</v>
      </c>
      <c r="F161" s="40">
        <v>448.21666666666664</v>
      </c>
      <c r="G161" s="40">
        <v>441.93333333333328</v>
      </c>
      <c r="H161" s="40">
        <v>463.73333333333323</v>
      </c>
      <c r="I161" s="40">
        <v>470.01666666666665</v>
      </c>
      <c r="J161" s="40">
        <v>474.63333333333321</v>
      </c>
      <c r="K161" s="31">
        <v>465.4</v>
      </c>
      <c r="L161" s="31">
        <v>454.5</v>
      </c>
      <c r="M161" s="31">
        <v>1.52843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167.75</v>
      </c>
      <c r="D162" s="40">
        <v>168.48333333333332</v>
      </c>
      <c r="E162" s="40">
        <v>165.76666666666665</v>
      </c>
      <c r="F162" s="40">
        <v>163.78333333333333</v>
      </c>
      <c r="G162" s="40">
        <v>161.06666666666666</v>
      </c>
      <c r="H162" s="40">
        <v>170.46666666666664</v>
      </c>
      <c r="I162" s="40">
        <v>173.18333333333328</v>
      </c>
      <c r="J162" s="40">
        <v>175.16666666666663</v>
      </c>
      <c r="K162" s="31">
        <v>171.2</v>
      </c>
      <c r="L162" s="31">
        <v>166.5</v>
      </c>
      <c r="M162" s="31">
        <v>9.4724699999999995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183</v>
      </c>
      <c r="D163" s="40">
        <v>184.18333333333331</v>
      </c>
      <c r="E163" s="40">
        <v>179.96666666666661</v>
      </c>
      <c r="F163" s="40">
        <v>176.93333333333331</v>
      </c>
      <c r="G163" s="40">
        <v>172.71666666666661</v>
      </c>
      <c r="H163" s="40">
        <v>187.21666666666661</v>
      </c>
      <c r="I163" s="40">
        <v>191.43333333333331</v>
      </c>
      <c r="J163" s="40">
        <v>194.46666666666661</v>
      </c>
      <c r="K163" s="31">
        <v>188.4</v>
      </c>
      <c r="L163" s="31">
        <v>181.15</v>
      </c>
      <c r="M163" s="31">
        <v>47.051589999999997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280.8</v>
      </c>
      <c r="D164" s="40">
        <v>282.0333333333333</v>
      </c>
      <c r="E164" s="40">
        <v>276.06666666666661</v>
      </c>
      <c r="F164" s="40">
        <v>271.33333333333331</v>
      </c>
      <c r="G164" s="40">
        <v>265.36666666666662</v>
      </c>
      <c r="H164" s="40">
        <v>286.76666666666659</v>
      </c>
      <c r="I164" s="40">
        <v>292.73333333333329</v>
      </c>
      <c r="J164" s="40">
        <v>297.46666666666658</v>
      </c>
      <c r="K164" s="31">
        <v>288</v>
      </c>
      <c r="L164" s="31">
        <v>277.3</v>
      </c>
      <c r="M164" s="31">
        <v>59.111350000000002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6.8</v>
      </c>
      <c r="D165" s="40">
        <v>6.8500000000000005</v>
      </c>
      <c r="E165" s="40">
        <v>6.7000000000000011</v>
      </c>
      <c r="F165" s="40">
        <v>6.6000000000000005</v>
      </c>
      <c r="G165" s="40">
        <v>6.4500000000000011</v>
      </c>
      <c r="H165" s="40">
        <v>6.9500000000000011</v>
      </c>
      <c r="I165" s="40">
        <v>7.1000000000000014</v>
      </c>
      <c r="J165" s="40">
        <v>7.2000000000000011</v>
      </c>
      <c r="K165" s="31">
        <v>7</v>
      </c>
      <c r="L165" s="31">
        <v>6.75</v>
      </c>
      <c r="M165" s="31">
        <v>35.788879999999999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44.35</v>
      </c>
      <c r="D166" s="40">
        <v>44.383333333333333</v>
      </c>
      <c r="E166" s="40">
        <v>43.416666666666664</v>
      </c>
      <c r="F166" s="40">
        <v>42.483333333333334</v>
      </c>
      <c r="G166" s="40">
        <v>41.516666666666666</v>
      </c>
      <c r="H166" s="40">
        <v>45.316666666666663</v>
      </c>
      <c r="I166" s="40">
        <v>46.283333333333331</v>
      </c>
      <c r="J166" s="40">
        <v>47.216666666666661</v>
      </c>
      <c r="K166" s="31">
        <v>45.35</v>
      </c>
      <c r="L166" s="31">
        <v>43.45</v>
      </c>
      <c r="M166" s="31">
        <v>9.4635300000000004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144.9</v>
      </c>
      <c r="D167" s="40">
        <v>145.46666666666667</v>
      </c>
      <c r="E167" s="40">
        <v>143.43333333333334</v>
      </c>
      <c r="F167" s="40">
        <v>141.96666666666667</v>
      </c>
      <c r="G167" s="40">
        <v>139.93333333333334</v>
      </c>
      <c r="H167" s="40">
        <v>146.93333333333334</v>
      </c>
      <c r="I167" s="40">
        <v>148.9666666666667</v>
      </c>
      <c r="J167" s="40">
        <v>150.43333333333334</v>
      </c>
      <c r="K167" s="31">
        <v>147.5</v>
      </c>
      <c r="L167" s="31">
        <v>144</v>
      </c>
      <c r="M167" s="31">
        <v>76.731480000000005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304.55</v>
      </c>
      <c r="D168" s="40">
        <v>302.26666666666665</v>
      </c>
      <c r="E168" s="40">
        <v>295.5333333333333</v>
      </c>
      <c r="F168" s="40">
        <v>286.51666666666665</v>
      </c>
      <c r="G168" s="40">
        <v>279.7833333333333</v>
      </c>
      <c r="H168" s="40">
        <v>311.2833333333333</v>
      </c>
      <c r="I168" s="40">
        <v>318.01666666666665</v>
      </c>
      <c r="J168" s="40">
        <v>327.0333333333333</v>
      </c>
      <c r="K168" s="31">
        <v>309</v>
      </c>
      <c r="L168" s="31">
        <v>293.25</v>
      </c>
      <c r="M168" s="31">
        <v>1.0364599999999999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4325.3</v>
      </c>
      <c r="D169" s="40">
        <v>4306.666666666667</v>
      </c>
      <c r="E169" s="40">
        <v>4228.6333333333341</v>
      </c>
      <c r="F169" s="40">
        <v>4131.9666666666672</v>
      </c>
      <c r="G169" s="40">
        <v>4053.9333333333343</v>
      </c>
      <c r="H169" s="40">
        <v>4403.3333333333339</v>
      </c>
      <c r="I169" s="40">
        <v>4481.3666666666668</v>
      </c>
      <c r="J169" s="40">
        <v>4578.0333333333338</v>
      </c>
      <c r="K169" s="31">
        <v>4384.7</v>
      </c>
      <c r="L169" s="31">
        <v>4210</v>
      </c>
      <c r="M169" s="31">
        <v>0.53596999999999995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28.9</v>
      </c>
      <c r="D170" s="40">
        <v>28.783333333333331</v>
      </c>
      <c r="E170" s="40">
        <v>28.416666666666664</v>
      </c>
      <c r="F170" s="40">
        <v>27.933333333333334</v>
      </c>
      <c r="G170" s="40">
        <v>27.566666666666666</v>
      </c>
      <c r="H170" s="40">
        <v>29.266666666666662</v>
      </c>
      <c r="I170" s="40">
        <v>29.633333333333329</v>
      </c>
      <c r="J170" s="40">
        <v>30.11666666666666</v>
      </c>
      <c r="K170" s="31">
        <v>29.15</v>
      </c>
      <c r="L170" s="31">
        <v>28.3</v>
      </c>
      <c r="M170" s="31">
        <v>91.786869999999993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3087.8</v>
      </c>
      <c r="D171" s="40">
        <v>3114.4666666666667</v>
      </c>
      <c r="E171" s="40">
        <v>3008.9333333333334</v>
      </c>
      <c r="F171" s="40">
        <v>2930.0666666666666</v>
      </c>
      <c r="G171" s="40">
        <v>2824.5333333333333</v>
      </c>
      <c r="H171" s="40">
        <v>3193.3333333333335</v>
      </c>
      <c r="I171" s="40">
        <v>3298.8666666666672</v>
      </c>
      <c r="J171" s="40">
        <v>3377.7333333333336</v>
      </c>
      <c r="K171" s="31">
        <v>3220</v>
      </c>
      <c r="L171" s="31">
        <v>3035.6</v>
      </c>
      <c r="M171" s="31">
        <v>0.55054999999999998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186.7</v>
      </c>
      <c r="D172" s="40">
        <v>187.13333333333333</v>
      </c>
      <c r="E172" s="40">
        <v>184.46666666666664</v>
      </c>
      <c r="F172" s="40">
        <v>182.23333333333332</v>
      </c>
      <c r="G172" s="40">
        <v>179.56666666666663</v>
      </c>
      <c r="H172" s="40">
        <v>189.36666666666665</v>
      </c>
      <c r="I172" s="40">
        <v>192.03333333333333</v>
      </c>
      <c r="J172" s="40">
        <v>194.26666666666665</v>
      </c>
      <c r="K172" s="31">
        <v>189.8</v>
      </c>
      <c r="L172" s="31">
        <v>184.9</v>
      </c>
      <c r="M172" s="31">
        <v>1.3628899999999999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3151.15</v>
      </c>
      <c r="D173" s="40">
        <v>3141.0666666666671</v>
      </c>
      <c r="E173" s="40">
        <v>3097.1333333333341</v>
      </c>
      <c r="F173" s="40">
        <v>3043.1166666666672</v>
      </c>
      <c r="G173" s="40">
        <v>2999.1833333333343</v>
      </c>
      <c r="H173" s="40">
        <v>3195.0833333333339</v>
      </c>
      <c r="I173" s="40">
        <v>3239.0166666666673</v>
      </c>
      <c r="J173" s="40">
        <v>3293.0333333333338</v>
      </c>
      <c r="K173" s="31">
        <v>3185</v>
      </c>
      <c r="L173" s="31">
        <v>3087.05</v>
      </c>
      <c r="M173" s="31">
        <v>0.25364999999999999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157.55000000000001</v>
      </c>
      <c r="D174" s="40">
        <v>154.75000000000003</v>
      </c>
      <c r="E174" s="40">
        <v>144.10000000000005</v>
      </c>
      <c r="F174" s="40">
        <v>130.65000000000003</v>
      </c>
      <c r="G174" s="40">
        <v>120.00000000000006</v>
      </c>
      <c r="H174" s="40">
        <v>168.20000000000005</v>
      </c>
      <c r="I174" s="40">
        <v>178.85000000000002</v>
      </c>
      <c r="J174" s="40">
        <v>192.30000000000004</v>
      </c>
      <c r="K174" s="31">
        <v>165.4</v>
      </c>
      <c r="L174" s="31">
        <v>141.30000000000001</v>
      </c>
      <c r="M174" s="31">
        <v>87.7607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5846.65</v>
      </c>
      <c r="D175" s="40">
        <v>5805.55</v>
      </c>
      <c r="E175" s="40">
        <v>5741.1</v>
      </c>
      <c r="F175" s="40">
        <v>5635.55</v>
      </c>
      <c r="G175" s="40">
        <v>5571.1</v>
      </c>
      <c r="H175" s="40">
        <v>5911.1</v>
      </c>
      <c r="I175" s="40">
        <v>5975.5499999999993</v>
      </c>
      <c r="J175" s="40">
        <v>6081.1</v>
      </c>
      <c r="K175" s="31">
        <v>5870</v>
      </c>
      <c r="L175" s="31">
        <v>5700</v>
      </c>
      <c r="M175" s="31">
        <v>0.32940999999999998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3846.2</v>
      </c>
      <c r="D176" s="40">
        <v>3846.8833333333332</v>
      </c>
      <c r="E176" s="40">
        <v>3810.3166666666666</v>
      </c>
      <c r="F176" s="40">
        <v>3774.4333333333334</v>
      </c>
      <c r="G176" s="40">
        <v>3737.8666666666668</v>
      </c>
      <c r="H176" s="40">
        <v>3882.7666666666664</v>
      </c>
      <c r="I176" s="40">
        <v>3919.333333333333</v>
      </c>
      <c r="J176" s="40">
        <v>3955.2166666666662</v>
      </c>
      <c r="K176" s="31">
        <v>3883.45</v>
      </c>
      <c r="L176" s="31">
        <v>3811</v>
      </c>
      <c r="M176" s="31">
        <v>4.7292100000000001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1522.75</v>
      </c>
      <c r="D177" s="40">
        <v>1530.5</v>
      </c>
      <c r="E177" s="40">
        <v>1507.25</v>
      </c>
      <c r="F177" s="40">
        <v>1491.75</v>
      </c>
      <c r="G177" s="40">
        <v>1468.5</v>
      </c>
      <c r="H177" s="40">
        <v>1546</v>
      </c>
      <c r="I177" s="40">
        <v>1569.25</v>
      </c>
      <c r="J177" s="40">
        <v>1584.75</v>
      </c>
      <c r="K177" s="31">
        <v>1553.75</v>
      </c>
      <c r="L177" s="31">
        <v>1515</v>
      </c>
      <c r="M177" s="31">
        <v>0.20777999999999999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519.70000000000005</v>
      </c>
      <c r="D178" s="40">
        <v>521.86666666666667</v>
      </c>
      <c r="E178" s="40">
        <v>516.23333333333335</v>
      </c>
      <c r="F178" s="40">
        <v>512.76666666666665</v>
      </c>
      <c r="G178" s="40">
        <v>507.13333333333333</v>
      </c>
      <c r="H178" s="40">
        <v>525.33333333333337</v>
      </c>
      <c r="I178" s="40">
        <v>530.96666666666681</v>
      </c>
      <c r="J178" s="40">
        <v>534.43333333333339</v>
      </c>
      <c r="K178" s="31">
        <v>527.5</v>
      </c>
      <c r="L178" s="31">
        <v>518.4</v>
      </c>
      <c r="M178" s="31">
        <v>9.6941199999999998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990.5</v>
      </c>
      <c r="D179" s="40">
        <v>987.43333333333339</v>
      </c>
      <c r="E179" s="40">
        <v>976.96666666666681</v>
      </c>
      <c r="F179" s="40">
        <v>963.43333333333339</v>
      </c>
      <c r="G179" s="40">
        <v>952.96666666666681</v>
      </c>
      <c r="H179" s="40">
        <v>1000.9666666666668</v>
      </c>
      <c r="I179" s="40">
        <v>1011.4333333333335</v>
      </c>
      <c r="J179" s="40">
        <v>1024.9666666666667</v>
      </c>
      <c r="K179" s="31">
        <v>997.9</v>
      </c>
      <c r="L179" s="31">
        <v>973.9</v>
      </c>
      <c r="M179" s="31">
        <v>0.26101999999999997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626.35</v>
      </c>
      <c r="D180" s="40">
        <v>628.31666666666672</v>
      </c>
      <c r="E180" s="40">
        <v>616.03333333333342</v>
      </c>
      <c r="F180" s="40">
        <v>605.7166666666667</v>
      </c>
      <c r="G180" s="40">
        <v>593.43333333333339</v>
      </c>
      <c r="H180" s="40">
        <v>638.63333333333344</v>
      </c>
      <c r="I180" s="40">
        <v>650.91666666666674</v>
      </c>
      <c r="J180" s="40">
        <v>661.23333333333346</v>
      </c>
      <c r="K180" s="31">
        <v>640.6</v>
      </c>
      <c r="L180" s="31">
        <v>618</v>
      </c>
      <c r="M180" s="31">
        <v>2.9960300000000002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1040.8499999999999</v>
      </c>
      <c r="D181" s="40">
        <v>1032.7833333333333</v>
      </c>
      <c r="E181" s="40">
        <v>1010.0666666666666</v>
      </c>
      <c r="F181" s="40">
        <v>979.2833333333333</v>
      </c>
      <c r="G181" s="40">
        <v>956.56666666666661</v>
      </c>
      <c r="H181" s="40">
        <v>1063.5666666666666</v>
      </c>
      <c r="I181" s="40">
        <v>1086.2833333333333</v>
      </c>
      <c r="J181" s="40">
        <v>1117.0666666666666</v>
      </c>
      <c r="K181" s="31">
        <v>1055.5</v>
      </c>
      <c r="L181" s="31">
        <v>1002</v>
      </c>
      <c r="M181" s="31">
        <v>23.503900000000002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543</v>
      </c>
      <c r="D182" s="40">
        <v>547.7833333333333</v>
      </c>
      <c r="E182" s="40">
        <v>536.06666666666661</v>
      </c>
      <c r="F182" s="40">
        <v>529.13333333333333</v>
      </c>
      <c r="G182" s="40">
        <v>517.41666666666663</v>
      </c>
      <c r="H182" s="40">
        <v>554.71666666666658</v>
      </c>
      <c r="I182" s="40">
        <v>566.43333333333328</v>
      </c>
      <c r="J182" s="40">
        <v>573.36666666666656</v>
      </c>
      <c r="K182" s="31">
        <v>559.5</v>
      </c>
      <c r="L182" s="31">
        <v>540.85</v>
      </c>
      <c r="M182" s="31">
        <v>2.7095799999999999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1440.5</v>
      </c>
      <c r="D183" s="40">
        <v>1446.75</v>
      </c>
      <c r="E183" s="40">
        <v>1425.15</v>
      </c>
      <c r="F183" s="40">
        <v>1409.8000000000002</v>
      </c>
      <c r="G183" s="40">
        <v>1388.2000000000003</v>
      </c>
      <c r="H183" s="40">
        <v>1462.1</v>
      </c>
      <c r="I183" s="40">
        <v>1483.6999999999998</v>
      </c>
      <c r="J183" s="40">
        <v>1499.0499999999997</v>
      </c>
      <c r="K183" s="31">
        <v>1468.35</v>
      </c>
      <c r="L183" s="31">
        <v>1431.4</v>
      </c>
      <c r="M183" s="31">
        <v>6.5273399999999997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330.75</v>
      </c>
      <c r="D184" s="40">
        <v>332.86666666666667</v>
      </c>
      <c r="E184" s="40">
        <v>326.98333333333335</v>
      </c>
      <c r="F184" s="40">
        <v>323.2166666666667</v>
      </c>
      <c r="G184" s="40">
        <v>317.33333333333337</v>
      </c>
      <c r="H184" s="40">
        <v>336.63333333333333</v>
      </c>
      <c r="I184" s="40">
        <v>342.51666666666665</v>
      </c>
      <c r="J184" s="40">
        <v>346.2833333333333</v>
      </c>
      <c r="K184" s="31">
        <v>338.75</v>
      </c>
      <c r="L184" s="31">
        <v>329.1</v>
      </c>
      <c r="M184" s="31">
        <v>15.422269999999999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627.25</v>
      </c>
      <c r="D185" s="40">
        <v>620.76666666666665</v>
      </c>
      <c r="E185" s="40">
        <v>611.5333333333333</v>
      </c>
      <c r="F185" s="40">
        <v>595.81666666666661</v>
      </c>
      <c r="G185" s="40">
        <v>586.58333333333326</v>
      </c>
      <c r="H185" s="40">
        <v>636.48333333333335</v>
      </c>
      <c r="I185" s="40">
        <v>645.7166666666667</v>
      </c>
      <c r="J185" s="40">
        <v>661.43333333333339</v>
      </c>
      <c r="K185" s="31">
        <v>630</v>
      </c>
      <c r="L185" s="31">
        <v>605.04999999999995</v>
      </c>
      <c r="M185" s="31">
        <v>3.0464699999999998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1447.7</v>
      </c>
      <c r="D186" s="40">
        <v>1455.4833333333336</v>
      </c>
      <c r="E186" s="40">
        <v>1438.3166666666671</v>
      </c>
      <c r="F186" s="40">
        <v>1428.9333333333334</v>
      </c>
      <c r="G186" s="40">
        <v>1411.7666666666669</v>
      </c>
      <c r="H186" s="40">
        <v>1464.8666666666672</v>
      </c>
      <c r="I186" s="40">
        <v>1482.0333333333338</v>
      </c>
      <c r="J186" s="40">
        <v>1491.4166666666674</v>
      </c>
      <c r="K186" s="31">
        <v>1472.65</v>
      </c>
      <c r="L186" s="31">
        <v>1446.1</v>
      </c>
      <c r="M186" s="31">
        <v>8.3963400000000004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338.4</v>
      </c>
      <c r="D187" s="40">
        <v>330.8</v>
      </c>
      <c r="E187" s="40">
        <v>312.60000000000002</v>
      </c>
      <c r="F187" s="40">
        <v>286.8</v>
      </c>
      <c r="G187" s="40">
        <v>268.60000000000002</v>
      </c>
      <c r="H187" s="40">
        <v>356.6</v>
      </c>
      <c r="I187" s="40">
        <v>374.79999999999995</v>
      </c>
      <c r="J187" s="40">
        <v>400.6</v>
      </c>
      <c r="K187" s="31">
        <v>349</v>
      </c>
      <c r="L187" s="31">
        <v>305</v>
      </c>
      <c r="M187" s="31">
        <v>24.235530000000001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132.5</v>
      </c>
      <c r="D188" s="40">
        <v>133.28333333333333</v>
      </c>
      <c r="E188" s="40">
        <v>130.96666666666667</v>
      </c>
      <c r="F188" s="40">
        <v>129.43333333333334</v>
      </c>
      <c r="G188" s="40">
        <v>127.11666666666667</v>
      </c>
      <c r="H188" s="40">
        <v>134.81666666666666</v>
      </c>
      <c r="I188" s="40">
        <v>137.13333333333333</v>
      </c>
      <c r="J188" s="40">
        <v>138.66666666666666</v>
      </c>
      <c r="K188" s="31">
        <v>135.6</v>
      </c>
      <c r="L188" s="31">
        <v>131.75</v>
      </c>
      <c r="M188" s="31">
        <v>16.100210000000001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1254.1500000000001</v>
      </c>
      <c r="D189" s="40">
        <v>1260.8666666666668</v>
      </c>
      <c r="E189" s="40">
        <v>1239.7333333333336</v>
      </c>
      <c r="F189" s="40">
        <v>1225.3166666666668</v>
      </c>
      <c r="G189" s="40">
        <v>1204.1833333333336</v>
      </c>
      <c r="H189" s="40">
        <v>1275.2833333333335</v>
      </c>
      <c r="I189" s="40">
        <v>1296.4166666666667</v>
      </c>
      <c r="J189" s="40">
        <v>1310.8333333333335</v>
      </c>
      <c r="K189" s="31">
        <v>1282</v>
      </c>
      <c r="L189" s="31">
        <v>1246.45</v>
      </c>
      <c r="M189" s="31">
        <v>1.11758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440.95</v>
      </c>
      <c r="D190" s="40">
        <v>443.63333333333338</v>
      </c>
      <c r="E190" s="40">
        <v>435.41666666666674</v>
      </c>
      <c r="F190" s="40">
        <v>429.88333333333338</v>
      </c>
      <c r="G190" s="40">
        <v>421.66666666666674</v>
      </c>
      <c r="H190" s="40">
        <v>449.16666666666674</v>
      </c>
      <c r="I190" s="40">
        <v>457.38333333333333</v>
      </c>
      <c r="J190" s="40">
        <v>462.91666666666674</v>
      </c>
      <c r="K190" s="31">
        <v>451.85</v>
      </c>
      <c r="L190" s="31">
        <v>438.1</v>
      </c>
      <c r="M190" s="31">
        <v>1.7907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163.75</v>
      </c>
      <c r="D191" s="40">
        <v>164.53333333333333</v>
      </c>
      <c r="E191" s="40">
        <v>162.16666666666666</v>
      </c>
      <c r="F191" s="40">
        <v>160.58333333333331</v>
      </c>
      <c r="G191" s="40">
        <v>158.21666666666664</v>
      </c>
      <c r="H191" s="40">
        <v>166.11666666666667</v>
      </c>
      <c r="I191" s="40">
        <v>168.48333333333335</v>
      </c>
      <c r="J191" s="40">
        <v>170.06666666666669</v>
      </c>
      <c r="K191" s="31">
        <v>166.9</v>
      </c>
      <c r="L191" s="31">
        <v>162.94999999999999</v>
      </c>
      <c r="M191" s="31">
        <v>2.8853300000000002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1711.55</v>
      </c>
      <c r="D192" s="40">
        <v>1701.25</v>
      </c>
      <c r="E192" s="40">
        <v>1675.5</v>
      </c>
      <c r="F192" s="40">
        <v>1639.45</v>
      </c>
      <c r="G192" s="40">
        <v>1613.7</v>
      </c>
      <c r="H192" s="40">
        <v>1737.3</v>
      </c>
      <c r="I192" s="40">
        <v>1763.05</v>
      </c>
      <c r="J192" s="40">
        <v>1799.1</v>
      </c>
      <c r="K192" s="31">
        <v>1727</v>
      </c>
      <c r="L192" s="31">
        <v>1665.2</v>
      </c>
      <c r="M192" s="31">
        <v>1.3931899999999999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710.75</v>
      </c>
      <c r="D193" s="40">
        <v>717.88333333333333</v>
      </c>
      <c r="E193" s="40">
        <v>702.86666666666667</v>
      </c>
      <c r="F193" s="40">
        <v>694.98333333333335</v>
      </c>
      <c r="G193" s="40">
        <v>679.9666666666667</v>
      </c>
      <c r="H193" s="40">
        <v>725.76666666666665</v>
      </c>
      <c r="I193" s="40">
        <v>740.7833333333333</v>
      </c>
      <c r="J193" s="40">
        <v>748.66666666666663</v>
      </c>
      <c r="K193" s="31">
        <v>732.9</v>
      </c>
      <c r="L193" s="31">
        <v>710</v>
      </c>
      <c r="M193" s="31">
        <v>10.24474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325.95</v>
      </c>
      <c r="D194" s="40">
        <v>328.31666666666666</v>
      </c>
      <c r="E194" s="40">
        <v>322.13333333333333</v>
      </c>
      <c r="F194" s="40">
        <v>318.31666666666666</v>
      </c>
      <c r="G194" s="40">
        <v>312.13333333333333</v>
      </c>
      <c r="H194" s="40">
        <v>332.13333333333333</v>
      </c>
      <c r="I194" s="40">
        <v>338.31666666666661</v>
      </c>
      <c r="J194" s="40">
        <v>342.13333333333333</v>
      </c>
      <c r="K194" s="31">
        <v>334.5</v>
      </c>
      <c r="L194" s="31">
        <v>324.5</v>
      </c>
      <c r="M194" s="31">
        <v>2.8960499999999998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101.85</v>
      </c>
      <c r="D195" s="40">
        <v>101.75</v>
      </c>
      <c r="E195" s="40">
        <v>100.6</v>
      </c>
      <c r="F195" s="40">
        <v>99.35</v>
      </c>
      <c r="G195" s="40">
        <v>98.199999999999989</v>
      </c>
      <c r="H195" s="40">
        <v>103</v>
      </c>
      <c r="I195" s="40">
        <v>104.15</v>
      </c>
      <c r="J195" s="40">
        <v>105.4</v>
      </c>
      <c r="K195" s="31">
        <v>102.9</v>
      </c>
      <c r="L195" s="31">
        <v>100.5</v>
      </c>
      <c r="M195" s="31">
        <v>3.3205499999999999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100.25</v>
      </c>
      <c r="D196" s="40">
        <v>101.64999999999999</v>
      </c>
      <c r="E196" s="40">
        <v>98.549999999999983</v>
      </c>
      <c r="F196" s="40">
        <v>96.85</v>
      </c>
      <c r="G196" s="40">
        <v>93.749999999999986</v>
      </c>
      <c r="H196" s="40">
        <v>103.34999999999998</v>
      </c>
      <c r="I196" s="40">
        <v>106.44999999999997</v>
      </c>
      <c r="J196" s="40">
        <v>108.14999999999998</v>
      </c>
      <c r="K196" s="31">
        <v>104.75</v>
      </c>
      <c r="L196" s="31">
        <v>99.95</v>
      </c>
      <c r="M196" s="31">
        <v>14.49314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349.15</v>
      </c>
      <c r="D197" s="40">
        <v>351.5333333333333</v>
      </c>
      <c r="E197" s="40">
        <v>343.66666666666663</v>
      </c>
      <c r="F197" s="40">
        <v>338.18333333333334</v>
      </c>
      <c r="G197" s="40">
        <v>330.31666666666666</v>
      </c>
      <c r="H197" s="40">
        <v>357.01666666666659</v>
      </c>
      <c r="I197" s="40">
        <v>364.88333333333327</v>
      </c>
      <c r="J197" s="40">
        <v>370.36666666666656</v>
      </c>
      <c r="K197" s="31">
        <v>359.4</v>
      </c>
      <c r="L197" s="31">
        <v>346.05</v>
      </c>
      <c r="M197" s="31">
        <v>7.3736100000000002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591.35</v>
      </c>
      <c r="D198" s="40">
        <v>587.21666666666658</v>
      </c>
      <c r="E198" s="40">
        <v>581.43333333333317</v>
      </c>
      <c r="F198" s="40">
        <v>571.51666666666654</v>
      </c>
      <c r="G198" s="40">
        <v>565.73333333333312</v>
      </c>
      <c r="H198" s="40">
        <v>597.13333333333321</v>
      </c>
      <c r="I198" s="40">
        <v>602.91666666666674</v>
      </c>
      <c r="J198" s="40">
        <v>612.83333333333326</v>
      </c>
      <c r="K198" s="31">
        <v>593</v>
      </c>
      <c r="L198" s="31">
        <v>577.29999999999995</v>
      </c>
      <c r="M198" s="31">
        <v>0.49557000000000001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2196.0500000000002</v>
      </c>
      <c r="D199" s="40">
        <v>2195.2333333333336</v>
      </c>
      <c r="E199" s="40">
        <v>2170.4666666666672</v>
      </c>
      <c r="F199" s="40">
        <v>2144.8833333333337</v>
      </c>
      <c r="G199" s="40">
        <v>2120.1166666666672</v>
      </c>
      <c r="H199" s="40">
        <v>2220.8166666666671</v>
      </c>
      <c r="I199" s="40">
        <v>2245.5833333333335</v>
      </c>
      <c r="J199" s="40">
        <v>2271.166666666667</v>
      </c>
      <c r="K199" s="31">
        <v>2220</v>
      </c>
      <c r="L199" s="31">
        <v>2169.65</v>
      </c>
      <c r="M199" s="31">
        <v>0.72892999999999997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1154.3499999999999</v>
      </c>
      <c r="D200" s="40">
        <v>1154.8500000000001</v>
      </c>
      <c r="E200" s="40">
        <v>1139.8000000000002</v>
      </c>
      <c r="F200" s="40">
        <v>1125.25</v>
      </c>
      <c r="G200" s="40">
        <v>1110.2</v>
      </c>
      <c r="H200" s="40">
        <v>1169.4000000000003</v>
      </c>
      <c r="I200" s="40">
        <v>1184.45</v>
      </c>
      <c r="J200" s="40">
        <v>1199.0000000000005</v>
      </c>
      <c r="K200" s="31">
        <v>1169.9000000000001</v>
      </c>
      <c r="L200" s="31">
        <v>1140.3</v>
      </c>
      <c r="M200" s="31">
        <v>34.479120000000002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2959.8</v>
      </c>
      <c r="D201" s="40">
        <v>2953.6</v>
      </c>
      <c r="E201" s="40">
        <v>2932.2</v>
      </c>
      <c r="F201" s="40">
        <v>2904.6</v>
      </c>
      <c r="G201" s="40">
        <v>2883.2</v>
      </c>
      <c r="H201" s="40">
        <v>2981.2</v>
      </c>
      <c r="I201" s="40">
        <v>3002.6000000000004</v>
      </c>
      <c r="J201" s="40">
        <v>3030.2</v>
      </c>
      <c r="K201" s="31">
        <v>2975</v>
      </c>
      <c r="L201" s="31">
        <v>2926</v>
      </c>
      <c r="M201" s="31">
        <v>2.10493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1557.4</v>
      </c>
      <c r="D202" s="40">
        <v>1556.7333333333333</v>
      </c>
      <c r="E202" s="40">
        <v>1548.6666666666667</v>
      </c>
      <c r="F202" s="40">
        <v>1539.9333333333334</v>
      </c>
      <c r="G202" s="40">
        <v>1531.8666666666668</v>
      </c>
      <c r="H202" s="40">
        <v>1565.4666666666667</v>
      </c>
      <c r="I202" s="40">
        <v>1573.5333333333333</v>
      </c>
      <c r="J202" s="40">
        <v>1582.2666666666667</v>
      </c>
      <c r="K202" s="31">
        <v>1564.8</v>
      </c>
      <c r="L202" s="31">
        <v>1548</v>
      </c>
      <c r="M202" s="31">
        <v>38.639870000000002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687.55</v>
      </c>
      <c r="D203" s="40">
        <v>684.18333333333339</v>
      </c>
      <c r="E203" s="40">
        <v>676.36666666666679</v>
      </c>
      <c r="F203" s="40">
        <v>665.18333333333339</v>
      </c>
      <c r="G203" s="40">
        <v>657.36666666666679</v>
      </c>
      <c r="H203" s="40">
        <v>695.36666666666679</v>
      </c>
      <c r="I203" s="40">
        <v>703.18333333333339</v>
      </c>
      <c r="J203" s="40">
        <v>714.36666666666679</v>
      </c>
      <c r="K203" s="31">
        <v>692</v>
      </c>
      <c r="L203" s="31">
        <v>673</v>
      </c>
      <c r="M203" s="31">
        <v>76.089150000000004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64.900000000000006</v>
      </c>
      <c r="D204" s="40">
        <v>64.166666666666671</v>
      </c>
      <c r="E204" s="40">
        <v>63.433333333333337</v>
      </c>
      <c r="F204" s="40">
        <v>61.966666666666669</v>
      </c>
      <c r="G204" s="40">
        <v>61.233333333333334</v>
      </c>
      <c r="H204" s="40">
        <v>65.63333333333334</v>
      </c>
      <c r="I204" s="40">
        <v>66.36666666666666</v>
      </c>
      <c r="J204" s="40">
        <v>67.833333333333343</v>
      </c>
      <c r="K204" s="31">
        <v>64.900000000000006</v>
      </c>
      <c r="L204" s="31">
        <v>62.7</v>
      </c>
      <c r="M204" s="31">
        <v>17.942080000000001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1435.55</v>
      </c>
      <c r="D205" s="40">
        <v>1432</v>
      </c>
      <c r="E205" s="40">
        <v>1414.6</v>
      </c>
      <c r="F205" s="40">
        <v>1393.6499999999999</v>
      </c>
      <c r="G205" s="40">
        <v>1376.2499999999998</v>
      </c>
      <c r="H205" s="40">
        <v>1452.95</v>
      </c>
      <c r="I205" s="40">
        <v>1470.3500000000001</v>
      </c>
      <c r="J205" s="40">
        <v>1491.3000000000002</v>
      </c>
      <c r="K205" s="31">
        <v>1449.4</v>
      </c>
      <c r="L205" s="31">
        <v>1411.05</v>
      </c>
      <c r="M205" s="31">
        <v>8.5730799999999991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1015.35</v>
      </c>
      <c r="D206" s="40">
        <v>1024.2833333333333</v>
      </c>
      <c r="E206" s="40">
        <v>993.56666666666661</v>
      </c>
      <c r="F206" s="40">
        <v>971.7833333333333</v>
      </c>
      <c r="G206" s="40">
        <v>941.06666666666661</v>
      </c>
      <c r="H206" s="40">
        <v>1046.0666666666666</v>
      </c>
      <c r="I206" s="40">
        <v>1076.7833333333333</v>
      </c>
      <c r="J206" s="40">
        <v>1098.5666666666666</v>
      </c>
      <c r="K206" s="31">
        <v>1055</v>
      </c>
      <c r="L206" s="31">
        <v>1002.5</v>
      </c>
      <c r="M206" s="31">
        <v>6.4800199999999997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1204.25</v>
      </c>
      <c r="D207" s="40">
        <v>1226.4833333333333</v>
      </c>
      <c r="E207" s="40">
        <v>1178.7666666666667</v>
      </c>
      <c r="F207" s="40">
        <v>1153.2833333333333</v>
      </c>
      <c r="G207" s="40">
        <v>1105.5666666666666</v>
      </c>
      <c r="H207" s="40">
        <v>1251.9666666666667</v>
      </c>
      <c r="I207" s="40">
        <v>1299.6833333333334</v>
      </c>
      <c r="J207" s="40">
        <v>1325.1666666666667</v>
      </c>
      <c r="K207" s="31">
        <v>1274.2</v>
      </c>
      <c r="L207" s="31">
        <v>1201</v>
      </c>
      <c r="M207" s="31">
        <v>24.60031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257.45</v>
      </c>
      <c r="D208" s="40">
        <v>255.98333333333335</v>
      </c>
      <c r="E208" s="40">
        <v>253.4666666666667</v>
      </c>
      <c r="F208" s="40">
        <v>249.48333333333335</v>
      </c>
      <c r="G208" s="40">
        <v>246.9666666666667</v>
      </c>
      <c r="H208" s="40">
        <v>259.9666666666667</v>
      </c>
      <c r="I208" s="40">
        <v>262.48333333333335</v>
      </c>
      <c r="J208" s="40">
        <v>266.4666666666667</v>
      </c>
      <c r="K208" s="31">
        <v>258.5</v>
      </c>
      <c r="L208" s="31">
        <v>252</v>
      </c>
      <c r="M208" s="31">
        <v>1.1047499999999999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128.30000000000001</v>
      </c>
      <c r="D209" s="40">
        <v>129.23333333333335</v>
      </c>
      <c r="E209" s="40">
        <v>126.9666666666667</v>
      </c>
      <c r="F209" s="40">
        <v>125.63333333333335</v>
      </c>
      <c r="G209" s="40">
        <v>123.3666666666667</v>
      </c>
      <c r="H209" s="40">
        <v>130.56666666666669</v>
      </c>
      <c r="I209" s="40">
        <v>132.83333333333334</v>
      </c>
      <c r="J209" s="40">
        <v>134.16666666666669</v>
      </c>
      <c r="K209" s="31">
        <v>131.5</v>
      </c>
      <c r="L209" s="31">
        <v>127.9</v>
      </c>
      <c r="M209" s="31">
        <v>4.1862000000000004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2673.95</v>
      </c>
      <c r="D210" s="40">
        <v>2683.9833333333331</v>
      </c>
      <c r="E210" s="40">
        <v>2659.9666666666662</v>
      </c>
      <c r="F210" s="40">
        <v>2645.9833333333331</v>
      </c>
      <c r="G210" s="40">
        <v>2621.9666666666662</v>
      </c>
      <c r="H210" s="40">
        <v>2697.9666666666662</v>
      </c>
      <c r="I210" s="40">
        <v>2721.9833333333336</v>
      </c>
      <c r="J210" s="40">
        <v>2735.9666666666662</v>
      </c>
      <c r="K210" s="31">
        <v>2708</v>
      </c>
      <c r="L210" s="31">
        <v>2670</v>
      </c>
      <c r="M210" s="31">
        <v>4.0777999999999999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44.9</v>
      </c>
      <c r="D211" s="40">
        <v>44.833333333333336</v>
      </c>
      <c r="E211" s="40">
        <v>44.266666666666673</v>
      </c>
      <c r="F211" s="40">
        <v>43.63333333333334</v>
      </c>
      <c r="G211" s="40">
        <v>43.066666666666677</v>
      </c>
      <c r="H211" s="40">
        <v>45.466666666666669</v>
      </c>
      <c r="I211" s="40">
        <v>46.033333333333331</v>
      </c>
      <c r="J211" s="40">
        <v>46.666666666666664</v>
      </c>
      <c r="K211" s="31">
        <v>45.4</v>
      </c>
      <c r="L211" s="31">
        <v>44.2</v>
      </c>
      <c r="M211" s="31">
        <v>27.673079999999999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430.7</v>
      </c>
      <c r="D212" s="40">
        <v>429.7833333333333</v>
      </c>
      <c r="E212" s="40">
        <v>424.61666666666662</v>
      </c>
      <c r="F212" s="40">
        <v>418.5333333333333</v>
      </c>
      <c r="G212" s="40">
        <v>413.36666666666662</v>
      </c>
      <c r="H212" s="40">
        <v>435.86666666666662</v>
      </c>
      <c r="I212" s="40">
        <v>441.03333333333336</v>
      </c>
      <c r="J212" s="40">
        <v>447.11666666666662</v>
      </c>
      <c r="K212" s="31">
        <v>434.95</v>
      </c>
      <c r="L212" s="31">
        <v>423.7</v>
      </c>
      <c r="M212" s="31">
        <v>179.74391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1248.25</v>
      </c>
      <c r="D213" s="40">
        <v>1226.0833333333333</v>
      </c>
      <c r="E213" s="40">
        <v>1192.1666666666665</v>
      </c>
      <c r="F213" s="40">
        <v>1136.0833333333333</v>
      </c>
      <c r="G213" s="40">
        <v>1102.1666666666665</v>
      </c>
      <c r="H213" s="40">
        <v>1282.1666666666665</v>
      </c>
      <c r="I213" s="40">
        <v>1316.083333333333</v>
      </c>
      <c r="J213" s="40">
        <v>1372.1666666666665</v>
      </c>
      <c r="K213" s="31">
        <v>1260</v>
      </c>
      <c r="L213" s="31">
        <v>1170</v>
      </c>
      <c r="M213" s="31">
        <v>30.21508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116.95</v>
      </c>
      <c r="D214" s="40">
        <v>117.18333333333334</v>
      </c>
      <c r="E214" s="40">
        <v>115.16666666666667</v>
      </c>
      <c r="F214" s="40">
        <v>113.38333333333334</v>
      </c>
      <c r="G214" s="40">
        <v>111.36666666666667</v>
      </c>
      <c r="H214" s="40">
        <v>118.96666666666667</v>
      </c>
      <c r="I214" s="40">
        <v>120.98333333333332</v>
      </c>
      <c r="J214" s="40">
        <v>122.76666666666667</v>
      </c>
      <c r="K214" s="31">
        <v>119.2</v>
      </c>
      <c r="L214" s="31">
        <v>115.4</v>
      </c>
      <c r="M214" s="31">
        <v>38.848410000000001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257.85000000000002</v>
      </c>
      <c r="D215" s="40">
        <v>255.81666666666669</v>
      </c>
      <c r="E215" s="40">
        <v>252.13333333333338</v>
      </c>
      <c r="F215" s="40">
        <v>246.41666666666669</v>
      </c>
      <c r="G215" s="40">
        <v>242.73333333333338</v>
      </c>
      <c r="H215" s="40">
        <v>261.53333333333342</v>
      </c>
      <c r="I215" s="40">
        <v>265.2166666666667</v>
      </c>
      <c r="J215" s="40">
        <v>270.93333333333339</v>
      </c>
      <c r="K215" s="31">
        <v>259.5</v>
      </c>
      <c r="L215" s="31">
        <v>250.1</v>
      </c>
      <c r="M215" s="31">
        <v>32.637729999999998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2645</v>
      </c>
      <c r="D216" s="40">
        <v>2644.0333333333333</v>
      </c>
      <c r="E216" s="40">
        <v>2621.6166666666668</v>
      </c>
      <c r="F216" s="40">
        <v>2598.2333333333336</v>
      </c>
      <c r="G216" s="40">
        <v>2575.8166666666671</v>
      </c>
      <c r="H216" s="40">
        <v>2667.4166666666665</v>
      </c>
      <c r="I216" s="40">
        <v>2689.8333333333335</v>
      </c>
      <c r="J216" s="40">
        <v>2713.2166666666662</v>
      </c>
      <c r="K216" s="31">
        <v>2666.45</v>
      </c>
      <c r="L216" s="31">
        <v>2620.65</v>
      </c>
      <c r="M216" s="31">
        <v>17.465699999999998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316.05</v>
      </c>
      <c r="D217" s="40">
        <v>315</v>
      </c>
      <c r="E217" s="40">
        <v>312.5</v>
      </c>
      <c r="F217" s="40">
        <v>308.95</v>
      </c>
      <c r="G217" s="40">
        <v>306.45</v>
      </c>
      <c r="H217" s="40">
        <v>318.55</v>
      </c>
      <c r="I217" s="40">
        <v>321.05</v>
      </c>
      <c r="J217" s="40">
        <v>324.60000000000002</v>
      </c>
      <c r="K217" s="31">
        <v>317.5</v>
      </c>
      <c r="L217" s="31">
        <v>311.45</v>
      </c>
      <c r="M217" s="31">
        <v>7.0320900000000002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39452.1</v>
      </c>
      <c r="D218" s="40">
        <v>39299.4</v>
      </c>
      <c r="E218" s="40">
        <v>38748.800000000003</v>
      </c>
      <c r="F218" s="40">
        <v>38045.5</v>
      </c>
      <c r="G218" s="40">
        <v>37494.9</v>
      </c>
      <c r="H218" s="40">
        <v>40002.700000000004</v>
      </c>
      <c r="I218" s="40">
        <v>40553.299999999996</v>
      </c>
      <c r="J218" s="40">
        <v>41256.600000000006</v>
      </c>
      <c r="K218" s="31">
        <v>39850</v>
      </c>
      <c r="L218" s="31">
        <v>38596.1</v>
      </c>
      <c r="M218" s="31">
        <v>3.8399999999999997E-2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40.85</v>
      </c>
      <c r="D219" s="40">
        <v>40.81666666666667</v>
      </c>
      <c r="E219" s="40">
        <v>40.233333333333341</v>
      </c>
      <c r="F219" s="40">
        <v>39.616666666666674</v>
      </c>
      <c r="G219" s="40">
        <v>39.033333333333346</v>
      </c>
      <c r="H219" s="40">
        <v>41.433333333333337</v>
      </c>
      <c r="I219" s="40">
        <v>42.016666666666666</v>
      </c>
      <c r="J219" s="40">
        <v>42.633333333333333</v>
      </c>
      <c r="K219" s="31">
        <v>41.4</v>
      </c>
      <c r="L219" s="31">
        <v>40.200000000000003</v>
      </c>
      <c r="M219" s="31">
        <v>18.476040000000001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2699.25</v>
      </c>
      <c r="D220" s="40">
        <v>2704.6666666666665</v>
      </c>
      <c r="E220" s="40">
        <v>2690.833333333333</v>
      </c>
      <c r="F220" s="40">
        <v>2682.4166666666665</v>
      </c>
      <c r="G220" s="40">
        <v>2668.583333333333</v>
      </c>
      <c r="H220" s="40">
        <v>2713.083333333333</v>
      </c>
      <c r="I220" s="40">
        <v>2726.9166666666661</v>
      </c>
      <c r="J220" s="40">
        <v>2735.333333333333</v>
      </c>
      <c r="K220" s="31">
        <v>2718.5</v>
      </c>
      <c r="L220" s="31">
        <v>2696.25</v>
      </c>
      <c r="M220" s="31">
        <v>17.147770000000001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262.39999999999998</v>
      </c>
      <c r="D221" s="40">
        <v>264.13333333333327</v>
      </c>
      <c r="E221" s="40">
        <v>258.81666666666655</v>
      </c>
      <c r="F221" s="40">
        <v>255.23333333333329</v>
      </c>
      <c r="G221" s="40">
        <v>249.91666666666657</v>
      </c>
      <c r="H221" s="40">
        <v>267.71666666666653</v>
      </c>
      <c r="I221" s="40">
        <v>273.03333333333325</v>
      </c>
      <c r="J221" s="40">
        <v>276.6166666666665</v>
      </c>
      <c r="K221" s="31">
        <v>269.45</v>
      </c>
      <c r="L221" s="31">
        <v>260.55</v>
      </c>
      <c r="M221" s="31">
        <v>0.61563999999999997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691.05</v>
      </c>
      <c r="D222" s="40">
        <v>692.88333333333333</v>
      </c>
      <c r="E222" s="40">
        <v>685.31666666666661</v>
      </c>
      <c r="F222" s="40">
        <v>679.58333333333326</v>
      </c>
      <c r="G222" s="40">
        <v>672.01666666666654</v>
      </c>
      <c r="H222" s="40">
        <v>698.61666666666667</v>
      </c>
      <c r="I222" s="40">
        <v>706.18333333333351</v>
      </c>
      <c r="J222" s="40">
        <v>711.91666666666674</v>
      </c>
      <c r="K222" s="31">
        <v>700.45</v>
      </c>
      <c r="L222" s="31">
        <v>687.15</v>
      </c>
      <c r="M222" s="31">
        <v>95.353589999999997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1464.45</v>
      </c>
      <c r="D223" s="40">
        <v>1468.3</v>
      </c>
      <c r="E223" s="40">
        <v>1455.8</v>
      </c>
      <c r="F223" s="40">
        <v>1447.15</v>
      </c>
      <c r="G223" s="40">
        <v>1434.65</v>
      </c>
      <c r="H223" s="40">
        <v>1476.9499999999998</v>
      </c>
      <c r="I223" s="40">
        <v>1489.4499999999998</v>
      </c>
      <c r="J223" s="40">
        <v>1498.0999999999997</v>
      </c>
      <c r="K223" s="31">
        <v>1480.8</v>
      </c>
      <c r="L223" s="31">
        <v>1459.65</v>
      </c>
      <c r="M223" s="31">
        <v>3.2801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655.4</v>
      </c>
      <c r="D224" s="40">
        <v>660.93333333333328</v>
      </c>
      <c r="E224" s="40">
        <v>648.01666666666654</v>
      </c>
      <c r="F224" s="40">
        <v>640.63333333333321</v>
      </c>
      <c r="G224" s="40">
        <v>627.71666666666647</v>
      </c>
      <c r="H224" s="40">
        <v>668.31666666666661</v>
      </c>
      <c r="I224" s="40">
        <v>681.23333333333335</v>
      </c>
      <c r="J224" s="40">
        <v>688.61666666666667</v>
      </c>
      <c r="K224" s="31">
        <v>673.85</v>
      </c>
      <c r="L224" s="31">
        <v>653.54999999999995</v>
      </c>
      <c r="M224" s="31">
        <v>13.66058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692.2</v>
      </c>
      <c r="D225" s="40">
        <v>689.19999999999993</v>
      </c>
      <c r="E225" s="40">
        <v>683.49999999999989</v>
      </c>
      <c r="F225" s="40">
        <v>674.8</v>
      </c>
      <c r="G225" s="40">
        <v>669.09999999999991</v>
      </c>
      <c r="H225" s="40">
        <v>697.89999999999986</v>
      </c>
      <c r="I225" s="40">
        <v>703.59999999999991</v>
      </c>
      <c r="J225" s="40">
        <v>712.29999999999984</v>
      </c>
      <c r="K225" s="31">
        <v>694.9</v>
      </c>
      <c r="L225" s="31">
        <v>680.5</v>
      </c>
      <c r="M225" s="31">
        <v>3.3842699999999999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37.799999999999997</v>
      </c>
      <c r="D226" s="40">
        <v>37.68333333333333</v>
      </c>
      <c r="E226" s="40">
        <v>37.216666666666661</v>
      </c>
      <c r="F226" s="40">
        <v>36.633333333333333</v>
      </c>
      <c r="G226" s="40">
        <v>36.166666666666664</v>
      </c>
      <c r="H226" s="40">
        <v>38.266666666666659</v>
      </c>
      <c r="I226" s="40">
        <v>38.733333333333327</v>
      </c>
      <c r="J226" s="40">
        <v>39.316666666666656</v>
      </c>
      <c r="K226" s="31">
        <v>38.15</v>
      </c>
      <c r="L226" s="31">
        <v>37.1</v>
      </c>
      <c r="M226" s="31">
        <v>73.616389999999996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42.55</v>
      </c>
      <c r="D227" s="40">
        <v>42.783333333333331</v>
      </c>
      <c r="E227" s="40">
        <v>42.11666666666666</v>
      </c>
      <c r="F227" s="40">
        <v>41.68333333333333</v>
      </c>
      <c r="G227" s="40">
        <v>41.016666666666659</v>
      </c>
      <c r="H227" s="40">
        <v>43.216666666666661</v>
      </c>
      <c r="I227" s="40">
        <v>43.883333333333333</v>
      </c>
      <c r="J227" s="40">
        <v>44.316666666666663</v>
      </c>
      <c r="K227" s="31">
        <v>43.45</v>
      </c>
      <c r="L227" s="31">
        <v>42.35</v>
      </c>
      <c r="M227" s="31">
        <v>302.43270000000001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47.2</v>
      </c>
      <c r="D228" s="40">
        <v>47.1</v>
      </c>
      <c r="E228" s="40">
        <v>45.900000000000006</v>
      </c>
      <c r="F228" s="40">
        <v>44.6</v>
      </c>
      <c r="G228" s="40">
        <v>43.400000000000006</v>
      </c>
      <c r="H228" s="40">
        <v>48.400000000000006</v>
      </c>
      <c r="I228" s="40">
        <v>49.600000000000009</v>
      </c>
      <c r="J228" s="40">
        <v>50.900000000000006</v>
      </c>
      <c r="K228" s="31">
        <v>48.3</v>
      </c>
      <c r="L228" s="31">
        <v>45.8</v>
      </c>
      <c r="M228" s="31">
        <v>113.32606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880.25</v>
      </c>
      <c r="D229" s="40">
        <v>886.16666666666663</v>
      </c>
      <c r="E229" s="40">
        <v>870.33333333333326</v>
      </c>
      <c r="F229" s="40">
        <v>860.41666666666663</v>
      </c>
      <c r="G229" s="40">
        <v>844.58333333333326</v>
      </c>
      <c r="H229" s="40">
        <v>896.08333333333326</v>
      </c>
      <c r="I229" s="40">
        <v>911.91666666666652</v>
      </c>
      <c r="J229" s="40">
        <v>921.83333333333326</v>
      </c>
      <c r="K229" s="31">
        <v>902</v>
      </c>
      <c r="L229" s="31">
        <v>876.25</v>
      </c>
      <c r="M229" s="31">
        <v>0.30441000000000001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279.25</v>
      </c>
      <c r="D230" s="40">
        <v>283.08333333333331</v>
      </c>
      <c r="E230" s="40">
        <v>273.16666666666663</v>
      </c>
      <c r="F230" s="40">
        <v>267.08333333333331</v>
      </c>
      <c r="G230" s="40">
        <v>257.16666666666663</v>
      </c>
      <c r="H230" s="40">
        <v>289.16666666666663</v>
      </c>
      <c r="I230" s="40">
        <v>299.08333333333326</v>
      </c>
      <c r="J230" s="40">
        <v>305.16666666666663</v>
      </c>
      <c r="K230" s="31">
        <v>293</v>
      </c>
      <c r="L230" s="31">
        <v>277</v>
      </c>
      <c r="M230" s="31">
        <v>0.70115000000000005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1498.3</v>
      </c>
      <c r="D231" s="40">
        <v>1512.7666666666667</v>
      </c>
      <c r="E231" s="40">
        <v>1475.5333333333333</v>
      </c>
      <c r="F231" s="40">
        <v>1452.7666666666667</v>
      </c>
      <c r="G231" s="40">
        <v>1415.5333333333333</v>
      </c>
      <c r="H231" s="40">
        <v>1535.5333333333333</v>
      </c>
      <c r="I231" s="40">
        <v>1572.7666666666664</v>
      </c>
      <c r="J231" s="40">
        <v>1595.5333333333333</v>
      </c>
      <c r="K231" s="31">
        <v>1550</v>
      </c>
      <c r="L231" s="31">
        <v>1490</v>
      </c>
      <c r="M231" s="31">
        <v>0.28481000000000001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552.45000000000005</v>
      </c>
      <c r="D232" s="40">
        <v>554.81666666666672</v>
      </c>
      <c r="E232" s="40">
        <v>543.63333333333344</v>
      </c>
      <c r="F232" s="40">
        <v>534.81666666666672</v>
      </c>
      <c r="G232" s="40">
        <v>523.63333333333344</v>
      </c>
      <c r="H232" s="40">
        <v>563.63333333333344</v>
      </c>
      <c r="I232" s="40">
        <v>574.81666666666661</v>
      </c>
      <c r="J232" s="40">
        <v>583.63333333333344</v>
      </c>
      <c r="K232" s="31">
        <v>566</v>
      </c>
      <c r="L232" s="31">
        <v>546</v>
      </c>
      <c r="M232" s="31">
        <v>5.3202499999999997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161.15</v>
      </c>
      <c r="D233" s="40">
        <v>163.1</v>
      </c>
      <c r="E233" s="40">
        <v>158.25</v>
      </c>
      <c r="F233" s="40">
        <v>155.35</v>
      </c>
      <c r="G233" s="40">
        <v>150.5</v>
      </c>
      <c r="H233" s="40">
        <v>166</v>
      </c>
      <c r="I233" s="40">
        <v>170.84999999999997</v>
      </c>
      <c r="J233" s="40">
        <v>173.75</v>
      </c>
      <c r="K233" s="31">
        <v>167.95</v>
      </c>
      <c r="L233" s="31">
        <v>160.19999999999999</v>
      </c>
      <c r="M233" s="31">
        <v>18.340229999999998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43.75</v>
      </c>
      <c r="D234" s="40">
        <v>42.933333333333337</v>
      </c>
      <c r="E234" s="40">
        <v>41.616666666666674</v>
      </c>
      <c r="F234" s="40">
        <v>39.483333333333334</v>
      </c>
      <c r="G234" s="40">
        <v>38.166666666666671</v>
      </c>
      <c r="H234" s="40">
        <v>45.066666666666677</v>
      </c>
      <c r="I234" s="40">
        <v>46.38333333333334</v>
      </c>
      <c r="J234" s="40">
        <v>48.51666666666668</v>
      </c>
      <c r="K234" s="31">
        <v>44.25</v>
      </c>
      <c r="L234" s="31">
        <v>40.799999999999997</v>
      </c>
      <c r="M234" s="31">
        <v>81.208410000000001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206.4</v>
      </c>
      <c r="D235" s="40">
        <v>206.76666666666665</v>
      </c>
      <c r="E235" s="40">
        <v>205.6333333333333</v>
      </c>
      <c r="F235" s="40">
        <v>204.86666666666665</v>
      </c>
      <c r="G235" s="40">
        <v>203.73333333333329</v>
      </c>
      <c r="H235" s="40">
        <v>207.5333333333333</v>
      </c>
      <c r="I235" s="40">
        <v>208.66666666666663</v>
      </c>
      <c r="J235" s="40">
        <v>209.43333333333331</v>
      </c>
      <c r="K235" s="31">
        <v>207.9</v>
      </c>
      <c r="L235" s="31">
        <v>206</v>
      </c>
      <c r="M235" s="31">
        <v>105.86893999999999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113.55</v>
      </c>
      <c r="D236" s="40">
        <v>113.91666666666667</v>
      </c>
      <c r="E236" s="40">
        <v>112.88333333333334</v>
      </c>
      <c r="F236" s="40">
        <v>112.21666666666667</v>
      </c>
      <c r="G236" s="40">
        <v>111.18333333333334</v>
      </c>
      <c r="H236" s="40">
        <v>114.58333333333334</v>
      </c>
      <c r="I236" s="40">
        <v>115.61666666666667</v>
      </c>
      <c r="J236" s="40">
        <v>116.28333333333335</v>
      </c>
      <c r="K236" s="31">
        <v>114.95</v>
      </c>
      <c r="L236" s="31">
        <v>113.25</v>
      </c>
      <c r="M236" s="31">
        <v>1.92188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161.19999999999999</v>
      </c>
      <c r="D237" s="40">
        <v>161.71666666666667</v>
      </c>
      <c r="E237" s="40">
        <v>159.48333333333335</v>
      </c>
      <c r="F237" s="40">
        <v>157.76666666666668</v>
      </c>
      <c r="G237" s="40">
        <v>155.53333333333336</v>
      </c>
      <c r="H237" s="40">
        <v>163.43333333333334</v>
      </c>
      <c r="I237" s="40">
        <v>165.66666666666663</v>
      </c>
      <c r="J237" s="40">
        <v>167.38333333333333</v>
      </c>
      <c r="K237" s="31">
        <v>163.95</v>
      </c>
      <c r="L237" s="31">
        <v>160</v>
      </c>
      <c r="M237" s="31">
        <v>9.8944799999999997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223.35</v>
      </c>
      <c r="D238" s="40">
        <v>225.76666666666665</v>
      </c>
      <c r="E238" s="40">
        <v>219.68333333333331</v>
      </c>
      <c r="F238" s="40">
        <v>216.01666666666665</v>
      </c>
      <c r="G238" s="40">
        <v>209.93333333333331</v>
      </c>
      <c r="H238" s="40">
        <v>229.43333333333331</v>
      </c>
      <c r="I238" s="40">
        <v>235.51666666666668</v>
      </c>
      <c r="J238" s="40">
        <v>239.18333333333331</v>
      </c>
      <c r="K238" s="31">
        <v>231.85</v>
      </c>
      <c r="L238" s="31">
        <v>222.1</v>
      </c>
      <c r="M238" s="31">
        <v>138.76034000000001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137.4</v>
      </c>
      <c r="D239" s="40">
        <v>138.93333333333337</v>
      </c>
      <c r="E239" s="40">
        <v>134.56666666666672</v>
      </c>
      <c r="F239" s="40">
        <v>131.73333333333335</v>
      </c>
      <c r="G239" s="40">
        <v>127.3666666666667</v>
      </c>
      <c r="H239" s="40">
        <v>141.76666666666674</v>
      </c>
      <c r="I239" s="40">
        <v>146.13333333333335</v>
      </c>
      <c r="J239" s="40">
        <v>148.96666666666675</v>
      </c>
      <c r="K239" s="31">
        <v>143.30000000000001</v>
      </c>
      <c r="L239" s="31">
        <v>136.1</v>
      </c>
      <c r="M239" s="31">
        <v>52.043509999999998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7016.25</v>
      </c>
      <c r="D240" s="40">
        <v>7043.7166666666672</v>
      </c>
      <c r="E240" s="40">
        <v>6972.5333333333347</v>
      </c>
      <c r="F240" s="40">
        <v>6928.8166666666675</v>
      </c>
      <c r="G240" s="40">
        <v>6857.633333333335</v>
      </c>
      <c r="H240" s="40">
        <v>7087.4333333333343</v>
      </c>
      <c r="I240" s="40">
        <v>7158.6166666666668</v>
      </c>
      <c r="J240" s="40">
        <v>7202.3333333333339</v>
      </c>
      <c r="K240" s="31">
        <v>7114.9</v>
      </c>
      <c r="L240" s="31">
        <v>7000</v>
      </c>
      <c r="M240" s="31">
        <v>0.44996999999999998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123.4</v>
      </c>
      <c r="D241" s="40">
        <v>122.31666666666666</v>
      </c>
      <c r="E241" s="40">
        <v>119.63333333333333</v>
      </c>
      <c r="F241" s="40">
        <v>115.86666666666666</v>
      </c>
      <c r="G241" s="40">
        <v>113.18333333333332</v>
      </c>
      <c r="H241" s="40">
        <v>126.08333333333333</v>
      </c>
      <c r="I241" s="40">
        <v>128.76666666666665</v>
      </c>
      <c r="J241" s="40">
        <v>132.53333333333333</v>
      </c>
      <c r="K241" s="31">
        <v>125</v>
      </c>
      <c r="L241" s="31">
        <v>118.55</v>
      </c>
      <c r="M241" s="31">
        <v>30.77655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429.15</v>
      </c>
      <c r="D242" s="40">
        <v>428.98333333333335</v>
      </c>
      <c r="E242" s="40">
        <v>422.16666666666669</v>
      </c>
      <c r="F242" s="40">
        <v>415.18333333333334</v>
      </c>
      <c r="G242" s="40">
        <v>408.36666666666667</v>
      </c>
      <c r="H242" s="40">
        <v>435.9666666666667</v>
      </c>
      <c r="I242" s="40">
        <v>442.7833333333333</v>
      </c>
      <c r="J242" s="40">
        <v>449.76666666666671</v>
      </c>
      <c r="K242" s="31">
        <v>435.8</v>
      </c>
      <c r="L242" s="31">
        <v>422</v>
      </c>
      <c r="M242" s="31">
        <v>22.020440000000001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138.85</v>
      </c>
      <c r="D243" s="40">
        <v>139.5</v>
      </c>
      <c r="E243" s="40">
        <v>137.6</v>
      </c>
      <c r="F243" s="40">
        <v>136.35</v>
      </c>
      <c r="G243" s="40">
        <v>134.44999999999999</v>
      </c>
      <c r="H243" s="40">
        <v>140.75</v>
      </c>
      <c r="I243" s="40">
        <v>142.64999999999998</v>
      </c>
      <c r="J243" s="40">
        <v>143.9</v>
      </c>
      <c r="K243" s="31">
        <v>141.4</v>
      </c>
      <c r="L243" s="31">
        <v>138.25</v>
      </c>
      <c r="M243" s="31">
        <v>15.68149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106.1</v>
      </c>
      <c r="D244" s="40">
        <v>106.15000000000002</v>
      </c>
      <c r="E244" s="40">
        <v>105.35000000000004</v>
      </c>
      <c r="F244" s="40">
        <v>104.60000000000002</v>
      </c>
      <c r="G244" s="40">
        <v>103.80000000000004</v>
      </c>
      <c r="H244" s="40">
        <v>106.90000000000003</v>
      </c>
      <c r="I244" s="40">
        <v>107.70000000000002</v>
      </c>
      <c r="J244" s="40">
        <v>108.45000000000003</v>
      </c>
      <c r="K244" s="31">
        <v>106.95</v>
      </c>
      <c r="L244" s="31">
        <v>105.4</v>
      </c>
      <c r="M244" s="31">
        <v>75.416579999999996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19.649999999999999</v>
      </c>
      <c r="D245" s="40">
        <v>19.483333333333334</v>
      </c>
      <c r="E245" s="40">
        <v>19.166666666666668</v>
      </c>
      <c r="F245" s="40">
        <v>18.683333333333334</v>
      </c>
      <c r="G245" s="40">
        <v>18.366666666666667</v>
      </c>
      <c r="H245" s="40">
        <v>19.966666666666669</v>
      </c>
      <c r="I245" s="40">
        <v>20.283333333333331</v>
      </c>
      <c r="J245" s="40">
        <v>20.766666666666669</v>
      </c>
      <c r="K245" s="31">
        <v>19.8</v>
      </c>
      <c r="L245" s="31">
        <v>19</v>
      </c>
      <c r="M245" s="31">
        <v>75.994429999999994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2636.5</v>
      </c>
      <c r="D246" s="40">
        <v>2620.25</v>
      </c>
      <c r="E246" s="40">
        <v>2587</v>
      </c>
      <c r="F246" s="40">
        <v>2537.5</v>
      </c>
      <c r="G246" s="40">
        <v>2504.25</v>
      </c>
      <c r="H246" s="40">
        <v>2669.75</v>
      </c>
      <c r="I246" s="40">
        <v>2703</v>
      </c>
      <c r="J246" s="40">
        <v>2752.5</v>
      </c>
      <c r="K246" s="31">
        <v>2653.5</v>
      </c>
      <c r="L246" s="31">
        <v>2570.75</v>
      </c>
      <c r="M246" s="31">
        <v>25.165310000000002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241.55</v>
      </c>
      <c r="D247" s="40">
        <v>245.66666666666666</v>
      </c>
      <c r="E247" s="40">
        <v>236.13333333333333</v>
      </c>
      <c r="F247" s="40">
        <v>230.71666666666667</v>
      </c>
      <c r="G247" s="40">
        <v>221.18333333333334</v>
      </c>
      <c r="H247" s="40">
        <v>251.08333333333331</v>
      </c>
      <c r="I247" s="40">
        <v>260.61666666666667</v>
      </c>
      <c r="J247" s="40">
        <v>266.0333333333333</v>
      </c>
      <c r="K247" s="31">
        <v>255.2</v>
      </c>
      <c r="L247" s="31">
        <v>240.25</v>
      </c>
      <c r="M247" s="31">
        <v>2.9583599999999999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451.15</v>
      </c>
      <c r="D248" s="40">
        <v>452.10000000000008</v>
      </c>
      <c r="E248" s="40">
        <v>445.90000000000015</v>
      </c>
      <c r="F248" s="40">
        <v>440.65000000000009</v>
      </c>
      <c r="G248" s="40">
        <v>434.45000000000016</v>
      </c>
      <c r="H248" s="40">
        <v>457.35000000000014</v>
      </c>
      <c r="I248" s="40">
        <v>463.55000000000007</v>
      </c>
      <c r="J248" s="40">
        <v>468.80000000000013</v>
      </c>
      <c r="K248" s="31">
        <v>458.3</v>
      </c>
      <c r="L248" s="31">
        <v>446.85</v>
      </c>
      <c r="M248" s="31">
        <v>1.59656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524.85</v>
      </c>
      <c r="D249" s="40">
        <v>525.51666666666665</v>
      </c>
      <c r="E249" s="40">
        <v>522.13333333333333</v>
      </c>
      <c r="F249" s="40">
        <v>519.41666666666663</v>
      </c>
      <c r="G249" s="40">
        <v>516.0333333333333</v>
      </c>
      <c r="H249" s="40">
        <v>528.23333333333335</v>
      </c>
      <c r="I249" s="40">
        <v>531.61666666666656</v>
      </c>
      <c r="J249" s="40">
        <v>534.33333333333337</v>
      </c>
      <c r="K249" s="31">
        <v>528.9</v>
      </c>
      <c r="L249" s="31">
        <v>522.79999999999995</v>
      </c>
      <c r="M249" s="31">
        <v>10.684340000000001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220.6</v>
      </c>
      <c r="D250" s="40">
        <v>220.76666666666665</v>
      </c>
      <c r="E250" s="40">
        <v>218.5333333333333</v>
      </c>
      <c r="F250" s="40">
        <v>216.46666666666664</v>
      </c>
      <c r="G250" s="40">
        <v>214.23333333333329</v>
      </c>
      <c r="H250" s="40">
        <v>222.83333333333331</v>
      </c>
      <c r="I250" s="40">
        <v>225.06666666666666</v>
      </c>
      <c r="J250" s="40">
        <v>227.13333333333333</v>
      </c>
      <c r="K250" s="31">
        <v>223</v>
      </c>
      <c r="L250" s="31">
        <v>218.7</v>
      </c>
      <c r="M250" s="31">
        <v>13.70745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1005.55</v>
      </c>
      <c r="D251" s="40">
        <v>1005.8833333333332</v>
      </c>
      <c r="E251" s="40">
        <v>997.86666666666645</v>
      </c>
      <c r="F251" s="40">
        <v>990.18333333333328</v>
      </c>
      <c r="G251" s="40">
        <v>982.16666666666652</v>
      </c>
      <c r="H251" s="40">
        <v>1013.5666666666664</v>
      </c>
      <c r="I251" s="40">
        <v>1021.5833333333333</v>
      </c>
      <c r="J251" s="40">
        <v>1029.2666666666664</v>
      </c>
      <c r="K251" s="31">
        <v>1013.9</v>
      </c>
      <c r="L251" s="31">
        <v>998.2</v>
      </c>
      <c r="M251" s="31">
        <v>21.051870000000001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41.7</v>
      </c>
      <c r="D252" s="40">
        <v>41.85</v>
      </c>
      <c r="E252" s="40">
        <v>41.45</v>
      </c>
      <c r="F252" s="40">
        <v>41.2</v>
      </c>
      <c r="G252" s="40">
        <v>40.800000000000004</v>
      </c>
      <c r="H252" s="40">
        <v>42.1</v>
      </c>
      <c r="I252" s="40">
        <v>42.499999999999993</v>
      </c>
      <c r="J252" s="40">
        <v>42.75</v>
      </c>
      <c r="K252" s="31">
        <v>42.25</v>
      </c>
      <c r="L252" s="31">
        <v>41.6</v>
      </c>
      <c r="M252" s="31">
        <v>10.66685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5795.95</v>
      </c>
      <c r="D253" s="40">
        <v>5817.3166666666666</v>
      </c>
      <c r="E253" s="40">
        <v>5735.6333333333332</v>
      </c>
      <c r="F253" s="40">
        <v>5675.3166666666666</v>
      </c>
      <c r="G253" s="40">
        <v>5593.6333333333332</v>
      </c>
      <c r="H253" s="40">
        <v>5877.6333333333332</v>
      </c>
      <c r="I253" s="40">
        <v>5959.3166666666657</v>
      </c>
      <c r="J253" s="40">
        <v>6019.6333333333332</v>
      </c>
      <c r="K253" s="31">
        <v>5899</v>
      </c>
      <c r="L253" s="31">
        <v>5757</v>
      </c>
      <c r="M253" s="31">
        <v>7.4512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1735.55</v>
      </c>
      <c r="D254" s="40">
        <v>1733.4833333333333</v>
      </c>
      <c r="E254" s="40">
        <v>1720.0666666666666</v>
      </c>
      <c r="F254" s="40">
        <v>1704.5833333333333</v>
      </c>
      <c r="G254" s="40">
        <v>1691.1666666666665</v>
      </c>
      <c r="H254" s="40">
        <v>1748.9666666666667</v>
      </c>
      <c r="I254" s="40">
        <v>1762.3833333333332</v>
      </c>
      <c r="J254" s="40">
        <v>1777.8666666666668</v>
      </c>
      <c r="K254" s="31">
        <v>1746.9</v>
      </c>
      <c r="L254" s="31">
        <v>1718</v>
      </c>
      <c r="M254" s="31">
        <v>61.532530000000001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922.15</v>
      </c>
      <c r="D255" s="40">
        <v>924.63333333333333</v>
      </c>
      <c r="E255" s="40">
        <v>914.36666666666667</v>
      </c>
      <c r="F255" s="40">
        <v>906.58333333333337</v>
      </c>
      <c r="G255" s="40">
        <v>896.31666666666672</v>
      </c>
      <c r="H255" s="40">
        <v>932.41666666666663</v>
      </c>
      <c r="I255" s="40">
        <v>942.68333333333328</v>
      </c>
      <c r="J255" s="40">
        <v>950.46666666666658</v>
      </c>
      <c r="K255" s="31">
        <v>934.9</v>
      </c>
      <c r="L255" s="31">
        <v>916.85</v>
      </c>
      <c r="M255" s="31">
        <v>7.3300000000000004E-2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310.45</v>
      </c>
      <c r="D256" s="40">
        <v>311.51666666666671</v>
      </c>
      <c r="E256" s="40">
        <v>308.53333333333342</v>
      </c>
      <c r="F256" s="40">
        <v>306.61666666666673</v>
      </c>
      <c r="G256" s="40">
        <v>303.63333333333344</v>
      </c>
      <c r="H256" s="40">
        <v>313.43333333333339</v>
      </c>
      <c r="I256" s="40">
        <v>316.41666666666663</v>
      </c>
      <c r="J256" s="40">
        <v>318.33333333333337</v>
      </c>
      <c r="K256" s="31">
        <v>314.5</v>
      </c>
      <c r="L256" s="31">
        <v>309.60000000000002</v>
      </c>
      <c r="M256" s="31">
        <v>1.29864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639.15</v>
      </c>
      <c r="D257" s="40">
        <v>635.56666666666672</v>
      </c>
      <c r="E257" s="40">
        <v>626.13333333333344</v>
      </c>
      <c r="F257" s="40">
        <v>613.11666666666667</v>
      </c>
      <c r="G257" s="40">
        <v>603.68333333333339</v>
      </c>
      <c r="H257" s="40">
        <v>648.58333333333348</v>
      </c>
      <c r="I257" s="40">
        <v>658.01666666666665</v>
      </c>
      <c r="J257" s="40">
        <v>671.03333333333353</v>
      </c>
      <c r="K257" s="31">
        <v>645</v>
      </c>
      <c r="L257" s="31">
        <v>622.54999999999995</v>
      </c>
      <c r="M257" s="31">
        <v>1.64428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1717</v>
      </c>
      <c r="D258" s="40">
        <v>1717.2833333333335</v>
      </c>
      <c r="E258" s="40">
        <v>1692.116666666667</v>
      </c>
      <c r="F258" s="40">
        <v>1667.2333333333336</v>
      </c>
      <c r="G258" s="40">
        <v>1642.0666666666671</v>
      </c>
      <c r="H258" s="40">
        <v>1742.166666666667</v>
      </c>
      <c r="I258" s="40">
        <v>1767.3333333333335</v>
      </c>
      <c r="J258" s="40">
        <v>1792.2166666666669</v>
      </c>
      <c r="K258" s="31">
        <v>1742.45</v>
      </c>
      <c r="L258" s="31">
        <v>1692.4</v>
      </c>
      <c r="M258" s="31">
        <v>8.5363299999999995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2482.35</v>
      </c>
      <c r="D259" s="40">
        <v>2498.3666666666668</v>
      </c>
      <c r="E259" s="40">
        <v>2451.7333333333336</v>
      </c>
      <c r="F259" s="40">
        <v>2421.1166666666668</v>
      </c>
      <c r="G259" s="40">
        <v>2374.4833333333336</v>
      </c>
      <c r="H259" s="40">
        <v>2528.9833333333336</v>
      </c>
      <c r="I259" s="40">
        <v>2575.6166666666668</v>
      </c>
      <c r="J259" s="40">
        <v>2606.2333333333336</v>
      </c>
      <c r="K259" s="31">
        <v>2545</v>
      </c>
      <c r="L259" s="31">
        <v>2467.75</v>
      </c>
      <c r="M259" s="31">
        <v>1.3315300000000001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1700.6</v>
      </c>
      <c r="D260" s="40">
        <v>1690.9333333333334</v>
      </c>
      <c r="E260" s="40">
        <v>1671.8666666666668</v>
      </c>
      <c r="F260" s="40">
        <v>1643.1333333333334</v>
      </c>
      <c r="G260" s="40">
        <v>1624.0666666666668</v>
      </c>
      <c r="H260" s="40">
        <v>1719.6666666666667</v>
      </c>
      <c r="I260" s="40">
        <v>1738.7333333333333</v>
      </c>
      <c r="J260" s="40">
        <v>1767.4666666666667</v>
      </c>
      <c r="K260" s="31">
        <v>1710</v>
      </c>
      <c r="L260" s="31">
        <v>1662.2</v>
      </c>
      <c r="M260" s="31">
        <v>0.67107000000000006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3165.3</v>
      </c>
      <c r="D261" s="40">
        <v>3144.75</v>
      </c>
      <c r="E261" s="40">
        <v>3093.5</v>
      </c>
      <c r="F261" s="40">
        <v>3021.7</v>
      </c>
      <c r="G261" s="40">
        <v>2970.45</v>
      </c>
      <c r="H261" s="40">
        <v>3216.55</v>
      </c>
      <c r="I261" s="40">
        <v>3267.8</v>
      </c>
      <c r="J261" s="40">
        <v>3339.6000000000004</v>
      </c>
      <c r="K261" s="31">
        <v>3196</v>
      </c>
      <c r="L261" s="31">
        <v>3072.95</v>
      </c>
      <c r="M261" s="31">
        <v>0.55357999999999996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702.3</v>
      </c>
      <c r="D262" s="40">
        <v>703.18333333333339</v>
      </c>
      <c r="E262" s="40">
        <v>695.76666666666677</v>
      </c>
      <c r="F262" s="40">
        <v>689.23333333333335</v>
      </c>
      <c r="G262" s="40">
        <v>681.81666666666672</v>
      </c>
      <c r="H262" s="40">
        <v>709.71666666666681</v>
      </c>
      <c r="I262" s="40">
        <v>717.13333333333333</v>
      </c>
      <c r="J262" s="40">
        <v>723.66666666666686</v>
      </c>
      <c r="K262" s="31">
        <v>710.6</v>
      </c>
      <c r="L262" s="31">
        <v>696.65</v>
      </c>
      <c r="M262" s="31">
        <v>2.1510199999999999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245.3</v>
      </c>
      <c r="D263" s="40">
        <v>243.81666666666669</v>
      </c>
      <c r="E263" s="40">
        <v>237.83333333333337</v>
      </c>
      <c r="F263" s="40">
        <v>230.36666666666667</v>
      </c>
      <c r="G263" s="40">
        <v>224.38333333333335</v>
      </c>
      <c r="H263" s="40">
        <v>251.28333333333339</v>
      </c>
      <c r="I263" s="40">
        <v>257.26666666666665</v>
      </c>
      <c r="J263" s="40">
        <v>264.73333333333341</v>
      </c>
      <c r="K263" s="31">
        <v>249.8</v>
      </c>
      <c r="L263" s="31">
        <v>236.35</v>
      </c>
      <c r="M263" s="31">
        <v>29.379770000000001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144.44999999999999</v>
      </c>
      <c r="D264" s="40">
        <v>145.31666666666666</v>
      </c>
      <c r="E264" s="40">
        <v>142.63333333333333</v>
      </c>
      <c r="F264" s="40">
        <v>140.81666666666666</v>
      </c>
      <c r="G264" s="40">
        <v>138.13333333333333</v>
      </c>
      <c r="H264" s="40">
        <v>147.13333333333333</v>
      </c>
      <c r="I264" s="40">
        <v>149.81666666666666</v>
      </c>
      <c r="J264" s="40">
        <v>151.63333333333333</v>
      </c>
      <c r="K264" s="31">
        <v>148</v>
      </c>
      <c r="L264" s="31">
        <v>143.5</v>
      </c>
      <c r="M264" s="31">
        <v>11.71673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90.1</v>
      </c>
      <c r="D265" s="40">
        <v>90.5</v>
      </c>
      <c r="E265" s="40">
        <v>88.6</v>
      </c>
      <c r="F265" s="40">
        <v>87.1</v>
      </c>
      <c r="G265" s="40">
        <v>85.199999999999989</v>
      </c>
      <c r="H265" s="40">
        <v>92</v>
      </c>
      <c r="I265" s="40">
        <v>93.9</v>
      </c>
      <c r="J265" s="40">
        <v>95.4</v>
      </c>
      <c r="K265" s="31">
        <v>92.4</v>
      </c>
      <c r="L265" s="31">
        <v>89</v>
      </c>
      <c r="M265" s="31">
        <v>22.15156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226.65</v>
      </c>
      <c r="D266" s="40">
        <v>223.1</v>
      </c>
      <c r="E266" s="40">
        <v>219.54999999999998</v>
      </c>
      <c r="F266" s="40">
        <v>212.45</v>
      </c>
      <c r="G266" s="40">
        <v>208.89999999999998</v>
      </c>
      <c r="H266" s="40">
        <v>230.2</v>
      </c>
      <c r="I266" s="40">
        <v>233.75</v>
      </c>
      <c r="J266" s="40">
        <v>240.85</v>
      </c>
      <c r="K266" s="31">
        <v>226.65</v>
      </c>
      <c r="L266" s="31">
        <v>216</v>
      </c>
      <c r="M266" s="31">
        <v>36.262270000000001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683.85</v>
      </c>
      <c r="D267" s="40">
        <v>688.2833333333333</v>
      </c>
      <c r="E267" s="40">
        <v>675.56666666666661</v>
      </c>
      <c r="F267" s="40">
        <v>667.2833333333333</v>
      </c>
      <c r="G267" s="40">
        <v>654.56666666666661</v>
      </c>
      <c r="H267" s="40">
        <v>696.56666666666661</v>
      </c>
      <c r="I267" s="40">
        <v>709.2833333333333</v>
      </c>
      <c r="J267" s="40">
        <v>717.56666666666661</v>
      </c>
      <c r="K267" s="31">
        <v>701</v>
      </c>
      <c r="L267" s="31">
        <v>680</v>
      </c>
      <c r="M267" s="31">
        <v>55.394089999999998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102.3</v>
      </c>
      <c r="D268" s="40">
        <v>103.3</v>
      </c>
      <c r="E268" s="40">
        <v>100.1</v>
      </c>
      <c r="F268" s="40">
        <v>97.899999999999991</v>
      </c>
      <c r="G268" s="40">
        <v>94.699999999999989</v>
      </c>
      <c r="H268" s="40">
        <v>105.5</v>
      </c>
      <c r="I268" s="40">
        <v>108.70000000000002</v>
      </c>
      <c r="J268" s="40">
        <v>110.9</v>
      </c>
      <c r="K268" s="31">
        <v>106.5</v>
      </c>
      <c r="L268" s="31">
        <v>101.1</v>
      </c>
      <c r="M268" s="31">
        <v>4.7346199999999996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82</v>
      </c>
      <c r="D269" s="40">
        <v>82.36666666666666</v>
      </c>
      <c r="E269" s="40">
        <v>80.73333333333332</v>
      </c>
      <c r="F269" s="40">
        <v>79.466666666666654</v>
      </c>
      <c r="G269" s="40">
        <v>77.833333333333314</v>
      </c>
      <c r="H269" s="40">
        <v>83.633333333333326</v>
      </c>
      <c r="I269" s="40">
        <v>85.26666666666668</v>
      </c>
      <c r="J269" s="40">
        <v>86.533333333333331</v>
      </c>
      <c r="K269" s="31">
        <v>84</v>
      </c>
      <c r="L269" s="31">
        <v>81.099999999999994</v>
      </c>
      <c r="M269" s="31">
        <v>7.1971600000000002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119.45</v>
      </c>
      <c r="D270" s="40">
        <v>121.18333333333332</v>
      </c>
      <c r="E270" s="40">
        <v>116.86666666666665</v>
      </c>
      <c r="F270" s="40">
        <v>114.28333333333332</v>
      </c>
      <c r="G270" s="40">
        <v>109.96666666666664</v>
      </c>
      <c r="H270" s="40">
        <v>123.76666666666665</v>
      </c>
      <c r="I270" s="40">
        <v>128.08333333333334</v>
      </c>
      <c r="J270" s="40">
        <v>130.66666666666666</v>
      </c>
      <c r="K270" s="31">
        <v>125.5</v>
      </c>
      <c r="L270" s="31">
        <v>118.6</v>
      </c>
      <c r="M270" s="31">
        <v>19.82206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279.5</v>
      </c>
      <c r="D271" s="40">
        <v>278.18333333333334</v>
      </c>
      <c r="E271" s="40">
        <v>274.36666666666667</v>
      </c>
      <c r="F271" s="40">
        <v>269.23333333333335</v>
      </c>
      <c r="G271" s="40">
        <v>265.41666666666669</v>
      </c>
      <c r="H271" s="40">
        <v>283.31666666666666</v>
      </c>
      <c r="I271" s="40">
        <v>287.13333333333338</v>
      </c>
      <c r="J271" s="40">
        <v>292.26666666666665</v>
      </c>
      <c r="K271" s="31">
        <v>282</v>
      </c>
      <c r="L271" s="31">
        <v>273.05</v>
      </c>
      <c r="M271" s="31">
        <v>7.4439500000000001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149.65</v>
      </c>
      <c r="D272" s="40">
        <v>150.00000000000003</v>
      </c>
      <c r="E272" s="40">
        <v>146.20000000000005</v>
      </c>
      <c r="F272" s="40">
        <v>142.75000000000003</v>
      </c>
      <c r="G272" s="40">
        <v>138.95000000000005</v>
      </c>
      <c r="H272" s="40">
        <v>153.45000000000005</v>
      </c>
      <c r="I272" s="40">
        <v>157.25000000000006</v>
      </c>
      <c r="J272" s="40">
        <v>160.70000000000005</v>
      </c>
      <c r="K272" s="31">
        <v>153.80000000000001</v>
      </c>
      <c r="L272" s="31">
        <v>146.55000000000001</v>
      </c>
      <c r="M272" s="31">
        <v>56.012279999999997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375.4</v>
      </c>
      <c r="D273" s="40">
        <v>376.11666666666662</v>
      </c>
      <c r="E273" s="40">
        <v>369.58333333333326</v>
      </c>
      <c r="F273" s="40">
        <v>363.76666666666665</v>
      </c>
      <c r="G273" s="40">
        <v>357.23333333333329</v>
      </c>
      <c r="H273" s="40">
        <v>381.93333333333322</v>
      </c>
      <c r="I273" s="40">
        <v>388.46666666666664</v>
      </c>
      <c r="J273" s="40">
        <v>394.28333333333319</v>
      </c>
      <c r="K273" s="31">
        <v>382.65</v>
      </c>
      <c r="L273" s="31">
        <v>370.3</v>
      </c>
      <c r="M273" s="31">
        <v>85.305319999999995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2114.8000000000002</v>
      </c>
      <c r="D274" s="40">
        <v>2136.2166666666667</v>
      </c>
      <c r="E274" s="40">
        <v>2075.9333333333334</v>
      </c>
      <c r="F274" s="40">
        <v>2037.0666666666666</v>
      </c>
      <c r="G274" s="40">
        <v>1976.7833333333333</v>
      </c>
      <c r="H274" s="40">
        <v>2175.0833333333335</v>
      </c>
      <c r="I274" s="40">
        <v>2235.3666666666672</v>
      </c>
      <c r="J274" s="40">
        <v>2274.2333333333336</v>
      </c>
      <c r="K274" s="31">
        <v>2196.5</v>
      </c>
      <c r="L274" s="31">
        <v>2097.35</v>
      </c>
      <c r="M274" s="31">
        <v>0.13238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3827.65</v>
      </c>
      <c r="D275" s="40">
        <v>3801.1833333333329</v>
      </c>
      <c r="E275" s="40">
        <v>3709.4666666666658</v>
      </c>
      <c r="F275" s="40">
        <v>3591.2833333333328</v>
      </c>
      <c r="G275" s="40">
        <v>3499.5666666666657</v>
      </c>
      <c r="H275" s="40">
        <v>3919.3666666666659</v>
      </c>
      <c r="I275" s="40">
        <v>4011.083333333333</v>
      </c>
      <c r="J275" s="40">
        <v>4129.2666666666664</v>
      </c>
      <c r="K275" s="31">
        <v>3892.9</v>
      </c>
      <c r="L275" s="31">
        <v>3683</v>
      </c>
      <c r="M275" s="31">
        <v>15.353999999999999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946.7</v>
      </c>
      <c r="D276" s="40">
        <v>948.69999999999993</v>
      </c>
      <c r="E276" s="40">
        <v>940.99999999999989</v>
      </c>
      <c r="F276" s="40">
        <v>935.3</v>
      </c>
      <c r="G276" s="40">
        <v>927.59999999999991</v>
      </c>
      <c r="H276" s="40">
        <v>954.39999999999986</v>
      </c>
      <c r="I276" s="40">
        <v>962.09999999999991</v>
      </c>
      <c r="J276" s="40">
        <v>967.79999999999984</v>
      </c>
      <c r="K276" s="31">
        <v>956.4</v>
      </c>
      <c r="L276" s="31">
        <v>943</v>
      </c>
      <c r="M276" s="31">
        <v>4.5807399999999996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158.94999999999999</v>
      </c>
      <c r="D277" s="40">
        <v>159.08333333333334</v>
      </c>
      <c r="E277" s="40">
        <v>156.66666666666669</v>
      </c>
      <c r="F277" s="40">
        <v>154.38333333333335</v>
      </c>
      <c r="G277" s="40">
        <v>151.9666666666667</v>
      </c>
      <c r="H277" s="40">
        <v>161.36666666666667</v>
      </c>
      <c r="I277" s="40">
        <v>163.78333333333336</v>
      </c>
      <c r="J277" s="40">
        <v>166.06666666666666</v>
      </c>
      <c r="K277" s="31">
        <v>161.5</v>
      </c>
      <c r="L277" s="31">
        <v>156.80000000000001</v>
      </c>
      <c r="M277" s="31">
        <v>2.6595800000000001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1758.75</v>
      </c>
      <c r="D278" s="40">
        <v>1747.8999999999999</v>
      </c>
      <c r="E278" s="40">
        <v>1720.7999999999997</v>
      </c>
      <c r="F278" s="40">
        <v>1682.85</v>
      </c>
      <c r="G278" s="40">
        <v>1655.7499999999998</v>
      </c>
      <c r="H278" s="40">
        <v>1785.8499999999997</v>
      </c>
      <c r="I278" s="40">
        <v>1812.9499999999996</v>
      </c>
      <c r="J278" s="40">
        <v>1850.8999999999996</v>
      </c>
      <c r="K278" s="31">
        <v>1775</v>
      </c>
      <c r="L278" s="31">
        <v>1709.95</v>
      </c>
      <c r="M278" s="31">
        <v>0.1729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715.2</v>
      </c>
      <c r="D279" s="40">
        <v>724.1</v>
      </c>
      <c r="E279" s="40">
        <v>702.2</v>
      </c>
      <c r="F279" s="40">
        <v>689.2</v>
      </c>
      <c r="G279" s="40">
        <v>667.30000000000007</v>
      </c>
      <c r="H279" s="40">
        <v>737.1</v>
      </c>
      <c r="I279" s="40">
        <v>758.99999999999989</v>
      </c>
      <c r="J279" s="40">
        <v>772</v>
      </c>
      <c r="K279" s="31">
        <v>746</v>
      </c>
      <c r="L279" s="31">
        <v>711.1</v>
      </c>
      <c r="M279" s="31">
        <v>5.4427899999999996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298.8</v>
      </c>
      <c r="D280" s="40">
        <v>299.08333333333331</v>
      </c>
      <c r="E280" s="40">
        <v>293.76666666666665</v>
      </c>
      <c r="F280" s="40">
        <v>288.73333333333335</v>
      </c>
      <c r="G280" s="40">
        <v>283.41666666666669</v>
      </c>
      <c r="H280" s="40">
        <v>304.11666666666662</v>
      </c>
      <c r="I280" s="40">
        <v>309.43333333333334</v>
      </c>
      <c r="J280" s="40">
        <v>314.46666666666658</v>
      </c>
      <c r="K280" s="31">
        <v>304.39999999999998</v>
      </c>
      <c r="L280" s="31">
        <v>294.05</v>
      </c>
      <c r="M280" s="31">
        <v>8.9717800000000008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321.25</v>
      </c>
      <c r="D281" s="40">
        <v>318.34999999999997</v>
      </c>
      <c r="E281" s="40">
        <v>312.69999999999993</v>
      </c>
      <c r="F281" s="40">
        <v>304.14999999999998</v>
      </c>
      <c r="G281" s="40">
        <v>298.49999999999994</v>
      </c>
      <c r="H281" s="40">
        <v>326.89999999999992</v>
      </c>
      <c r="I281" s="40">
        <v>332.5499999999999</v>
      </c>
      <c r="J281" s="40">
        <v>341.09999999999991</v>
      </c>
      <c r="K281" s="31">
        <v>324</v>
      </c>
      <c r="L281" s="31">
        <v>309.8</v>
      </c>
      <c r="M281" s="31">
        <v>13.062290000000001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236.45</v>
      </c>
      <c r="D282" s="40">
        <v>238.58333333333334</v>
      </c>
      <c r="E282" s="40">
        <v>232.86666666666667</v>
      </c>
      <c r="F282" s="40">
        <v>229.28333333333333</v>
      </c>
      <c r="G282" s="40">
        <v>223.56666666666666</v>
      </c>
      <c r="H282" s="40">
        <v>242.16666666666669</v>
      </c>
      <c r="I282" s="40">
        <v>247.88333333333333</v>
      </c>
      <c r="J282" s="40">
        <v>251.4666666666667</v>
      </c>
      <c r="K282" s="31">
        <v>244.3</v>
      </c>
      <c r="L282" s="31">
        <v>235</v>
      </c>
      <c r="M282" s="31">
        <v>3.35209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1170.45</v>
      </c>
      <c r="D283" s="40">
        <v>1168.3333333333335</v>
      </c>
      <c r="E283" s="40">
        <v>1155.5166666666669</v>
      </c>
      <c r="F283" s="40">
        <v>1140.5833333333335</v>
      </c>
      <c r="G283" s="40">
        <v>1127.7666666666669</v>
      </c>
      <c r="H283" s="40">
        <v>1183.2666666666669</v>
      </c>
      <c r="I283" s="40">
        <v>1196.0833333333335</v>
      </c>
      <c r="J283" s="40">
        <v>1211.0166666666669</v>
      </c>
      <c r="K283" s="31">
        <v>1181.1500000000001</v>
      </c>
      <c r="L283" s="31">
        <v>1153.4000000000001</v>
      </c>
      <c r="M283" s="31">
        <v>0.22048000000000001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1087.25</v>
      </c>
      <c r="D284" s="40">
        <v>1094.4333333333334</v>
      </c>
      <c r="E284" s="40">
        <v>1073.8666666666668</v>
      </c>
      <c r="F284" s="40">
        <v>1060.4833333333333</v>
      </c>
      <c r="G284" s="40">
        <v>1039.9166666666667</v>
      </c>
      <c r="H284" s="40">
        <v>1107.8166666666668</v>
      </c>
      <c r="I284" s="40">
        <v>1128.3833333333334</v>
      </c>
      <c r="J284" s="40">
        <v>1141.7666666666669</v>
      </c>
      <c r="K284" s="31">
        <v>1115</v>
      </c>
      <c r="L284" s="31">
        <v>1081.05</v>
      </c>
      <c r="M284" s="31">
        <v>1.64245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391.05</v>
      </c>
      <c r="D285" s="40">
        <v>390.91666666666669</v>
      </c>
      <c r="E285" s="40">
        <v>386.18333333333339</v>
      </c>
      <c r="F285" s="40">
        <v>381.31666666666672</v>
      </c>
      <c r="G285" s="40">
        <v>376.58333333333343</v>
      </c>
      <c r="H285" s="40">
        <v>395.78333333333336</v>
      </c>
      <c r="I285" s="40">
        <v>400.51666666666659</v>
      </c>
      <c r="J285" s="40">
        <v>405.38333333333333</v>
      </c>
      <c r="K285" s="31">
        <v>395.65</v>
      </c>
      <c r="L285" s="31">
        <v>386.05</v>
      </c>
      <c r="M285" s="31">
        <v>1.3260099999999999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641.20000000000005</v>
      </c>
      <c r="D286" s="40">
        <v>638.30000000000007</v>
      </c>
      <c r="E286" s="40">
        <v>631.90000000000009</v>
      </c>
      <c r="F286" s="40">
        <v>622.6</v>
      </c>
      <c r="G286" s="40">
        <v>616.20000000000005</v>
      </c>
      <c r="H286" s="40">
        <v>647.60000000000014</v>
      </c>
      <c r="I286" s="40">
        <v>654</v>
      </c>
      <c r="J286" s="40">
        <v>663.30000000000018</v>
      </c>
      <c r="K286" s="31">
        <v>644.70000000000005</v>
      </c>
      <c r="L286" s="31">
        <v>629</v>
      </c>
      <c r="M286" s="31">
        <v>1.6929000000000001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41.2</v>
      </c>
      <c r="D287" s="40">
        <v>41.050000000000004</v>
      </c>
      <c r="E287" s="40">
        <v>40.650000000000006</v>
      </c>
      <c r="F287" s="40">
        <v>40.1</v>
      </c>
      <c r="G287" s="40">
        <v>39.700000000000003</v>
      </c>
      <c r="H287" s="40">
        <v>41.600000000000009</v>
      </c>
      <c r="I287" s="40">
        <v>42</v>
      </c>
      <c r="J287" s="40">
        <v>42.550000000000011</v>
      </c>
      <c r="K287" s="31">
        <v>41.45</v>
      </c>
      <c r="L287" s="31">
        <v>40.5</v>
      </c>
      <c r="M287" s="31">
        <v>12.39734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579.15</v>
      </c>
      <c r="D288" s="40">
        <v>591</v>
      </c>
      <c r="E288" s="40">
        <v>563.15</v>
      </c>
      <c r="F288" s="40">
        <v>547.15</v>
      </c>
      <c r="G288" s="40">
        <v>519.29999999999995</v>
      </c>
      <c r="H288" s="40">
        <v>607</v>
      </c>
      <c r="I288" s="40">
        <v>634.84999999999991</v>
      </c>
      <c r="J288" s="40">
        <v>650.85</v>
      </c>
      <c r="K288" s="31">
        <v>618.85</v>
      </c>
      <c r="L288" s="31">
        <v>575</v>
      </c>
      <c r="M288" s="31">
        <v>34.785809999999998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390.45</v>
      </c>
      <c r="D289" s="40">
        <v>385.7166666666667</v>
      </c>
      <c r="E289" s="40">
        <v>379.63333333333338</v>
      </c>
      <c r="F289" s="40">
        <v>368.81666666666666</v>
      </c>
      <c r="G289" s="40">
        <v>362.73333333333335</v>
      </c>
      <c r="H289" s="40">
        <v>396.53333333333342</v>
      </c>
      <c r="I289" s="40">
        <v>402.61666666666667</v>
      </c>
      <c r="J289" s="40">
        <v>413.43333333333345</v>
      </c>
      <c r="K289" s="31">
        <v>391.8</v>
      </c>
      <c r="L289" s="31">
        <v>374.9</v>
      </c>
      <c r="M289" s="31">
        <v>2.0926200000000001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1697.2</v>
      </c>
      <c r="D290" s="40">
        <v>1702.6333333333332</v>
      </c>
      <c r="E290" s="40">
        <v>1688.5666666666664</v>
      </c>
      <c r="F290" s="40">
        <v>1679.9333333333332</v>
      </c>
      <c r="G290" s="40">
        <v>1665.8666666666663</v>
      </c>
      <c r="H290" s="40">
        <v>1711.2666666666664</v>
      </c>
      <c r="I290" s="40">
        <v>1725.333333333333</v>
      </c>
      <c r="J290" s="40">
        <v>1733.9666666666665</v>
      </c>
      <c r="K290" s="31">
        <v>1716.7</v>
      </c>
      <c r="L290" s="31">
        <v>1694</v>
      </c>
      <c r="M290" s="31">
        <v>29.138100000000001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80.05</v>
      </c>
      <c r="D291" s="40">
        <v>79.933333333333323</v>
      </c>
      <c r="E291" s="40">
        <v>79.266666666666652</v>
      </c>
      <c r="F291" s="40">
        <v>78.483333333333334</v>
      </c>
      <c r="G291" s="40">
        <v>77.816666666666663</v>
      </c>
      <c r="H291" s="40">
        <v>80.71666666666664</v>
      </c>
      <c r="I291" s="40">
        <v>81.383333333333297</v>
      </c>
      <c r="J291" s="40">
        <v>82.166666666666629</v>
      </c>
      <c r="K291" s="31">
        <v>80.599999999999994</v>
      </c>
      <c r="L291" s="31">
        <v>79.150000000000006</v>
      </c>
      <c r="M291" s="31">
        <v>76.472030000000004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3854.5</v>
      </c>
      <c r="D292" s="40">
        <v>3866.1833333333329</v>
      </c>
      <c r="E292" s="40">
        <v>3808.3166666666657</v>
      </c>
      <c r="F292" s="40">
        <v>3762.1333333333328</v>
      </c>
      <c r="G292" s="40">
        <v>3704.2666666666655</v>
      </c>
      <c r="H292" s="40">
        <v>3912.3666666666659</v>
      </c>
      <c r="I292" s="40">
        <v>3970.2333333333336</v>
      </c>
      <c r="J292" s="40">
        <v>4016.4166666666661</v>
      </c>
      <c r="K292" s="31">
        <v>3924.05</v>
      </c>
      <c r="L292" s="31">
        <v>3820</v>
      </c>
      <c r="M292" s="31">
        <v>3.1681499999999998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384.65</v>
      </c>
      <c r="D293" s="40">
        <v>384.93333333333334</v>
      </c>
      <c r="E293" s="40">
        <v>379.51666666666665</v>
      </c>
      <c r="F293" s="40">
        <v>374.38333333333333</v>
      </c>
      <c r="G293" s="40">
        <v>368.96666666666664</v>
      </c>
      <c r="H293" s="40">
        <v>390.06666666666666</v>
      </c>
      <c r="I293" s="40">
        <v>395.48333333333329</v>
      </c>
      <c r="J293" s="40">
        <v>400.61666666666667</v>
      </c>
      <c r="K293" s="31">
        <v>390.35</v>
      </c>
      <c r="L293" s="31">
        <v>379.8</v>
      </c>
      <c r="M293" s="31">
        <v>42.900660000000002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271.14999999999998</v>
      </c>
      <c r="D294" s="40">
        <v>272.7833333333333</v>
      </c>
      <c r="E294" s="40">
        <v>268.56666666666661</v>
      </c>
      <c r="F294" s="40">
        <v>265.98333333333329</v>
      </c>
      <c r="G294" s="40">
        <v>261.76666666666659</v>
      </c>
      <c r="H294" s="40">
        <v>275.36666666666662</v>
      </c>
      <c r="I294" s="40">
        <v>279.58333333333331</v>
      </c>
      <c r="J294" s="40">
        <v>282.16666666666663</v>
      </c>
      <c r="K294" s="31">
        <v>277</v>
      </c>
      <c r="L294" s="31">
        <v>270.2</v>
      </c>
      <c r="M294" s="31">
        <v>0.38518000000000002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7700.85</v>
      </c>
      <c r="D295" s="40">
        <v>7671.7166666666672</v>
      </c>
      <c r="E295" s="40">
        <v>7393.4333333333343</v>
      </c>
      <c r="F295" s="40">
        <v>7086.0166666666673</v>
      </c>
      <c r="G295" s="40">
        <v>6807.7333333333345</v>
      </c>
      <c r="H295" s="40">
        <v>7979.1333333333341</v>
      </c>
      <c r="I295" s="40">
        <v>8257.4166666666679</v>
      </c>
      <c r="J295" s="40">
        <v>8564.8333333333339</v>
      </c>
      <c r="K295" s="31">
        <v>7950</v>
      </c>
      <c r="L295" s="31">
        <v>7364.3</v>
      </c>
      <c r="M295" s="31">
        <v>8.7489999999999998E-2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5087.8999999999996</v>
      </c>
      <c r="D296" s="40">
        <v>5058.3166666666666</v>
      </c>
      <c r="E296" s="40">
        <v>4981.6333333333332</v>
      </c>
      <c r="F296" s="40">
        <v>4875.3666666666668</v>
      </c>
      <c r="G296" s="40">
        <v>4798.6833333333334</v>
      </c>
      <c r="H296" s="40">
        <v>5164.583333333333</v>
      </c>
      <c r="I296" s="40">
        <v>5241.2666666666655</v>
      </c>
      <c r="J296" s="40">
        <v>5347.5333333333328</v>
      </c>
      <c r="K296" s="31">
        <v>5135</v>
      </c>
      <c r="L296" s="31">
        <v>4952.05</v>
      </c>
      <c r="M296" s="31">
        <v>3.5174099999999999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1593.8</v>
      </c>
      <c r="D297" s="40">
        <v>1603.2666666666667</v>
      </c>
      <c r="E297" s="40">
        <v>1580.5333333333333</v>
      </c>
      <c r="F297" s="40">
        <v>1567.2666666666667</v>
      </c>
      <c r="G297" s="40">
        <v>1544.5333333333333</v>
      </c>
      <c r="H297" s="40">
        <v>1616.5333333333333</v>
      </c>
      <c r="I297" s="40">
        <v>1639.2666666666664</v>
      </c>
      <c r="J297" s="40">
        <v>1652.5333333333333</v>
      </c>
      <c r="K297" s="31">
        <v>1626</v>
      </c>
      <c r="L297" s="31">
        <v>1590</v>
      </c>
      <c r="M297" s="31">
        <v>17.953130000000002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677.2</v>
      </c>
      <c r="D298" s="40">
        <v>675.15</v>
      </c>
      <c r="E298" s="40">
        <v>669.3</v>
      </c>
      <c r="F298" s="40">
        <v>661.4</v>
      </c>
      <c r="G298" s="40">
        <v>655.55</v>
      </c>
      <c r="H298" s="40">
        <v>683.05</v>
      </c>
      <c r="I298" s="40">
        <v>688.90000000000009</v>
      </c>
      <c r="J298" s="40">
        <v>696.8</v>
      </c>
      <c r="K298" s="31">
        <v>681</v>
      </c>
      <c r="L298" s="31">
        <v>667.25</v>
      </c>
      <c r="M298" s="31">
        <v>19.712769999999999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39.1</v>
      </c>
      <c r="D299" s="40">
        <v>39.050000000000004</v>
      </c>
      <c r="E299" s="40">
        <v>38.800000000000011</v>
      </c>
      <c r="F299" s="40">
        <v>38.500000000000007</v>
      </c>
      <c r="G299" s="40">
        <v>38.250000000000014</v>
      </c>
      <c r="H299" s="40">
        <v>39.350000000000009</v>
      </c>
      <c r="I299" s="40">
        <v>39.599999999999994</v>
      </c>
      <c r="J299" s="40">
        <v>39.900000000000006</v>
      </c>
      <c r="K299" s="31">
        <v>39.299999999999997</v>
      </c>
      <c r="L299" s="31">
        <v>38.75</v>
      </c>
      <c r="M299" s="31">
        <v>12.46096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2564.5</v>
      </c>
      <c r="D300" s="40">
        <v>2514.2999999999997</v>
      </c>
      <c r="E300" s="40">
        <v>2301.1999999999994</v>
      </c>
      <c r="F300" s="40">
        <v>2037.8999999999996</v>
      </c>
      <c r="G300" s="40">
        <v>1824.7999999999993</v>
      </c>
      <c r="H300" s="40">
        <v>2777.5999999999995</v>
      </c>
      <c r="I300" s="40">
        <v>2990.7</v>
      </c>
      <c r="J300" s="40">
        <v>3253.9999999999995</v>
      </c>
      <c r="K300" s="31">
        <v>2727.4</v>
      </c>
      <c r="L300" s="31">
        <v>2251</v>
      </c>
      <c r="M300" s="31">
        <v>30.68214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940.8</v>
      </c>
      <c r="D301" s="40">
        <v>940</v>
      </c>
      <c r="E301" s="40">
        <v>934</v>
      </c>
      <c r="F301" s="40">
        <v>927.2</v>
      </c>
      <c r="G301" s="40">
        <v>921.2</v>
      </c>
      <c r="H301" s="40">
        <v>946.8</v>
      </c>
      <c r="I301" s="40">
        <v>952.8</v>
      </c>
      <c r="J301" s="40">
        <v>959.59999999999991</v>
      </c>
      <c r="K301" s="31">
        <v>946</v>
      </c>
      <c r="L301" s="31">
        <v>933.2</v>
      </c>
      <c r="M301" s="31">
        <v>15.020099999999999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3982</v>
      </c>
      <c r="D302" s="40">
        <v>4015.6666666666665</v>
      </c>
      <c r="E302" s="40">
        <v>3931.333333333333</v>
      </c>
      <c r="F302" s="40">
        <v>3880.6666666666665</v>
      </c>
      <c r="G302" s="40">
        <v>3796.333333333333</v>
      </c>
      <c r="H302" s="40">
        <v>4066.333333333333</v>
      </c>
      <c r="I302" s="40">
        <v>4150.6666666666661</v>
      </c>
      <c r="J302" s="40">
        <v>4201.333333333333</v>
      </c>
      <c r="K302" s="31">
        <v>4100</v>
      </c>
      <c r="L302" s="31">
        <v>3965</v>
      </c>
      <c r="M302" s="31">
        <v>0.39223999999999998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731.25</v>
      </c>
      <c r="D303" s="40">
        <v>734.28333333333342</v>
      </c>
      <c r="E303" s="40">
        <v>725.66666666666686</v>
      </c>
      <c r="F303" s="40">
        <v>720.08333333333348</v>
      </c>
      <c r="G303" s="40">
        <v>711.46666666666692</v>
      </c>
      <c r="H303" s="40">
        <v>739.86666666666679</v>
      </c>
      <c r="I303" s="40">
        <v>748.48333333333335</v>
      </c>
      <c r="J303" s="40">
        <v>754.06666666666672</v>
      </c>
      <c r="K303" s="31">
        <v>742.9</v>
      </c>
      <c r="L303" s="31">
        <v>728.7</v>
      </c>
      <c r="M303" s="31">
        <v>0.20730000000000001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44.6</v>
      </c>
      <c r="D304" s="40">
        <v>43.900000000000006</v>
      </c>
      <c r="E304" s="40">
        <v>42.350000000000009</v>
      </c>
      <c r="F304" s="40">
        <v>40.1</v>
      </c>
      <c r="G304" s="40">
        <v>38.550000000000004</v>
      </c>
      <c r="H304" s="40">
        <v>46.150000000000013</v>
      </c>
      <c r="I304" s="40">
        <v>47.70000000000001</v>
      </c>
      <c r="J304" s="40">
        <v>49.950000000000017</v>
      </c>
      <c r="K304" s="31">
        <v>45.45</v>
      </c>
      <c r="L304" s="31">
        <v>41.65</v>
      </c>
      <c r="M304" s="31">
        <v>85.592619999999997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163.80000000000001</v>
      </c>
      <c r="D305" s="40">
        <v>163.31666666666669</v>
      </c>
      <c r="E305" s="40">
        <v>161.48333333333338</v>
      </c>
      <c r="F305" s="40">
        <v>159.16666666666669</v>
      </c>
      <c r="G305" s="40">
        <v>157.33333333333337</v>
      </c>
      <c r="H305" s="40">
        <v>165.63333333333338</v>
      </c>
      <c r="I305" s="40">
        <v>167.4666666666667</v>
      </c>
      <c r="J305" s="40">
        <v>169.78333333333339</v>
      </c>
      <c r="K305" s="31">
        <v>165.15</v>
      </c>
      <c r="L305" s="31">
        <v>161</v>
      </c>
      <c r="M305" s="31">
        <v>3.14778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77015.55</v>
      </c>
      <c r="D306" s="40">
        <v>77244.366666666654</v>
      </c>
      <c r="E306" s="40">
        <v>76508.733333333308</v>
      </c>
      <c r="F306" s="40">
        <v>76001.916666666657</v>
      </c>
      <c r="G306" s="40">
        <v>75266.283333333311</v>
      </c>
      <c r="H306" s="40">
        <v>77751.183333333305</v>
      </c>
      <c r="I306" s="40">
        <v>78486.816666666637</v>
      </c>
      <c r="J306" s="40">
        <v>78993.633333333302</v>
      </c>
      <c r="K306" s="31">
        <v>77980</v>
      </c>
      <c r="L306" s="31">
        <v>76737.55</v>
      </c>
      <c r="M306" s="31">
        <v>0.12272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1124.75</v>
      </c>
      <c r="D307" s="40">
        <v>1120.5833333333333</v>
      </c>
      <c r="E307" s="40">
        <v>1112.1666666666665</v>
      </c>
      <c r="F307" s="40">
        <v>1099.5833333333333</v>
      </c>
      <c r="G307" s="40">
        <v>1091.1666666666665</v>
      </c>
      <c r="H307" s="40">
        <v>1133.1666666666665</v>
      </c>
      <c r="I307" s="40">
        <v>1141.583333333333</v>
      </c>
      <c r="J307" s="40">
        <v>1154.1666666666665</v>
      </c>
      <c r="K307" s="31">
        <v>1129</v>
      </c>
      <c r="L307" s="31">
        <v>1108</v>
      </c>
      <c r="M307" s="31">
        <v>1.5691900000000001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4287.3</v>
      </c>
      <c r="D308" s="40">
        <v>4304.0999999999995</v>
      </c>
      <c r="E308" s="40">
        <v>4208.1999999999989</v>
      </c>
      <c r="F308" s="40">
        <v>4129.0999999999995</v>
      </c>
      <c r="G308" s="40">
        <v>4033.1999999999989</v>
      </c>
      <c r="H308" s="40">
        <v>4383.1999999999989</v>
      </c>
      <c r="I308" s="40">
        <v>4479.0999999999985</v>
      </c>
      <c r="J308" s="40">
        <v>4558.1999999999989</v>
      </c>
      <c r="K308" s="31">
        <v>4400</v>
      </c>
      <c r="L308" s="31">
        <v>4225</v>
      </c>
      <c r="M308" s="31">
        <v>0.1174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315.60000000000002</v>
      </c>
      <c r="D309" s="40">
        <v>319.66666666666669</v>
      </c>
      <c r="E309" s="40">
        <v>310.33333333333337</v>
      </c>
      <c r="F309" s="40">
        <v>305.06666666666666</v>
      </c>
      <c r="G309" s="40">
        <v>295.73333333333335</v>
      </c>
      <c r="H309" s="40">
        <v>324.93333333333339</v>
      </c>
      <c r="I309" s="40">
        <v>334.26666666666677</v>
      </c>
      <c r="J309" s="40">
        <v>339.53333333333342</v>
      </c>
      <c r="K309" s="31">
        <v>329</v>
      </c>
      <c r="L309" s="31">
        <v>314.39999999999998</v>
      </c>
      <c r="M309" s="31">
        <v>1.31288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146.9</v>
      </c>
      <c r="D310" s="40">
        <v>147.58333333333334</v>
      </c>
      <c r="E310" s="40">
        <v>144.9666666666667</v>
      </c>
      <c r="F310" s="40">
        <v>143.03333333333336</v>
      </c>
      <c r="G310" s="40">
        <v>140.41666666666671</v>
      </c>
      <c r="H310" s="40">
        <v>149.51666666666668</v>
      </c>
      <c r="I310" s="40">
        <v>152.1333333333333</v>
      </c>
      <c r="J310" s="40">
        <v>154.06666666666666</v>
      </c>
      <c r="K310" s="31">
        <v>150.19999999999999</v>
      </c>
      <c r="L310" s="31">
        <v>145.65</v>
      </c>
      <c r="M310" s="31">
        <v>53.185980000000001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772.05</v>
      </c>
      <c r="D311" s="40">
        <v>775.19999999999993</v>
      </c>
      <c r="E311" s="40">
        <v>767.39999999999986</v>
      </c>
      <c r="F311" s="40">
        <v>762.74999999999989</v>
      </c>
      <c r="G311" s="40">
        <v>754.94999999999982</v>
      </c>
      <c r="H311" s="40">
        <v>779.84999999999991</v>
      </c>
      <c r="I311" s="40">
        <v>787.64999999999986</v>
      </c>
      <c r="J311" s="40">
        <v>792.3</v>
      </c>
      <c r="K311" s="31">
        <v>783</v>
      </c>
      <c r="L311" s="31">
        <v>770.55</v>
      </c>
      <c r="M311" s="31">
        <v>16.934429999999999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224.65</v>
      </c>
      <c r="D312" s="40">
        <v>223.5</v>
      </c>
      <c r="E312" s="40">
        <v>218.15</v>
      </c>
      <c r="F312" s="40">
        <v>211.65</v>
      </c>
      <c r="G312" s="40">
        <v>206.3</v>
      </c>
      <c r="H312" s="40">
        <v>230</v>
      </c>
      <c r="I312" s="40">
        <v>235.35000000000002</v>
      </c>
      <c r="J312" s="40">
        <v>241.85</v>
      </c>
      <c r="K312" s="31">
        <v>228.85</v>
      </c>
      <c r="L312" s="31">
        <v>217</v>
      </c>
      <c r="M312" s="31">
        <v>2.6744500000000002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314.75</v>
      </c>
      <c r="D313" s="40">
        <v>314.16666666666669</v>
      </c>
      <c r="E313" s="40">
        <v>310.63333333333338</v>
      </c>
      <c r="F313" s="40">
        <v>306.51666666666671</v>
      </c>
      <c r="G313" s="40">
        <v>302.98333333333341</v>
      </c>
      <c r="H313" s="40">
        <v>318.28333333333336</v>
      </c>
      <c r="I313" s="40">
        <v>321.81666666666666</v>
      </c>
      <c r="J313" s="40">
        <v>325.93333333333334</v>
      </c>
      <c r="K313" s="31">
        <v>317.7</v>
      </c>
      <c r="L313" s="31">
        <v>310.05</v>
      </c>
      <c r="M313" s="31">
        <v>2.0219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732.15</v>
      </c>
      <c r="D314" s="40">
        <v>742.11666666666679</v>
      </c>
      <c r="E314" s="40">
        <v>714.23333333333358</v>
      </c>
      <c r="F314" s="40">
        <v>696.31666666666683</v>
      </c>
      <c r="G314" s="40">
        <v>668.43333333333362</v>
      </c>
      <c r="H314" s="40">
        <v>760.03333333333353</v>
      </c>
      <c r="I314" s="40">
        <v>787.91666666666674</v>
      </c>
      <c r="J314" s="40">
        <v>805.83333333333348</v>
      </c>
      <c r="K314" s="31">
        <v>770</v>
      </c>
      <c r="L314" s="31">
        <v>724.2</v>
      </c>
      <c r="M314" s="31">
        <v>1.6470100000000001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162.4</v>
      </c>
      <c r="D315" s="40">
        <v>162.83333333333334</v>
      </c>
      <c r="E315" s="40">
        <v>160.81666666666669</v>
      </c>
      <c r="F315" s="40">
        <v>159.23333333333335</v>
      </c>
      <c r="G315" s="40">
        <v>157.2166666666667</v>
      </c>
      <c r="H315" s="40">
        <v>164.41666666666669</v>
      </c>
      <c r="I315" s="40">
        <v>166.43333333333334</v>
      </c>
      <c r="J315" s="40">
        <v>168.01666666666668</v>
      </c>
      <c r="K315" s="31">
        <v>164.85</v>
      </c>
      <c r="L315" s="31">
        <v>161.25</v>
      </c>
      <c r="M315" s="31">
        <v>34.619729999999997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42.25</v>
      </c>
      <c r="D316" s="40">
        <v>42.4</v>
      </c>
      <c r="E316" s="40">
        <v>41.949999999999996</v>
      </c>
      <c r="F316" s="40">
        <v>41.65</v>
      </c>
      <c r="G316" s="40">
        <v>41.199999999999996</v>
      </c>
      <c r="H316" s="40">
        <v>42.699999999999996</v>
      </c>
      <c r="I316" s="40">
        <v>43.15</v>
      </c>
      <c r="J316" s="40">
        <v>43.449999999999996</v>
      </c>
      <c r="K316" s="31">
        <v>42.85</v>
      </c>
      <c r="L316" s="31">
        <v>42.1</v>
      </c>
      <c r="M316" s="31">
        <v>9.4432100000000005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512.35</v>
      </c>
      <c r="D317" s="40">
        <v>516.31666666666672</v>
      </c>
      <c r="E317" s="40">
        <v>507.03333333333342</v>
      </c>
      <c r="F317" s="40">
        <v>501.7166666666667</v>
      </c>
      <c r="G317" s="40">
        <v>492.43333333333339</v>
      </c>
      <c r="H317" s="40">
        <v>521.63333333333344</v>
      </c>
      <c r="I317" s="40">
        <v>530.91666666666674</v>
      </c>
      <c r="J317" s="40">
        <v>536.23333333333346</v>
      </c>
      <c r="K317" s="31">
        <v>525.6</v>
      </c>
      <c r="L317" s="31">
        <v>511</v>
      </c>
      <c r="M317" s="31">
        <v>33.399279999999997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6711.45</v>
      </c>
      <c r="D318" s="40">
        <v>6749.8166666666666</v>
      </c>
      <c r="E318" s="40">
        <v>6661.6333333333332</v>
      </c>
      <c r="F318" s="40">
        <v>6611.8166666666666</v>
      </c>
      <c r="G318" s="40">
        <v>6523.6333333333332</v>
      </c>
      <c r="H318" s="40">
        <v>6799.6333333333332</v>
      </c>
      <c r="I318" s="40">
        <v>6887.8166666666657</v>
      </c>
      <c r="J318" s="40">
        <v>6937.6333333333332</v>
      </c>
      <c r="K318" s="31">
        <v>6838</v>
      </c>
      <c r="L318" s="31">
        <v>6700</v>
      </c>
      <c r="M318" s="31">
        <v>7.22194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1021.35</v>
      </c>
      <c r="D319" s="40">
        <v>1033.3333333333333</v>
      </c>
      <c r="E319" s="40">
        <v>1005.0666666666666</v>
      </c>
      <c r="F319" s="40">
        <v>988.7833333333333</v>
      </c>
      <c r="G319" s="40">
        <v>960.51666666666665</v>
      </c>
      <c r="H319" s="40">
        <v>1049.6166666666666</v>
      </c>
      <c r="I319" s="40">
        <v>1077.8833333333334</v>
      </c>
      <c r="J319" s="40">
        <v>1094.1666666666665</v>
      </c>
      <c r="K319" s="31">
        <v>1061.5999999999999</v>
      </c>
      <c r="L319" s="31">
        <v>1017.05</v>
      </c>
      <c r="M319" s="31">
        <v>5.9375200000000001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324.7</v>
      </c>
      <c r="D320" s="40">
        <v>324.01666666666665</v>
      </c>
      <c r="E320" s="40">
        <v>320.38333333333333</v>
      </c>
      <c r="F320" s="40">
        <v>316.06666666666666</v>
      </c>
      <c r="G320" s="40">
        <v>312.43333333333334</v>
      </c>
      <c r="H320" s="40">
        <v>328.33333333333331</v>
      </c>
      <c r="I320" s="40">
        <v>331.96666666666664</v>
      </c>
      <c r="J320" s="40">
        <v>336.2833333333333</v>
      </c>
      <c r="K320" s="31">
        <v>327.64999999999998</v>
      </c>
      <c r="L320" s="31">
        <v>319.7</v>
      </c>
      <c r="M320" s="31">
        <v>9.4672800000000006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233.5</v>
      </c>
      <c r="D321" s="40">
        <v>233.06666666666669</v>
      </c>
      <c r="E321" s="40">
        <v>229.53333333333339</v>
      </c>
      <c r="F321" s="40">
        <v>225.56666666666669</v>
      </c>
      <c r="G321" s="40">
        <v>222.03333333333339</v>
      </c>
      <c r="H321" s="40">
        <v>237.03333333333339</v>
      </c>
      <c r="I321" s="40">
        <v>240.56666666666669</v>
      </c>
      <c r="J321" s="40">
        <v>244.53333333333339</v>
      </c>
      <c r="K321" s="31">
        <v>236.6</v>
      </c>
      <c r="L321" s="31">
        <v>229.1</v>
      </c>
      <c r="M321" s="31">
        <v>4.5049599999999996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2691.5</v>
      </c>
      <c r="D322" s="40">
        <v>2690.9666666666667</v>
      </c>
      <c r="E322" s="40">
        <v>2672.5333333333333</v>
      </c>
      <c r="F322" s="40">
        <v>2653.5666666666666</v>
      </c>
      <c r="G322" s="40">
        <v>2635.1333333333332</v>
      </c>
      <c r="H322" s="40">
        <v>2709.9333333333334</v>
      </c>
      <c r="I322" s="40">
        <v>2728.3666666666668</v>
      </c>
      <c r="J322" s="40">
        <v>2747.3333333333335</v>
      </c>
      <c r="K322" s="31">
        <v>2709.4</v>
      </c>
      <c r="L322" s="31">
        <v>2672</v>
      </c>
      <c r="M322" s="31">
        <v>0.54520999999999997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3509.3</v>
      </c>
      <c r="D323" s="40">
        <v>3512.7833333333333</v>
      </c>
      <c r="E323" s="40">
        <v>3461.5666666666666</v>
      </c>
      <c r="F323" s="40">
        <v>3413.8333333333335</v>
      </c>
      <c r="G323" s="40">
        <v>3362.6166666666668</v>
      </c>
      <c r="H323" s="40">
        <v>3560.5166666666664</v>
      </c>
      <c r="I323" s="40">
        <v>3611.7333333333327</v>
      </c>
      <c r="J323" s="40">
        <v>3659.4666666666662</v>
      </c>
      <c r="K323" s="31">
        <v>3564</v>
      </c>
      <c r="L323" s="31">
        <v>3465.05</v>
      </c>
      <c r="M323" s="31">
        <v>13.15371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122.4</v>
      </c>
      <c r="D324" s="40">
        <v>123.25</v>
      </c>
      <c r="E324" s="40">
        <v>121</v>
      </c>
      <c r="F324" s="40">
        <v>119.6</v>
      </c>
      <c r="G324" s="40">
        <v>117.35</v>
      </c>
      <c r="H324" s="40">
        <v>124.65</v>
      </c>
      <c r="I324" s="40">
        <v>126.9</v>
      </c>
      <c r="J324" s="40">
        <v>128.30000000000001</v>
      </c>
      <c r="K324" s="31">
        <v>125.5</v>
      </c>
      <c r="L324" s="31">
        <v>121.85</v>
      </c>
      <c r="M324" s="31">
        <v>1.82239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729.25</v>
      </c>
      <c r="D325" s="40">
        <v>727.41666666666663</v>
      </c>
      <c r="E325" s="40">
        <v>719.83333333333326</v>
      </c>
      <c r="F325" s="40">
        <v>710.41666666666663</v>
      </c>
      <c r="G325" s="40">
        <v>702.83333333333326</v>
      </c>
      <c r="H325" s="40">
        <v>736.83333333333326</v>
      </c>
      <c r="I325" s="40">
        <v>744.41666666666652</v>
      </c>
      <c r="J325" s="40">
        <v>753.83333333333326</v>
      </c>
      <c r="K325" s="31">
        <v>735</v>
      </c>
      <c r="L325" s="31">
        <v>718</v>
      </c>
      <c r="M325" s="31">
        <v>1.8923099999999999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178.75</v>
      </c>
      <c r="D326" s="40">
        <v>178.76666666666665</v>
      </c>
      <c r="E326" s="40">
        <v>177.0333333333333</v>
      </c>
      <c r="F326" s="40">
        <v>175.31666666666666</v>
      </c>
      <c r="G326" s="40">
        <v>173.58333333333331</v>
      </c>
      <c r="H326" s="40">
        <v>180.48333333333329</v>
      </c>
      <c r="I326" s="40">
        <v>182.21666666666664</v>
      </c>
      <c r="J326" s="40">
        <v>183.93333333333328</v>
      </c>
      <c r="K326" s="31">
        <v>180.5</v>
      </c>
      <c r="L326" s="31">
        <v>177.05</v>
      </c>
      <c r="M326" s="31">
        <v>2.4700799999999998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806.05</v>
      </c>
      <c r="D327" s="40">
        <v>801.13333333333333</v>
      </c>
      <c r="E327" s="40">
        <v>787.91666666666663</v>
      </c>
      <c r="F327" s="40">
        <v>769.7833333333333</v>
      </c>
      <c r="G327" s="40">
        <v>756.56666666666661</v>
      </c>
      <c r="H327" s="40">
        <v>819.26666666666665</v>
      </c>
      <c r="I327" s="40">
        <v>832.48333333333335</v>
      </c>
      <c r="J327" s="40">
        <v>850.61666666666667</v>
      </c>
      <c r="K327" s="31">
        <v>814.35</v>
      </c>
      <c r="L327" s="31">
        <v>783</v>
      </c>
      <c r="M327" s="31">
        <v>6.4135400000000002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2792.15</v>
      </c>
      <c r="D328" s="40">
        <v>2792.5666666666671</v>
      </c>
      <c r="E328" s="40">
        <v>2746.5833333333339</v>
      </c>
      <c r="F328" s="40">
        <v>2701.0166666666669</v>
      </c>
      <c r="G328" s="40">
        <v>2655.0333333333338</v>
      </c>
      <c r="H328" s="40">
        <v>2838.1333333333341</v>
      </c>
      <c r="I328" s="40">
        <v>2884.1166666666668</v>
      </c>
      <c r="J328" s="40">
        <v>2929.6833333333343</v>
      </c>
      <c r="K328" s="31">
        <v>2838.55</v>
      </c>
      <c r="L328" s="31">
        <v>2747</v>
      </c>
      <c r="M328" s="31">
        <v>7.5608399999999998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1466.75</v>
      </c>
      <c r="D329" s="40">
        <v>1472.9333333333334</v>
      </c>
      <c r="E329" s="40">
        <v>1453.8666666666668</v>
      </c>
      <c r="F329" s="40">
        <v>1440.9833333333333</v>
      </c>
      <c r="G329" s="40">
        <v>1421.9166666666667</v>
      </c>
      <c r="H329" s="40">
        <v>1485.8166666666668</v>
      </c>
      <c r="I329" s="40">
        <v>1504.8833333333334</v>
      </c>
      <c r="J329" s="40">
        <v>1517.7666666666669</v>
      </c>
      <c r="K329" s="31">
        <v>1492</v>
      </c>
      <c r="L329" s="31">
        <v>1460.05</v>
      </c>
      <c r="M329" s="31">
        <v>3.9502999999999999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1481</v>
      </c>
      <c r="D330" s="40">
        <v>1490.1666666666667</v>
      </c>
      <c r="E330" s="40">
        <v>1462.3333333333335</v>
      </c>
      <c r="F330" s="40">
        <v>1443.6666666666667</v>
      </c>
      <c r="G330" s="40">
        <v>1415.8333333333335</v>
      </c>
      <c r="H330" s="40">
        <v>1508.8333333333335</v>
      </c>
      <c r="I330" s="40">
        <v>1536.666666666667</v>
      </c>
      <c r="J330" s="40">
        <v>1555.3333333333335</v>
      </c>
      <c r="K330" s="31">
        <v>1518</v>
      </c>
      <c r="L330" s="31">
        <v>1471.5</v>
      </c>
      <c r="M330" s="31">
        <v>7.3994200000000001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933.05</v>
      </c>
      <c r="D331" s="40">
        <v>925.93333333333339</v>
      </c>
      <c r="E331" s="40">
        <v>913.11666666666679</v>
      </c>
      <c r="F331" s="40">
        <v>893.18333333333339</v>
      </c>
      <c r="G331" s="40">
        <v>880.36666666666679</v>
      </c>
      <c r="H331" s="40">
        <v>945.86666666666679</v>
      </c>
      <c r="I331" s="40">
        <v>958.68333333333339</v>
      </c>
      <c r="J331" s="40">
        <v>978.61666666666679</v>
      </c>
      <c r="K331" s="31">
        <v>938.75</v>
      </c>
      <c r="L331" s="31">
        <v>906</v>
      </c>
      <c r="M331" s="31">
        <v>3.0988199999999999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45.1</v>
      </c>
      <c r="D332" s="40">
        <v>45.15</v>
      </c>
      <c r="E332" s="40">
        <v>44.4</v>
      </c>
      <c r="F332" s="40">
        <v>43.7</v>
      </c>
      <c r="G332" s="40">
        <v>42.95</v>
      </c>
      <c r="H332" s="40">
        <v>45.849999999999994</v>
      </c>
      <c r="I332" s="40">
        <v>46.599999999999994</v>
      </c>
      <c r="J332" s="40">
        <v>47.29999999999999</v>
      </c>
      <c r="K332" s="31">
        <v>45.9</v>
      </c>
      <c r="L332" s="31">
        <v>44.45</v>
      </c>
      <c r="M332" s="31">
        <v>78.675030000000007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75.25</v>
      </c>
      <c r="D333" s="40">
        <v>75.649999999999991</v>
      </c>
      <c r="E333" s="40">
        <v>74.449999999999989</v>
      </c>
      <c r="F333" s="40">
        <v>73.649999999999991</v>
      </c>
      <c r="G333" s="40">
        <v>72.449999999999989</v>
      </c>
      <c r="H333" s="40">
        <v>76.449999999999989</v>
      </c>
      <c r="I333" s="40">
        <v>77.650000000000006</v>
      </c>
      <c r="J333" s="40">
        <v>78.449999999999989</v>
      </c>
      <c r="K333" s="31">
        <v>76.849999999999994</v>
      </c>
      <c r="L333" s="31">
        <v>74.849999999999994</v>
      </c>
      <c r="M333" s="31">
        <v>32.880139999999997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583.95000000000005</v>
      </c>
      <c r="D334" s="40">
        <v>581.90000000000009</v>
      </c>
      <c r="E334" s="40">
        <v>574.70000000000016</v>
      </c>
      <c r="F334" s="40">
        <v>565.45000000000005</v>
      </c>
      <c r="G334" s="40">
        <v>558.25000000000011</v>
      </c>
      <c r="H334" s="40">
        <v>591.1500000000002</v>
      </c>
      <c r="I334" s="40">
        <v>598.35</v>
      </c>
      <c r="J334" s="40">
        <v>607.60000000000025</v>
      </c>
      <c r="K334" s="31">
        <v>589.1</v>
      </c>
      <c r="L334" s="31">
        <v>572.65</v>
      </c>
      <c r="M334" s="31">
        <v>0.33163999999999999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26.4</v>
      </c>
      <c r="D335" s="40">
        <v>26.400000000000002</v>
      </c>
      <c r="E335" s="40">
        <v>26.250000000000004</v>
      </c>
      <c r="F335" s="40">
        <v>26.1</v>
      </c>
      <c r="G335" s="40">
        <v>25.950000000000003</v>
      </c>
      <c r="H335" s="40">
        <v>26.550000000000004</v>
      </c>
      <c r="I335" s="40">
        <v>26.700000000000003</v>
      </c>
      <c r="J335" s="40">
        <v>26.850000000000005</v>
      </c>
      <c r="K335" s="31">
        <v>26.55</v>
      </c>
      <c r="L335" s="31">
        <v>26.25</v>
      </c>
      <c r="M335" s="31">
        <v>42.8446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50.55</v>
      </c>
      <c r="D336" s="40">
        <v>50.9</v>
      </c>
      <c r="E336" s="40">
        <v>50.05</v>
      </c>
      <c r="F336" s="40">
        <v>49.55</v>
      </c>
      <c r="G336" s="40">
        <v>48.699999999999996</v>
      </c>
      <c r="H336" s="40">
        <v>51.4</v>
      </c>
      <c r="I336" s="40">
        <v>52.250000000000007</v>
      </c>
      <c r="J336" s="40">
        <v>52.75</v>
      </c>
      <c r="K336" s="31">
        <v>51.75</v>
      </c>
      <c r="L336" s="31">
        <v>50.4</v>
      </c>
      <c r="M336" s="31">
        <v>15.324529999999999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156.25</v>
      </c>
      <c r="D337" s="40">
        <v>155.9</v>
      </c>
      <c r="E337" s="40">
        <v>153.9</v>
      </c>
      <c r="F337" s="40">
        <v>151.55000000000001</v>
      </c>
      <c r="G337" s="40">
        <v>149.55000000000001</v>
      </c>
      <c r="H337" s="40">
        <v>158.25</v>
      </c>
      <c r="I337" s="40">
        <v>160.25</v>
      </c>
      <c r="J337" s="40">
        <v>162.6</v>
      </c>
      <c r="K337" s="31">
        <v>157.9</v>
      </c>
      <c r="L337" s="31">
        <v>153.55000000000001</v>
      </c>
      <c r="M337" s="31">
        <v>119.89427999999999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263.89999999999998</v>
      </c>
      <c r="D338" s="40">
        <v>263.76666666666665</v>
      </c>
      <c r="E338" s="40">
        <v>258.7833333333333</v>
      </c>
      <c r="F338" s="40">
        <v>253.66666666666663</v>
      </c>
      <c r="G338" s="40">
        <v>248.68333333333328</v>
      </c>
      <c r="H338" s="40">
        <v>268.88333333333333</v>
      </c>
      <c r="I338" s="40">
        <v>273.86666666666667</v>
      </c>
      <c r="J338" s="40">
        <v>278.98333333333335</v>
      </c>
      <c r="K338" s="31">
        <v>268.75</v>
      </c>
      <c r="L338" s="31">
        <v>258.64999999999998</v>
      </c>
      <c r="M338" s="31">
        <v>12.120620000000001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114</v>
      </c>
      <c r="D339" s="40">
        <v>114.35000000000001</v>
      </c>
      <c r="E339" s="40">
        <v>113.45000000000002</v>
      </c>
      <c r="F339" s="40">
        <v>112.9</v>
      </c>
      <c r="G339" s="40">
        <v>112.00000000000001</v>
      </c>
      <c r="H339" s="40">
        <v>114.90000000000002</v>
      </c>
      <c r="I339" s="40">
        <v>115.80000000000003</v>
      </c>
      <c r="J339" s="40">
        <v>116.35000000000002</v>
      </c>
      <c r="K339" s="31">
        <v>115.25</v>
      </c>
      <c r="L339" s="31">
        <v>113.8</v>
      </c>
      <c r="M339" s="31">
        <v>94.919579999999996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495.95</v>
      </c>
      <c r="D340" s="40">
        <v>491.75</v>
      </c>
      <c r="E340" s="40">
        <v>484.1</v>
      </c>
      <c r="F340" s="40">
        <v>472.25</v>
      </c>
      <c r="G340" s="40">
        <v>464.6</v>
      </c>
      <c r="H340" s="40">
        <v>503.6</v>
      </c>
      <c r="I340" s="40">
        <v>511.25</v>
      </c>
      <c r="J340" s="40">
        <v>523.1</v>
      </c>
      <c r="K340" s="31">
        <v>499.4</v>
      </c>
      <c r="L340" s="31">
        <v>479.9</v>
      </c>
      <c r="M340" s="31">
        <v>1.6100099999999999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81.2</v>
      </c>
      <c r="D341" s="40">
        <v>81.066666666666663</v>
      </c>
      <c r="E341" s="40">
        <v>79.183333333333323</v>
      </c>
      <c r="F341" s="40">
        <v>77.166666666666657</v>
      </c>
      <c r="G341" s="40">
        <v>75.283333333333317</v>
      </c>
      <c r="H341" s="40">
        <v>83.083333333333329</v>
      </c>
      <c r="I341" s="40">
        <v>84.966666666666654</v>
      </c>
      <c r="J341" s="40">
        <v>86.983333333333334</v>
      </c>
      <c r="K341" s="31">
        <v>82.95</v>
      </c>
      <c r="L341" s="31">
        <v>79.05</v>
      </c>
      <c r="M341" s="31">
        <v>366.71285999999998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52.6</v>
      </c>
      <c r="D342" s="40">
        <v>52.766666666666673</v>
      </c>
      <c r="E342" s="40">
        <v>52.033333333333346</v>
      </c>
      <c r="F342" s="40">
        <v>51.466666666666676</v>
      </c>
      <c r="G342" s="40">
        <v>50.733333333333348</v>
      </c>
      <c r="H342" s="40">
        <v>53.333333333333343</v>
      </c>
      <c r="I342" s="40">
        <v>54.066666666666677</v>
      </c>
      <c r="J342" s="40">
        <v>54.63333333333334</v>
      </c>
      <c r="K342" s="31">
        <v>53.5</v>
      </c>
      <c r="L342" s="31">
        <v>52.2</v>
      </c>
      <c r="M342" s="31">
        <v>4.0492900000000001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3614.3</v>
      </c>
      <c r="D343" s="40">
        <v>3636.3166666666671</v>
      </c>
      <c r="E343" s="40">
        <v>3578.983333333334</v>
      </c>
      <c r="F343" s="40">
        <v>3543.666666666667</v>
      </c>
      <c r="G343" s="40">
        <v>3486.3333333333339</v>
      </c>
      <c r="H343" s="40">
        <v>3671.6333333333341</v>
      </c>
      <c r="I343" s="40">
        <v>3728.9666666666672</v>
      </c>
      <c r="J343" s="40">
        <v>3764.2833333333342</v>
      </c>
      <c r="K343" s="31">
        <v>3693.65</v>
      </c>
      <c r="L343" s="31">
        <v>3601</v>
      </c>
      <c r="M343" s="31">
        <v>0.97075999999999996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19909.849999999999</v>
      </c>
      <c r="D344" s="40">
        <v>20006.95</v>
      </c>
      <c r="E344" s="40">
        <v>19688.900000000001</v>
      </c>
      <c r="F344" s="40">
        <v>19467.95</v>
      </c>
      <c r="G344" s="40">
        <v>19149.900000000001</v>
      </c>
      <c r="H344" s="40">
        <v>20227.900000000001</v>
      </c>
      <c r="I344" s="40">
        <v>20545.949999999997</v>
      </c>
      <c r="J344" s="40">
        <v>20766.900000000001</v>
      </c>
      <c r="K344" s="31">
        <v>20325</v>
      </c>
      <c r="L344" s="31">
        <v>19786</v>
      </c>
      <c r="M344" s="31">
        <v>1.00159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47.5</v>
      </c>
      <c r="D345" s="40">
        <v>47.800000000000004</v>
      </c>
      <c r="E345" s="40">
        <v>46.95000000000001</v>
      </c>
      <c r="F345" s="40">
        <v>46.400000000000006</v>
      </c>
      <c r="G345" s="40">
        <v>45.550000000000011</v>
      </c>
      <c r="H345" s="40">
        <v>48.350000000000009</v>
      </c>
      <c r="I345" s="40">
        <v>49.2</v>
      </c>
      <c r="J345" s="40">
        <v>49.750000000000007</v>
      </c>
      <c r="K345" s="31">
        <v>48.65</v>
      </c>
      <c r="L345" s="31">
        <v>47.25</v>
      </c>
      <c r="M345" s="31">
        <v>4.9077500000000001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2707.25</v>
      </c>
      <c r="D346" s="40">
        <v>2687.4166666666665</v>
      </c>
      <c r="E346" s="40">
        <v>2646.833333333333</v>
      </c>
      <c r="F346" s="40">
        <v>2586.4166666666665</v>
      </c>
      <c r="G346" s="40">
        <v>2545.833333333333</v>
      </c>
      <c r="H346" s="40">
        <v>2747.833333333333</v>
      </c>
      <c r="I346" s="40">
        <v>2788.4166666666661</v>
      </c>
      <c r="J346" s="40">
        <v>2848.833333333333</v>
      </c>
      <c r="K346" s="31">
        <v>2728</v>
      </c>
      <c r="L346" s="31">
        <v>2627</v>
      </c>
      <c r="M346" s="31">
        <v>0.17399999999999999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402.4</v>
      </c>
      <c r="D347" s="40">
        <v>403.25</v>
      </c>
      <c r="E347" s="40">
        <v>395.75</v>
      </c>
      <c r="F347" s="40">
        <v>389.1</v>
      </c>
      <c r="G347" s="40">
        <v>381.6</v>
      </c>
      <c r="H347" s="40">
        <v>409.9</v>
      </c>
      <c r="I347" s="40">
        <v>417.4</v>
      </c>
      <c r="J347" s="40">
        <v>424.04999999999995</v>
      </c>
      <c r="K347" s="31">
        <v>410.75</v>
      </c>
      <c r="L347" s="31">
        <v>396.6</v>
      </c>
      <c r="M347" s="31">
        <v>23.562059999999999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675.4</v>
      </c>
      <c r="D348" s="40">
        <v>673.81666666666672</v>
      </c>
      <c r="E348" s="40">
        <v>667.63333333333344</v>
      </c>
      <c r="F348" s="40">
        <v>659.86666666666667</v>
      </c>
      <c r="G348" s="40">
        <v>653.68333333333339</v>
      </c>
      <c r="H348" s="40">
        <v>681.58333333333348</v>
      </c>
      <c r="I348" s="40">
        <v>687.76666666666665</v>
      </c>
      <c r="J348" s="40">
        <v>695.53333333333353</v>
      </c>
      <c r="K348" s="31">
        <v>680</v>
      </c>
      <c r="L348" s="31">
        <v>666.05</v>
      </c>
      <c r="M348" s="31">
        <v>1.0076000000000001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115.65</v>
      </c>
      <c r="D349" s="40">
        <v>115.38333333333334</v>
      </c>
      <c r="E349" s="40">
        <v>113.56666666666668</v>
      </c>
      <c r="F349" s="40">
        <v>111.48333333333333</v>
      </c>
      <c r="G349" s="40">
        <v>109.66666666666667</v>
      </c>
      <c r="H349" s="40">
        <v>117.46666666666668</v>
      </c>
      <c r="I349" s="40">
        <v>119.28333333333335</v>
      </c>
      <c r="J349" s="40">
        <v>121.36666666666669</v>
      </c>
      <c r="K349" s="31">
        <v>117.2</v>
      </c>
      <c r="L349" s="31">
        <v>113.3</v>
      </c>
      <c r="M349" s="31">
        <v>186.37316999999999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176.05</v>
      </c>
      <c r="D350" s="40">
        <v>174.83333333333334</v>
      </c>
      <c r="E350" s="40">
        <v>172.66666666666669</v>
      </c>
      <c r="F350" s="40">
        <v>169.28333333333333</v>
      </c>
      <c r="G350" s="40">
        <v>167.11666666666667</v>
      </c>
      <c r="H350" s="40">
        <v>178.2166666666667</v>
      </c>
      <c r="I350" s="40">
        <v>180.38333333333338</v>
      </c>
      <c r="J350" s="40">
        <v>183.76666666666671</v>
      </c>
      <c r="K350" s="31">
        <v>177</v>
      </c>
      <c r="L350" s="31">
        <v>171.45</v>
      </c>
      <c r="M350" s="31">
        <v>18.221160000000001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4711.5</v>
      </c>
      <c r="D351" s="40">
        <v>4682.833333333333</v>
      </c>
      <c r="E351" s="40">
        <v>4618.6666666666661</v>
      </c>
      <c r="F351" s="40">
        <v>4525.833333333333</v>
      </c>
      <c r="G351" s="40">
        <v>4461.6666666666661</v>
      </c>
      <c r="H351" s="40">
        <v>4775.6666666666661</v>
      </c>
      <c r="I351" s="40">
        <v>4839.8333333333321</v>
      </c>
      <c r="J351" s="40">
        <v>4932.6666666666661</v>
      </c>
      <c r="K351" s="31">
        <v>4747</v>
      </c>
      <c r="L351" s="31">
        <v>4590</v>
      </c>
      <c r="M351" s="31">
        <v>2.1611400000000001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320.2</v>
      </c>
      <c r="D352" s="40">
        <v>321.7166666666667</v>
      </c>
      <c r="E352" s="40">
        <v>314.68333333333339</v>
      </c>
      <c r="F352" s="40">
        <v>309.16666666666669</v>
      </c>
      <c r="G352" s="40">
        <v>302.13333333333338</v>
      </c>
      <c r="H352" s="40">
        <v>327.23333333333341</v>
      </c>
      <c r="I352" s="40">
        <v>334.26666666666671</v>
      </c>
      <c r="J352" s="40">
        <v>339.78333333333342</v>
      </c>
      <c r="K352" s="31">
        <v>328.75</v>
      </c>
      <c r="L352" s="31">
        <v>316.2</v>
      </c>
      <c r="M352" s="31">
        <v>3.2979099999999999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3132.45</v>
      </c>
      <c r="D354" s="40">
        <v>3129.9166666666665</v>
      </c>
      <c r="E354" s="40">
        <v>3093.6333333333332</v>
      </c>
      <c r="F354" s="40">
        <v>3054.8166666666666</v>
      </c>
      <c r="G354" s="40">
        <v>3018.5333333333333</v>
      </c>
      <c r="H354" s="40">
        <v>3168.7333333333331</v>
      </c>
      <c r="I354" s="40">
        <v>3205.0166666666669</v>
      </c>
      <c r="J354" s="40">
        <v>3243.833333333333</v>
      </c>
      <c r="K354" s="31">
        <v>3166.2</v>
      </c>
      <c r="L354" s="31">
        <v>3091.1</v>
      </c>
      <c r="M354" s="31">
        <v>2.5252599999999998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666.1</v>
      </c>
      <c r="D355" s="40">
        <v>661.36666666666667</v>
      </c>
      <c r="E355" s="40">
        <v>647.73333333333335</v>
      </c>
      <c r="F355" s="40">
        <v>629.36666666666667</v>
      </c>
      <c r="G355" s="40">
        <v>615.73333333333335</v>
      </c>
      <c r="H355" s="40">
        <v>679.73333333333335</v>
      </c>
      <c r="I355" s="40">
        <v>693.36666666666679</v>
      </c>
      <c r="J355" s="40">
        <v>711.73333333333335</v>
      </c>
      <c r="K355" s="31">
        <v>675</v>
      </c>
      <c r="L355" s="31">
        <v>643</v>
      </c>
      <c r="M355" s="31">
        <v>0.71270999999999995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309</v>
      </c>
      <c r="D356" s="40">
        <v>306.34999999999997</v>
      </c>
      <c r="E356" s="40">
        <v>301.69999999999993</v>
      </c>
      <c r="F356" s="40">
        <v>294.39999999999998</v>
      </c>
      <c r="G356" s="40">
        <v>289.74999999999994</v>
      </c>
      <c r="H356" s="40">
        <v>313.64999999999992</v>
      </c>
      <c r="I356" s="40">
        <v>318.2999999999999</v>
      </c>
      <c r="J356" s="40">
        <v>325.59999999999991</v>
      </c>
      <c r="K356" s="31">
        <v>311</v>
      </c>
      <c r="L356" s="31">
        <v>299.05</v>
      </c>
      <c r="M356" s="31">
        <v>5.7388300000000001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1319.35</v>
      </c>
      <c r="D357" s="40">
        <v>1323.6166666666666</v>
      </c>
      <c r="E357" s="40">
        <v>1308.2333333333331</v>
      </c>
      <c r="F357" s="40">
        <v>1297.1166666666666</v>
      </c>
      <c r="G357" s="40">
        <v>1281.7333333333331</v>
      </c>
      <c r="H357" s="40">
        <v>1334.7333333333331</v>
      </c>
      <c r="I357" s="40">
        <v>1350.1166666666668</v>
      </c>
      <c r="J357" s="40">
        <v>1361.2333333333331</v>
      </c>
      <c r="K357" s="31">
        <v>1339</v>
      </c>
      <c r="L357" s="31">
        <v>1312.5</v>
      </c>
      <c r="M357" s="31">
        <v>4.7860699999999996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31061.4</v>
      </c>
      <c r="D358" s="40">
        <v>31154.366666666669</v>
      </c>
      <c r="E358" s="40">
        <v>30827.133333333339</v>
      </c>
      <c r="F358" s="40">
        <v>30592.866666666669</v>
      </c>
      <c r="G358" s="40">
        <v>30265.633333333339</v>
      </c>
      <c r="H358" s="40">
        <v>31388.633333333339</v>
      </c>
      <c r="I358" s="40">
        <v>31715.866666666669</v>
      </c>
      <c r="J358" s="40">
        <v>31950.133333333339</v>
      </c>
      <c r="K358" s="31">
        <v>31481.599999999999</v>
      </c>
      <c r="L358" s="31">
        <v>30920.1</v>
      </c>
      <c r="M358" s="31">
        <v>0.19853000000000001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3226.35</v>
      </c>
      <c r="D359" s="40">
        <v>3235.6333333333337</v>
      </c>
      <c r="E359" s="40">
        <v>3196.2666666666673</v>
      </c>
      <c r="F359" s="40">
        <v>3166.1833333333338</v>
      </c>
      <c r="G359" s="40">
        <v>3126.8166666666675</v>
      </c>
      <c r="H359" s="40">
        <v>3265.7166666666672</v>
      </c>
      <c r="I359" s="40">
        <v>3305.083333333333</v>
      </c>
      <c r="J359" s="40">
        <v>3335.166666666667</v>
      </c>
      <c r="K359" s="31">
        <v>3275</v>
      </c>
      <c r="L359" s="31">
        <v>3205.55</v>
      </c>
      <c r="M359" s="31">
        <v>2.0331000000000001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228.1</v>
      </c>
      <c r="D360" s="40">
        <v>228.56666666666669</v>
      </c>
      <c r="E360" s="40">
        <v>226.78333333333339</v>
      </c>
      <c r="F360" s="40">
        <v>225.4666666666667</v>
      </c>
      <c r="G360" s="40">
        <v>223.68333333333339</v>
      </c>
      <c r="H360" s="40">
        <v>229.88333333333338</v>
      </c>
      <c r="I360" s="40">
        <v>231.66666666666669</v>
      </c>
      <c r="J360" s="40">
        <v>232.98333333333338</v>
      </c>
      <c r="K360" s="31">
        <v>230.35</v>
      </c>
      <c r="L360" s="31">
        <v>227.25</v>
      </c>
      <c r="M360" s="31">
        <v>29.916720000000002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5729.3</v>
      </c>
      <c r="D361" s="40">
        <v>5769.7666666666664</v>
      </c>
      <c r="E361" s="40">
        <v>5669.5333333333328</v>
      </c>
      <c r="F361" s="40">
        <v>5609.7666666666664</v>
      </c>
      <c r="G361" s="40">
        <v>5509.5333333333328</v>
      </c>
      <c r="H361" s="40">
        <v>5829.5333333333328</v>
      </c>
      <c r="I361" s="40">
        <v>5929.7666666666664</v>
      </c>
      <c r="J361" s="40">
        <v>5989.5333333333328</v>
      </c>
      <c r="K361" s="31">
        <v>5870</v>
      </c>
      <c r="L361" s="31">
        <v>5710</v>
      </c>
      <c r="M361" s="31">
        <v>0.34788000000000002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237.15</v>
      </c>
      <c r="D362" s="40">
        <v>237.95000000000002</v>
      </c>
      <c r="E362" s="40">
        <v>233.20000000000005</v>
      </c>
      <c r="F362" s="40">
        <v>229.25000000000003</v>
      </c>
      <c r="G362" s="40">
        <v>224.50000000000006</v>
      </c>
      <c r="H362" s="40">
        <v>241.90000000000003</v>
      </c>
      <c r="I362" s="40">
        <v>246.64999999999998</v>
      </c>
      <c r="J362" s="40">
        <v>250.60000000000002</v>
      </c>
      <c r="K362" s="31">
        <v>242.7</v>
      </c>
      <c r="L362" s="31">
        <v>234</v>
      </c>
      <c r="M362" s="31">
        <v>14.131410000000001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849.8</v>
      </c>
      <c r="D363" s="40">
        <v>846.2166666666667</v>
      </c>
      <c r="E363" s="40">
        <v>837.43333333333339</v>
      </c>
      <c r="F363" s="40">
        <v>825.06666666666672</v>
      </c>
      <c r="G363" s="40">
        <v>816.28333333333342</v>
      </c>
      <c r="H363" s="40">
        <v>858.58333333333337</v>
      </c>
      <c r="I363" s="40">
        <v>867.36666666666667</v>
      </c>
      <c r="J363" s="40">
        <v>879.73333333333335</v>
      </c>
      <c r="K363" s="31">
        <v>855</v>
      </c>
      <c r="L363" s="31">
        <v>833.85</v>
      </c>
      <c r="M363" s="31">
        <v>1.05897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2214.85</v>
      </c>
      <c r="D364" s="40">
        <v>2211.3666666666668</v>
      </c>
      <c r="E364" s="40">
        <v>2191.3333333333335</v>
      </c>
      <c r="F364" s="40">
        <v>2167.8166666666666</v>
      </c>
      <c r="G364" s="40">
        <v>2147.7833333333333</v>
      </c>
      <c r="H364" s="40">
        <v>2234.8833333333337</v>
      </c>
      <c r="I364" s="40">
        <v>2254.9166666666665</v>
      </c>
      <c r="J364" s="40">
        <v>2278.4333333333338</v>
      </c>
      <c r="K364" s="31">
        <v>2231.4</v>
      </c>
      <c r="L364" s="31">
        <v>2187.85</v>
      </c>
      <c r="M364" s="31">
        <v>3.1532399999999998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2563.6999999999998</v>
      </c>
      <c r="D365" s="40">
        <v>2584.5666666666666</v>
      </c>
      <c r="E365" s="40">
        <v>2534.1333333333332</v>
      </c>
      <c r="F365" s="40">
        <v>2504.5666666666666</v>
      </c>
      <c r="G365" s="40">
        <v>2454.1333333333332</v>
      </c>
      <c r="H365" s="40">
        <v>2614.1333333333332</v>
      </c>
      <c r="I365" s="40">
        <v>2664.5666666666666</v>
      </c>
      <c r="J365" s="40">
        <v>2694.1333333333332</v>
      </c>
      <c r="K365" s="31">
        <v>2635</v>
      </c>
      <c r="L365" s="31">
        <v>2555</v>
      </c>
      <c r="M365" s="31">
        <v>6.3889500000000004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920.85</v>
      </c>
      <c r="D366" s="40">
        <v>926.16666666666663</v>
      </c>
      <c r="E366" s="40">
        <v>906.08333333333326</v>
      </c>
      <c r="F366" s="40">
        <v>891.31666666666661</v>
      </c>
      <c r="G366" s="40">
        <v>871.23333333333323</v>
      </c>
      <c r="H366" s="40">
        <v>940.93333333333328</v>
      </c>
      <c r="I366" s="40">
        <v>961.01666666666654</v>
      </c>
      <c r="J366" s="40">
        <v>975.7833333333333</v>
      </c>
      <c r="K366" s="31">
        <v>946.25</v>
      </c>
      <c r="L366" s="31">
        <v>911.4</v>
      </c>
      <c r="M366" s="31">
        <v>0.96191000000000004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1864.35</v>
      </c>
      <c r="D367" s="40">
        <v>1860.9833333333333</v>
      </c>
      <c r="E367" s="40">
        <v>1830.3166666666666</v>
      </c>
      <c r="F367" s="40">
        <v>1796.2833333333333</v>
      </c>
      <c r="G367" s="40">
        <v>1765.6166666666666</v>
      </c>
      <c r="H367" s="40">
        <v>1895.0166666666667</v>
      </c>
      <c r="I367" s="40">
        <v>1925.6833333333332</v>
      </c>
      <c r="J367" s="40">
        <v>1959.7166666666667</v>
      </c>
      <c r="K367" s="31">
        <v>1891.65</v>
      </c>
      <c r="L367" s="31">
        <v>1826.95</v>
      </c>
      <c r="M367" s="31">
        <v>2.2970100000000002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1503.05</v>
      </c>
      <c r="D368" s="40">
        <v>1499.1499999999999</v>
      </c>
      <c r="E368" s="40">
        <v>1483.8499999999997</v>
      </c>
      <c r="F368" s="40">
        <v>1464.6499999999999</v>
      </c>
      <c r="G368" s="40">
        <v>1449.3499999999997</v>
      </c>
      <c r="H368" s="40">
        <v>1518.3499999999997</v>
      </c>
      <c r="I368" s="40">
        <v>1533.6499999999999</v>
      </c>
      <c r="J368" s="40">
        <v>1552.8499999999997</v>
      </c>
      <c r="K368" s="31">
        <v>1514.45</v>
      </c>
      <c r="L368" s="31">
        <v>1479.95</v>
      </c>
      <c r="M368" s="31">
        <v>0.89049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125.85</v>
      </c>
      <c r="D369" s="40">
        <v>125.91666666666667</v>
      </c>
      <c r="E369" s="40">
        <v>124.68333333333334</v>
      </c>
      <c r="F369" s="40">
        <v>123.51666666666667</v>
      </c>
      <c r="G369" s="40">
        <v>122.28333333333333</v>
      </c>
      <c r="H369" s="40">
        <v>127.08333333333334</v>
      </c>
      <c r="I369" s="40">
        <v>128.31666666666666</v>
      </c>
      <c r="J369" s="40">
        <v>129.48333333333335</v>
      </c>
      <c r="K369" s="31">
        <v>127.15</v>
      </c>
      <c r="L369" s="31">
        <v>124.75</v>
      </c>
      <c r="M369" s="31">
        <v>27.770900000000001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175.5</v>
      </c>
      <c r="D370" s="40">
        <v>176</v>
      </c>
      <c r="E370" s="40">
        <v>174.55</v>
      </c>
      <c r="F370" s="40">
        <v>173.60000000000002</v>
      </c>
      <c r="G370" s="40">
        <v>172.15000000000003</v>
      </c>
      <c r="H370" s="40">
        <v>176.95</v>
      </c>
      <c r="I370" s="40">
        <v>178.39999999999998</v>
      </c>
      <c r="J370" s="40">
        <v>179.34999999999997</v>
      </c>
      <c r="K370" s="31">
        <v>177.45</v>
      </c>
      <c r="L370" s="31">
        <v>175.05</v>
      </c>
      <c r="M370" s="31">
        <v>90.010140000000007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346.9</v>
      </c>
      <c r="D371" s="40">
        <v>344.81666666666661</v>
      </c>
      <c r="E371" s="40">
        <v>340.48333333333323</v>
      </c>
      <c r="F371" s="40">
        <v>334.06666666666661</v>
      </c>
      <c r="G371" s="40">
        <v>329.73333333333323</v>
      </c>
      <c r="H371" s="40">
        <v>351.23333333333323</v>
      </c>
      <c r="I371" s="40">
        <v>355.56666666666661</v>
      </c>
      <c r="J371" s="40">
        <v>361.98333333333323</v>
      </c>
      <c r="K371" s="31">
        <v>349.15</v>
      </c>
      <c r="L371" s="31">
        <v>338.4</v>
      </c>
      <c r="M371" s="31">
        <v>11.174720000000001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604.25</v>
      </c>
      <c r="D372" s="40">
        <v>607.73333333333335</v>
      </c>
      <c r="E372" s="40">
        <v>599.51666666666665</v>
      </c>
      <c r="F372" s="40">
        <v>594.7833333333333</v>
      </c>
      <c r="G372" s="40">
        <v>586.56666666666661</v>
      </c>
      <c r="H372" s="40">
        <v>612.4666666666667</v>
      </c>
      <c r="I372" s="40">
        <v>620.68333333333339</v>
      </c>
      <c r="J372" s="40">
        <v>625.41666666666674</v>
      </c>
      <c r="K372" s="31">
        <v>615.95000000000005</v>
      </c>
      <c r="L372" s="31">
        <v>603</v>
      </c>
      <c r="M372" s="31">
        <v>2.60737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125.9</v>
      </c>
      <c r="D373" s="40">
        <v>126.46666666666665</v>
      </c>
      <c r="E373" s="40">
        <v>124.93333333333331</v>
      </c>
      <c r="F373" s="40">
        <v>123.96666666666665</v>
      </c>
      <c r="G373" s="40">
        <v>122.43333333333331</v>
      </c>
      <c r="H373" s="40">
        <v>127.43333333333331</v>
      </c>
      <c r="I373" s="40">
        <v>128.96666666666664</v>
      </c>
      <c r="J373" s="40">
        <v>129.93333333333331</v>
      </c>
      <c r="K373" s="31">
        <v>128</v>
      </c>
      <c r="L373" s="31">
        <v>125.5</v>
      </c>
      <c r="M373" s="31">
        <v>1.2314000000000001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5373.45</v>
      </c>
      <c r="D374" s="40">
        <v>5393.1833333333334</v>
      </c>
      <c r="E374" s="40">
        <v>5336.3666666666668</v>
      </c>
      <c r="F374" s="40">
        <v>5299.2833333333338</v>
      </c>
      <c r="G374" s="40">
        <v>5242.4666666666672</v>
      </c>
      <c r="H374" s="40">
        <v>5430.2666666666664</v>
      </c>
      <c r="I374" s="40">
        <v>5487.0833333333339</v>
      </c>
      <c r="J374" s="40">
        <v>5524.1666666666661</v>
      </c>
      <c r="K374" s="31">
        <v>5450</v>
      </c>
      <c r="L374" s="31">
        <v>5356.1</v>
      </c>
      <c r="M374" s="31">
        <v>0.12927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13126.5</v>
      </c>
      <c r="D375" s="40">
        <v>13106.816666666666</v>
      </c>
      <c r="E375" s="40">
        <v>13024.633333333331</v>
      </c>
      <c r="F375" s="40">
        <v>12922.766666666666</v>
      </c>
      <c r="G375" s="40">
        <v>12840.583333333332</v>
      </c>
      <c r="H375" s="40">
        <v>13208.683333333331</v>
      </c>
      <c r="I375" s="40">
        <v>13290.866666666665</v>
      </c>
      <c r="J375" s="40">
        <v>13392.73333333333</v>
      </c>
      <c r="K375" s="31">
        <v>13189</v>
      </c>
      <c r="L375" s="31">
        <v>13004.95</v>
      </c>
      <c r="M375" s="31">
        <v>4.4970000000000003E-2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36.450000000000003</v>
      </c>
      <c r="D376" s="40">
        <v>36.533333333333331</v>
      </c>
      <c r="E376" s="40">
        <v>36.166666666666664</v>
      </c>
      <c r="F376" s="40">
        <v>35.883333333333333</v>
      </c>
      <c r="G376" s="40">
        <v>35.516666666666666</v>
      </c>
      <c r="H376" s="40">
        <v>36.816666666666663</v>
      </c>
      <c r="I376" s="40">
        <v>37.183333333333337</v>
      </c>
      <c r="J376" s="40">
        <v>37.466666666666661</v>
      </c>
      <c r="K376" s="31">
        <v>36.9</v>
      </c>
      <c r="L376" s="31">
        <v>36.25</v>
      </c>
      <c r="M376" s="31">
        <v>454.99400000000003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832.4</v>
      </c>
      <c r="D377" s="40">
        <v>831.13333333333333</v>
      </c>
      <c r="E377" s="40">
        <v>820.26666666666665</v>
      </c>
      <c r="F377" s="40">
        <v>808.13333333333333</v>
      </c>
      <c r="G377" s="40">
        <v>797.26666666666665</v>
      </c>
      <c r="H377" s="40">
        <v>843.26666666666665</v>
      </c>
      <c r="I377" s="40">
        <v>854.13333333333321</v>
      </c>
      <c r="J377" s="40">
        <v>866.26666666666665</v>
      </c>
      <c r="K377" s="31">
        <v>842</v>
      </c>
      <c r="L377" s="31">
        <v>819</v>
      </c>
      <c r="M377" s="31">
        <v>0.61751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161.55000000000001</v>
      </c>
      <c r="D378" s="40">
        <v>162.23333333333332</v>
      </c>
      <c r="E378" s="40">
        <v>160.01666666666665</v>
      </c>
      <c r="F378" s="40">
        <v>158.48333333333332</v>
      </c>
      <c r="G378" s="40">
        <v>156.26666666666665</v>
      </c>
      <c r="H378" s="40">
        <v>163.76666666666665</v>
      </c>
      <c r="I378" s="40">
        <v>165.98333333333329</v>
      </c>
      <c r="J378" s="40">
        <v>167.51666666666665</v>
      </c>
      <c r="K378" s="31">
        <v>164.45</v>
      </c>
      <c r="L378" s="31">
        <v>160.69999999999999</v>
      </c>
      <c r="M378" s="31">
        <v>51.197290000000002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145.25</v>
      </c>
      <c r="D379" s="40">
        <v>144.85</v>
      </c>
      <c r="E379" s="40">
        <v>143.79999999999998</v>
      </c>
      <c r="F379" s="40">
        <v>142.35</v>
      </c>
      <c r="G379" s="40">
        <v>141.29999999999998</v>
      </c>
      <c r="H379" s="40">
        <v>146.29999999999998</v>
      </c>
      <c r="I379" s="40">
        <v>147.35</v>
      </c>
      <c r="J379" s="40">
        <v>148.79999999999998</v>
      </c>
      <c r="K379" s="31">
        <v>145.9</v>
      </c>
      <c r="L379" s="31">
        <v>143.4</v>
      </c>
      <c r="M379" s="31">
        <v>25.863959999999999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261.60000000000002</v>
      </c>
      <c r="D380" s="40">
        <v>260.63333333333333</v>
      </c>
      <c r="E380" s="40">
        <v>257.86666666666667</v>
      </c>
      <c r="F380" s="40">
        <v>254.13333333333333</v>
      </c>
      <c r="G380" s="40">
        <v>251.36666666666667</v>
      </c>
      <c r="H380" s="40">
        <v>264.36666666666667</v>
      </c>
      <c r="I380" s="40">
        <v>267.13333333333333</v>
      </c>
      <c r="J380" s="40">
        <v>270.86666666666667</v>
      </c>
      <c r="K380" s="31">
        <v>263.39999999999998</v>
      </c>
      <c r="L380" s="31">
        <v>256.89999999999998</v>
      </c>
      <c r="M380" s="31">
        <v>1.2731399999999999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879.3</v>
      </c>
      <c r="D381" s="40">
        <v>878.51666666666677</v>
      </c>
      <c r="E381" s="40">
        <v>869.03333333333353</v>
      </c>
      <c r="F381" s="40">
        <v>858.76666666666677</v>
      </c>
      <c r="G381" s="40">
        <v>849.28333333333353</v>
      </c>
      <c r="H381" s="40">
        <v>888.78333333333353</v>
      </c>
      <c r="I381" s="40">
        <v>898.26666666666688</v>
      </c>
      <c r="J381" s="40">
        <v>908.53333333333353</v>
      </c>
      <c r="K381" s="31">
        <v>888</v>
      </c>
      <c r="L381" s="31">
        <v>868.25</v>
      </c>
      <c r="M381" s="31">
        <v>1.63323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27.7</v>
      </c>
      <c r="D382" s="40">
        <v>27.849999999999998</v>
      </c>
      <c r="E382" s="40">
        <v>27.499999999999996</v>
      </c>
      <c r="F382" s="40">
        <v>27.299999999999997</v>
      </c>
      <c r="G382" s="40">
        <v>26.949999999999996</v>
      </c>
      <c r="H382" s="40">
        <v>28.049999999999997</v>
      </c>
      <c r="I382" s="40">
        <v>28.4</v>
      </c>
      <c r="J382" s="40">
        <v>28.599999999999998</v>
      </c>
      <c r="K382" s="31">
        <v>28.2</v>
      </c>
      <c r="L382" s="31">
        <v>27.65</v>
      </c>
      <c r="M382" s="31">
        <v>16.967749999999999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211.5</v>
      </c>
      <c r="D383" s="40">
        <v>212.61666666666667</v>
      </c>
      <c r="E383" s="40">
        <v>208.23333333333335</v>
      </c>
      <c r="F383" s="40">
        <v>204.96666666666667</v>
      </c>
      <c r="G383" s="40">
        <v>200.58333333333334</v>
      </c>
      <c r="H383" s="40">
        <v>215.88333333333335</v>
      </c>
      <c r="I383" s="40">
        <v>220.26666666666668</v>
      </c>
      <c r="J383" s="40">
        <v>223.53333333333336</v>
      </c>
      <c r="K383" s="31">
        <v>217</v>
      </c>
      <c r="L383" s="31">
        <v>209.35</v>
      </c>
      <c r="M383" s="31">
        <v>33.295070000000003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593.65</v>
      </c>
      <c r="D384" s="40">
        <v>592.43333333333328</v>
      </c>
      <c r="E384" s="40">
        <v>587.21666666666658</v>
      </c>
      <c r="F384" s="40">
        <v>580.7833333333333</v>
      </c>
      <c r="G384" s="40">
        <v>575.56666666666661</v>
      </c>
      <c r="H384" s="40">
        <v>598.86666666666656</v>
      </c>
      <c r="I384" s="40">
        <v>604.08333333333326</v>
      </c>
      <c r="J384" s="40">
        <v>610.51666666666654</v>
      </c>
      <c r="K384" s="31">
        <v>597.65</v>
      </c>
      <c r="L384" s="31">
        <v>586</v>
      </c>
      <c r="M384" s="31">
        <v>2.77461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276</v>
      </c>
      <c r="D385" s="40">
        <v>275.66666666666669</v>
      </c>
      <c r="E385" s="40">
        <v>273.33333333333337</v>
      </c>
      <c r="F385" s="40">
        <v>270.66666666666669</v>
      </c>
      <c r="G385" s="40">
        <v>268.33333333333337</v>
      </c>
      <c r="H385" s="40">
        <v>278.33333333333337</v>
      </c>
      <c r="I385" s="40">
        <v>280.66666666666674</v>
      </c>
      <c r="J385" s="40">
        <v>283.33333333333337</v>
      </c>
      <c r="K385" s="31">
        <v>278</v>
      </c>
      <c r="L385" s="31">
        <v>273</v>
      </c>
      <c r="M385" s="31">
        <v>3.7907000000000002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71.5</v>
      </c>
      <c r="D386" s="40">
        <v>71.649999999999991</v>
      </c>
      <c r="E386" s="40">
        <v>70.949999999999989</v>
      </c>
      <c r="F386" s="40">
        <v>70.399999999999991</v>
      </c>
      <c r="G386" s="40">
        <v>69.699999999999989</v>
      </c>
      <c r="H386" s="40">
        <v>72.199999999999989</v>
      </c>
      <c r="I386" s="40">
        <v>72.900000000000006</v>
      </c>
      <c r="J386" s="40">
        <v>73.449999999999989</v>
      </c>
      <c r="K386" s="31">
        <v>72.349999999999994</v>
      </c>
      <c r="L386" s="31">
        <v>71.099999999999994</v>
      </c>
      <c r="M386" s="31">
        <v>9.2467500000000005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2072</v>
      </c>
      <c r="D387" s="40">
        <v>2079.6666666666665</v>
      </c>
      <c r="E387" s="40">
        <v>2029.333333333333</v>
      </c>
      <c r="F387" s="40">
        <v>1986.6666666666665</v>
      </c>
      <c r="G387" s="40">
        <v>1936.333333333333</v>
      </c>
      <c r="H387" s="40">
        <v>2122.333333333333</v>
      </c>
      <c r="I387" s="40">
        <v>2172.6666666666661</v>
      </c>
      <c r="J387" s="40">
        <v>2215.333333333333</v>
      </c>
      <c r="K387" s="31">
        <v>2130</v>
      </c>
      <c r="L387" s="31">
        <v>2037</v>
      </c>
      <c r="M387" s="31">
        <v>3.7109999999999997E-2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400.55</v>
      </c>
      <c r="D388" s="40">
        <v>402.84999999999997</v>
      </c>
      <c r="E388" s="40">
        <v>395.69999999999993</v>
      </c>
      <c r="F388" s="40">
        <v>390.84999999999997</v>
      </c>
      <c r="G388" s="40">
        <v>383.69999999999993</v>
      </c>
      <c r="H388" s="40">
        <v>407.69999999999993</v>
      </c>
      <c r="I388" s="40">
        <v>414.84999999999991</v>
      </c>
      <c r="J388" s="40">
        <v>419.69999999999993</v>
      </c>
      <c r="K388" s="31">
        <v>410</v>
      </c>
      <c r="L388" s="31">
        <v>398</v>
      </c>
      <c r="M388" s="31">
        <v>2.3455499999999998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150.25</v>
      </c>
      <c r="D389" s="40">
        <v>151.29999999999998</v>
      </c>
      <c r="E389" s="40">
        <v>147.94999999999996</v>
      </c>
      <c r="F389" s="40">
        <v>145.64999999999998</v>
      </c>
      <c r="G389" s="40">
        <v>142.29999999999995</v>
      </c>
      <c r="H389" s="40">
        <v>153.59999999999997</v>
      </c>
      <c r="I389" s="40">
        <v>156.94999999999999</v>
      </c>
      <c r="J389" s="40">
        <v>159.24999999999997</v>
      </c>
      <c r="K389" s="31">
        <v>154.65</v>
      </c>
      <c r="L389" s="31">
        <v>149</v>
      </c>
      <c r="M389" s="31">
        <v>5.5458800000000004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1169.4000000000001</v>
      </c>
      <c r="D390" s="40">
        <v>1175.8500000000001</v>
      </c>
      <c r="E390" s="40">
        <v>1157.7000000000003</v>
      </c>
      <c r="F390" s="40">
        <v>1146.0000000000002</v>
      </c>
      <c r="G390" s="40">
        <v>1127.8500000000004</v>
      </c>
      <c r="H390" s="40">
        <v>1187.5500000000002</v>
      </c>
      <c r="I390" s="40">
        <v>1205.7000000000003</v>
      </c>
      <c r="J390" s="40">
        <v>1217.4000000000001</v>
      </c>
      <c r="K390" s="31">
        <v>1194</v>
      </c>
      <c r="L390" s="31">
        <v>1164.1500000000001</v>
      </c>
      <c r="M390" s="31">
        <v>1.41249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2202.6</v>
      </c>
      <c r="D391" s="40">
        <v>2200.9</v>
      </c>
      <c r="E391" s="40">
        <v>2181.8000000000002</v>
      </c>
      <c r="F391" s="40">
        <v>2161</v>
      </c>
      <c r="G391" s="40">
        <v>2141.9</v>
      </c>
      <c r="H391" s="40">
        <v>2221.7000000000003</v>
      </c>
      <c r="I391" s="40">
        <v>2240.7999999999997</v>
      </c>
      <c r="J391" s="40">
        <v>2261.6000000000004</v>
      </c>
      <c r="K391" s="31">
        <v>2220</v>
      </c>
      <c r="L391" s="31">
        <v>2180.1</v>
      </c>
      <c r="M391" s="31">
        <v>61.751260000000002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120.1</v>
      </c>
      <c r="D392" s="40">
        <v>121.38333333333333</v>
      </c>
      <c r="E392" s="40">
        <v>117.76666666666665</v>
      </c>
      <c r="F392" s="40">
        <v>115.43333333333332</v>
      </c>
      <c r="G392" s="40">
        <v>111.81666666666665</v>
      </c>
      <c r="H392" s="40">
        <v>123.71666666666665</v>
      </c>
      <c r="I392" s="40">
        <v>127.33333333333333</v>
      </c>
      <c r="J392" s="40">
        <v>129.66666666666666</v>
      </c>
      <c r="K392" s="31">
        <v>125</v>
      </c>
      <c r="L392" s="31">
        <v>119.05</v>
      </c>
      <c r="M392" s="31">
        <v>0.52712000000000003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1337.8</v>
      </c>
      <c r="D393" s="40">
        <v>1337.4166666666667</v>
      </c>
      <c r="E393" s="40">
        <v>1302.3833333333334</v>
      </c>
      <c r="F393" s="40">
        <v>1266.9666666666667</v>
      </c>
      <c r="G393" s="40">
        <v>1231.9333333333334</v>
      </c>
      <c r="H393" s="40">
        <v>1372.8333333333335</v>
      </c>
      <c r="I393" s="40">
        <v>1407.8666666666668</v>
      </c>
      <c r="J393" s="40">
        <v>1443.2833333333335</v>
      </c>
      <c r="K393" s="31">
        <v>1372.45</v>
      </c>
      <c r="L393" s="31">
        <v>1302</v>
      </c>
      <c r="M393" s="31">
        <v>0.68489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1927.85</v>
      </c>
      <c r="D394" s="40">
        <v>1928.2833333333335</v>
      </c>
      <c r="E394" s="40">
        <v>1898.0666666666671</v>
      </c>
      <c r="F394" s="40">
        <v>1868.2833333333335</v>
      </c>
      <c r="G394" s="40">
        <v>1838.0666666666671</v>
      </c>
      <c r="H394" s="40">
        <v>1958.0666666666671</v>
      </c>
      <c r="I394" s="40">
        <v>1988.2833333333338</v>
      </c>
      <c r="J394" s="40">
        <v>2018.0666666666671</v>
      </c>
      <c r="K394" s="31">
        <v>1958.5</v>
      </c>
      <c r="L394" s="31">
        <v>1898.5</v>
      </c>
      <c r="M394" s="31">
        <v>3.0726100000000001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1065.2</v>
      </c>
      <c r="D395" s="40">
        <v>1054.3999999999999</v>
      </c>
      <c r="E395" s="40">
        <v>1037.7999999999997</v>
      </c>
      <c r="F395" s="40">
        <v>1010.3999999999999</v>
      </c>
      <c r="G395" s="40">
        <v>993.79999999999973</v>
      </c>
      <c r="H395" s="40">
        <v>1081.7999999999997</v>
      </c>
      <c r="I395" s="40">
        <v>1098.3999999999996</v>
      </c>
      <c r="J395" s="40">
        <v>1125.7999999999997</v>
      </c>
      <c r="K395" s="31">
        <v>1071</v>
      </c>
      <c r="L395" s="31">
        <v>1027</v>
      </c>
      <c r="M395" s="31">
        <v>26.972529999999999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1156.1500000000001</v>
      </c>
      <c r="D396" s="40">
        <v>1159.3166666666668</v>
      </c>
      <c r="E396" s="40">
        <v>1146.9833333333336</v>
      </c>
      <c r="F396" s="40">
        <v>1137.8166666666668</v>
      </c>
      <c r="G396" s="40">
        <v>1125.4833333333336</v>
      </c>
      <c r="H396" s="40">
        <v>1168.4833333333336</v>
      </c>
      <c r="I396" s="40">
        <v>1180.8166666666671</v>
      </c>
      <c r="J396" s="40">
        <v>1189.9833333333336</v>
      </c>
      <c r="K396" s="31">
        <v>1171.6500000000001</v>
      </c>
      <c r="L396" s="31">
        <v>1150.1500000000001</v>
      </c>
      <c r="M396" s="31">
        <v>8.9393100000000008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453.05</v>
      </c>
      <c r="D397" s="40">
        <v>455</v>
      </c>
      <c r="E397" s="40">
        <v>448.2</v>
      </c>
      <c r="F397" s="40">
        <v>443.34999999999997</v>
      </c>
      <c r="G397" s="40">
        <v>436.54999999999995</v>
      </c>
      <c r="H397" s="40">
        <v>459.85</v>
      </c>
      <c r="I397" s="40">
        <v>466.65</v>
      </c>
      <c r="J397" s="40">
        <v>471.50000000000006</v>
      </c>
      <c r="K397" s="31">
        <v>461.8</v>
      </c>
      <c r="L397" s="31">
        <v>450.15</v>
      </c>
      <c r="M397" s="31">
        <v>1.01901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25.95</v>
      </c>
      <c r="D398" s="40">
        <v>25.983333333333334</v>
      </c>
      <c r="E398" s="40">
        <v>25.766666666666669</v>
      </c>
      <c r="F398" s="40">
        <v>25.583333333333336</v>
      </c>
      <c r="G398" s="40">
        <v>25.366666666666671</v>
      </c>
      <c r="H398" s="40">
        <v>26.166666666666668</v>
      </c>
      <c r="I398" s="40">
        <v>26.383333333333336</v>
      </c>
      <c r="J398" s="40">
        <v>26.566666666666666</v>
      </c>
      <c r="K398" s="31">
        <v>26.2</v>
      </c>
      <c r="L398" s="31">
        <v>25.8</v>
      </c>
      <c r="M398" s="31">
        <v>8.5054099999999995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2789.55</v>
      </c>
      <c r="D399" s="40">
        <v>2794.6</v>
      </c>
      <c r="E399" s="40">
        <v>2759.2</v>
      </c>
      <c r="F399" s="40">
        <v>2728.85</v>
      </c>
      <c r="G399" s="40">
        <v>2693.45</v>
      </c>
      <c r="H399" s="40">
        <v>2824.95</v>
      </c>
      <c r="I399" s="40">
        <v>2860.3500000000004</v>
      </c>
      <c r="J399" s="40">
        <v>2890.7</v>
      </c>
      <c r="K399" s="31">
        <v>2830</v>
      </c>
      <c r="L399" s="31">
        <v>2764.25</v>
      </c>
      <c r="M399" s="31">
        <v>0.71055999999999997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8944.2000000000007</v>
      </c>
      <c r="D400" s="40">
        <v>8980.8000000000011</v>
      </c>
      <c r="E400" s="40">
        <v>8893.6500000000015</v>
      </c>
      <c r="F400" s="40">
        <v>8843.1</v>
      </c>
      <c r="G400" s="40">
        <v>8755.9500000000007</v>
      </c>
      <c r="H400" s="40">
        <v>9031.3500000000022</v>
      </c>
      <c r="I400" s="40">
        <v>9118.5</v>
      </c>
      <c r="J400" s="40">
        <v>9169.0500000000029</v>
      </c>
      <c r="K400" s="31">
        <v>9067.9500000000007</v>
      </c>
      <c r="L400" s="31">
        <v>8930.25</v>
      </c>
      <c r="M400" s="31">
        <v>1.05308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8833.6</v>
      </c>
      <c r="D401" s="40">
        <v>8867.8333333333339</v>
      </c>
      <c r="E401" s="40">
        <v>8785.7666666666682</v>
      </c>
      <c r="F401" s="40">
        <v>8737.9333333333343</v>
      </c>
      <c r="G401" s="40">
        <v>8655.8666666666686</v>
      </c>
      <c r="H401" s="40">
        <v>8915.6666666666679</v>
      </c>
      <c r="I401" s="40">
        <v>8997.7333333333336</v>
      </c>
      <c r="J401" s="40">
        <v>9045.5666666666675</v>
      </c>
      <c r="K401" s="31">
        <v>8949.9</v>
      </c>
      <c r="L401" s="31">
        <v>8820</v>
      </c>
      <c r="M401" s="31">
        <v>4.9709999999999997E-2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7085.9</v>
      </c>
      <c r="D402" s="40">
        <v>7085.3166666666657</v>
      </c>
      <c r="E402" s="40">
        <v>6980.6833333333316</v>
      </c>
      <c r="F402" s="40">
        <v>6875.4666666666662</v>
      </c>
      <c r="G402" s="40">
        <v>6770.8333333333321</v>
      </c>
      <c r="H402" s="40">
        <v>7190.533333333331</v>
      </c>
      <c r="I402" s="40">
        <v>7295.1666666666661</v>
      </c>
      <c r="J402" s="40">
        <v>7400.3833333333305</v>
      </c>
      <c r="K402" s="31">
        <v>7189.95</v>
      </c>
      <c r="L402" s="31">
        <v>6980.1</v>
      </c>
      <c r="M402" s="31">
        <v>0.12917999999999999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115.6</v>
      </c>
      <c r="D403" s="40">
        <v>116.16666666666667</v>
      </c>
      <c r="E403" s="40">
        <v>114.33333333333334</v>
      </c>
      <c r="F403" s="40">
        <v>113.06666666666668</v>
      </c>
      <c r="G403" s="40">
        <v>111.23333333333335</v>
      </c>
      <c r="H403" s="40">
        <v>117.43333333333334</v>
      </c>
      <c r="I403" s="40">
        <v>119.26666666666668</v>
      </c>
      <c r="J403" s="40">
        <v>120.53333333333333</v>
      </c>
      <c r="K403" s="31">
        <v>118</v>
      </c>
      <c r="L403" s="31">
        <v>114.9</v>
      </c>
      <c r="M403" s="31">
        <v>4.94834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231.2</v>
      </c>
      <c r="D404" s="40">
        <v>232.93333333333331</v>
      </c>
      <c r="E404" s="40">
        <v>228.26666666666662</v>
      </c>
      <c r="F404" s="40">
        <v>225.33333333333331</v>
      </c>
      <c r="G404" s="40">
        <v>220.66666666666663</v>
      </c>
      <c r="H404" s="40">
        <v>235.86666666666662</v>
      </c>
      <c r="I404" s="40">
        <v>240.5333333333333</v>
      </c>
      <c r="J404" s="40">
        <v>243.46666666666661</v>
      </c>
      <c r="K404" s="31">
        <v>237.6</v>
      </c>
      <c r="L404" s="31">
        <v>230</v>
      </c>
      <c r="M404" s="31">
        <v>5.4725299999999999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296.25</v>
      </c>
      <c r="D405" s="40">
        <v>299.68333333333334</v>
      </c>
      <c r="E405" s="40">
        <v>290.06666666666666</v>
      </c>
      <c r="F405" s="40">
        <v>283.88333333333333</v>
      </c>
      <c r="G405" s="40">
        <v>274.26666666666665</v>
      </c>
      <c r="H405" s="40">
        <v>305.86666666666667</v>
      </c>
      <c r="I405" s="40">
        <v>315.48333333333335</v>
      </c>
      <c r="J405" s="40">
        <v>321.66666666666669</v>
      </c>
      <c r="K405" s="31">
        <v>309.3</v>
      </c>
      <c r="L405" s="31">
        <v>293.5</v>
      </c>
      <c r="M405" s="31">
        <v>0.77044999999999997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2344.4</v>
      </c>
      <c r="D406" s="40">
        <v>2314.7999999999997</v>
      </c>
      <c r="E406" s="40">
        <v>2279.5999999999995</v>
      </c>
      <c r="F406" s="40">
        <v>2214.7999999999997</v>
      </c>
      <c r="G406" s="40">
        <v>2179.5999999999995</v>
      </c>
      <c r="H406" s="40">
        <v>2379.5999999999995</v>
      </c>
      <c r="I406" s="40">
        <v>2414.7999999999993</v>
      </c>
      <c r="J406" s="40">
        <v>2479.5999999999995</v>
      </c>
      <c r="K406" s="31">
        <v>2350</v>
      </c>
      <c r="L406" s="31">
        <v>2250</v>
      </c>
      <c r="M406" s="31">
        <v>8.4500000000000006E-2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577.15</v>
      </c>
      <c r="D407" s="40">
        <v>577.56666666666661</v>
      </c>
      <c r="E407" s="40">
        <v>560.23333333333323</v>
      </c>
      <c r="F407" s="40">
        <v>543.31666666666661</v>
      </c>
      <c r="G407" s="40">
        <v>525.98333333333323</v>
      </c>
      <c r="H407" s="40">
        <v>594.48333333333323</v>
      </c>
      <c r="I407" s="40">
        <v>611.81666666666672</v>
      </c>
      <c r="J407" s="40">
        <v>628.73333333333323</v>
      </c>
      <c r="K407" s="31">
        <v>594.9</v>
      </c>
      <c r="L407" s="31">
        <v>560.65</v>
      </c>
      <c r="M407" s="31">
        <v>5.3108000000000004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101.5</v>
      </c>
      <c r="D408" s="40">
        <v>100.60000000000001</v>
      </c>
      <c r="E408" s="40">
        <v>98.40000000000002</v>
      </c>
      <c r="F408" s="40">
        <v>95.300000000000011</v>
      </c>
      <c r="G408" s="40">
        <v>93.100000000000023</v>
      </c>
      <c r="H408" s="40">
        <v>103.70000000000002</v>
      </c>
      <c r="I408" s="40">
        <v>105.9</v>
      </c>
      <c r="J408" s="40">
        <v>109.00000000000001</v>
      </c>
      <c r="K408" s="31">
        <v>102.8</v>
      </c>
      <c r="L408" s="31">
        <v>97.5</v>
      </c>
      <c r="M408" s="31">
        <v>20.190339999999999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240.05</v>
      </c>
      <c r="D409" s="40">
        <v>239.2166666666667</v>
      </c>
      <c r="E409" s="40">
        <v>236.53333333333339</v>
      </c>
      <c r="F409" s="40">
        <v>233.01666666666668</v>
      </c>
      <c r="G409" s="40">
        <v>230.33333333333337</v>
      </c>
      <c r="H409" s="40">
        <v>242.73333333333341</v>
      </c>
      <c r="I409" s="40">
        <v>245.41666666666669</v>
      </c>
      <c r="J409" s="40">
        <v>248.93333333333342</v>
      </c>
      <c r="K409" s="31">
        <v>241.9</v>
      </c>
      <c r="L409" s="31">
        <v>235.7</v>
      </c>
      <c r="M409" s="31">
        <v>1.05833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26288.25</v>
      </c>
      <c r="D410" s="40">
        <v>26313.333333333332</v>
      </c>
      <c r="E410" s="40">
        <v>26166.916666666664</v>
      </c>
      <c r="F410" s="40">
        <v>26045.583333333332</v>
      </c>
      <c r="G410" s="40">
        <v>25899.166666666664</v>
      </c>
      <c r="H410" s="40">
        <v>26434.666666666664</v>
      </c>
      <c r="I410" s="40">
        <v>26581.083333333328</v>
      </c>
      <c r="J410" s="40">
        <v>26702.416666666664</v>
      </c>
      <c r="K410" s="31">
        <v>26459.75</v>
      </c>
      <c r="L410" s="31">
        <v>26192</v>
      </c>
      <c r="M410" s="31">
        <v>0.23924999999999999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2037.65</v>
      </c>
      <c r="D411" s="40">
        <v>2014.1666666666667</v>
      </c>
      <c r="E411" s="40">
        <v>1978.3333333333335</v>
      </c>
      <c r="F411" s="40">
        <v>1919.0166666666667</v>
      </c>
      <c r="G411" s="40">
        <v>1883.1833333333334</v>
      </c>
      <c r="H411" s="40">
        <v>2073.4833333333336</v>
      </c>
      <c r="I411" s="40">
        <v>2109.3166666666671</v>
      </c>
      <c r="J411" s="40">
        <v>2168.6333333333337</v>
      </c>
      <c r="K411" s="31">
        <v>2050</v>
      </c>
      <c r="L411" s="31">
        <v>1954.85</v>
      </c>
      <c r="M411" s="31">
        <v>1.01542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1267.3499999999999</v>
      </c>
      <c r="D412" s="40">
        <v>1274</v>
      </c>
      <c r="E412" s="40">
        <v>1252.75</v>
      </c>
      <c r="F412" s="40">
        <v>1238.1500000000001</v>
      </c>
      <c r="G412" s="40">
        <v>1216.9000000000001</v>
      </c>
      <c r="H412" s="40">
        <v>1288.5999999999999</v>
      </c>
      <c r="I412" s="40">
        <v>1309.8499999999999</v>
      </c>
      <c r="J412" s="40">
        <v>1324.4499999999998</v>
      </c>
      <c r="K412" s="31">
        <v>1295.25</v>
      </c>
      <c r="L412" s="31">
        <v>1259.4000000000001</v>
      </c>
      <c r="M412" s="31">
        <v>10.305110000000001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2189.4499999999998</v>
      </c>
      <c r="D413" s="40">
        <v>2198.5666666666666</v>
      </c>
      <c r="E413" s="40">
        <v>2163.9333333333334</v>
      </c>
      <c r="F413" s="40">
        <v>2138.416666666667</v>
      </c>
      <c r="G413" s="40">
        <v>2103.7833333333338</v>
      </c>
      <c r="H413" s="40">
        <v>2224.083333333333</v>
      </c>
      <c r="I413" s="40">
        <v>2258.7166666666662</v>
      </c>
      <c r="J413" s="40">
        <v>2284.2333333333327</v>
      </c>
      <c r="K413" s="31">
        <v>2233.1999999999998</v>
      </c>
      <c r="L413" s="31">
        <v>2173.0500000000002</v>
      </c>
      <c r="M413" s="31">
        <v>3.0651099999999998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580.45000000000005</v>
      </c>
      <c r="D414" s="40">
        <v>581.85</v>
      </c>
      <c r="E414" s="40">
        <v>573.85</v>
      </c>
      <c r="F414" s="40">
        <v>567.25</v>
      </c>
      <c r="G414" s="40">
        <v>559.25</v>
      </c>
      <c r="H414" s="40">
        <v>588.45000000000005</v>
      </c>
      <c r="I414" s="40">
        <v>596.45000000000005</v>
      </c>
      <c r="J414" s="40">
        <v>603.05000000000007</v>
      </c>
      <c r="K414" s="31">
        <v>589.85</v>
      </c>
      <c r="L414" s="31">
        <v>575.25</v>
      </c>
      <c r="M414" s="31">
        <v>0.42781999999999998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1705.25</v>
      </c>
      <c r="D415" s="40">
        <v>1704.0333333333335</v>
      </c>
      <c r="E415" s="40">
        <v>1682.5666666666671</v>
      </c>
      <c r="F415" s="40">
        <v>1659.8833333333334</v>
      </c>
      <c r="G415" s="40">
        <v>1638.416666666667</v>
      </c>
      <c r="H415" s="40">
        <v>1726.7166666666672</v>
      </c>
      <c r="I415" s="40">
        <v>1748.1833333333338</v>
      </c>
      <c r="J415" s="40">
        <v>1770.8666666666672</v>
      </c>
      <c r="K415" s="31">
        <v>1725.5</v>
      </c>
      <c r="L415" s="31">
        <v>1681.35</v>
      </c>
      <c r="M415" s="31">
        <v>0.68276999999999999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1691.2</v>
      </c>
      <c r="D416" s="40">
        <v>1682.4166666666667</v>
      </c>
      <c r="E416" s="40">
        <v>1657.2833333333335</v>
      </c>
      <c r="F416" s="40">
        <v>1623.3666666666668</v>
      </c>
      <c r="G416" s="40">
        <v>1598.2333333333336</v>
      </c>
      <c r="H416" s="40">
        <v>1716.3333333333335</v>
      </c>
      <c r="I416" s="40">
        <v>1741.4666666666667</v>
      </c>
      <c r="J416" s="40">
        <v>1775.3833333333334</v>
      </c>
      <c r="K416" s="31">
        <v>1707.55</v>
      </c>
      <c r="L416" s="31">
        <v>1648.5</v>
      </c>
      <c r="M416" s="31">
        <v>0.73502999999999996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878.25</v>
      </c>
      <c r="D417" s="40">
        <v>885.65</v>
      </c>
      <c r="E417" s="40">
        <v>862.5</v>
      </c>
      <c r="F417" s="40">
        <v>846.75</v>
      </c>
      <c r="G417" s="40">
        <v>823.6</v>
      </c>
      <c r="H417" s="40">
        <v>901.4</v>
      </c>
      <c r="I417" s="40">
        <v>924.54999999999984</v>
      </c>
      <c r="J417" s="40">
        <v>940.3</v>
      </c>
      <c r="K417" s="31">
        <v>908.8</v>
      </c>
      <c r="L417" s="31">
        <v>869.9</v>
      </c>
      <c r="M417" s="31">
        <v>4.4893200000000002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629.9</v>
      </c>
      <c r="D418" s="40">
        <v>629.35</v>
      </c>
      <c r="E418" s="40">
        <v>620.70000000000005</v>
      </c>
      <c r="F418" s="40">
        <v>611.5</v>
      </c>
      <c r="G418" s="40">
        <v>602.85</v>
      </c>
      <c r="H418" s="40">
        <v>638.55000000000007</v>
      </c>
      <c r="I418" s="40">
        <v>647.19999999999993</v>
      </c>
      <c r="J418" s="40">
        <v>656.40000000000009</v>
      </c>
      <c r="K418" s="31">
        <v>638</v>
      </c>
      <c r="L418" s="31">
        <v>620.15</v>
      </c>
      <c r="M418" s="31">
        <v>1.5288600000000001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71.75</v>
      </c>
      <c r="D419" s="40">
        <v>70.716666666666669</v>
      </c>
      <c r="E419" s="40">
        <v>69.13333333333334</v>
      </c>
      <c r="F419" s="40">
        <v>66.516666666666666</v>
      </c>
      <c r="G419" s="40">
        <v>64.933333333333337</v>
      </c>
      <c r="H419" s="40">
        <v>73.333333333333343</v>
      </c>
      <c r="I419" s="40">
        <v>74.916666666666657</v>
      </c>
      <c r="J419" s="40">
        <v>77.533333333333346</v>
      </c>
      <c r="K419" s="31">
        <v>72.3</v>
      </c>
      <c r="L419" s="31">
        <v>68.099999999999994</v>
      </c>
      <c r="M419" s="31">
        <v>82.294539999999998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109.6</v>
      </c>
      <c r="D420" s="40">
        <v>110.39999999999999</v>
      </c>
      <c r="E420" s="40">
        <v>108.29999999999998</v>
      </c>
      <c r="F420" s="40">
        <v>106.99999999999999</v>
      </c>
      <c r="G420" s="40">
        <v>104.89999999999998</v>
      </c>
      <c r="H420" s="40">
        <v>111.69999999999999</v>
      </c>
      <c r="I420" s="40">
        <v>113.79999999999998</v>
      </c>
      <c r="J420" s="40">
        <v>115.1</v>
      </c>
      <c r="K420" s="31">
        <v>112.5</v>
      </c>
      <c r="L420" s="31">
        <v>109.1</v>
      </c>
      <c r="M420" s="31">
        <v>13.85955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416.25</v>
      </c>
      <c r="D421" s="40">
        <v>417.2833333333333</v>
      </c>
      <c r="E421" s="40">
        <v>413.26666666666659</v>
      </c>
      <c r="F421" s="40">
        <v>410.2833333333333</v>
      </c>
      <c r="G421" s="40">
        <v>406.26666666666659</v>
      </c>
      <c r="H421" s="40">
        <v>420.26666666666659</v>
      </c>
      <c r="I421" s="40">
        <v>424.28333333333325</v>
      </c>
      <c r="J421" s="40">
        <v>427.26666666666659</v>
      </c>
      <c r="K421" s="31">
        <v>421.3</v>
      </c>
      <c r="L421" s="31">
        <v>414.3</v>
      </c>
      <c r="M421" s="31">
        <v>164.10980000000001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119.35</v>
      </c>
      <c r="D422" s="40">
        <v>119.78333333333335</v>
      </c>
      <c r="E422" s="40">
        <v>118.06666666666669</v>
      </c>
      <c r="F422" s="40">
        <v>116.78333333333335</v>
      </c>
      <c r="G422" s="40">
        <v>115.06666666666669</v>
      </c>
      <c r="H422" s="40">
        <v>121.06666666666669</v>
      </c>
      <c r="I422" s="40">
        <v>122.78333333333336</v>
      </c>
      <c r="J422" s="40">
        <v>124.06666666666669</v>
      </c>
      <c r="K422" s="31">
        <v>121.5</v>
      </c>
      <c r="L422" s="31">
        <v>118.5</v>
      </c>
      <c r="M422" s="31">
        <v>331.83246000000003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284.05</v>
      </c>
      <c r="D423" s="40">
        <v>282.68333333333334</v>
      </c>
      <c r="E423" s="40">
        <v>274.11666666666667</v>
      </c>
      <c r="F423" s="40">
        <v>264.18333333333334</v>
      </c>
      <c r="G423" s="40">
        <v>255.61666666666667</v>
      </c>
      <c r="H423" s="40">
        <v>292.61666666666667</v>
      </c>
      <c r="I423" s="40">
        <v>301.18333333333339</v>
      </c>
      <c r="J423" s="40">
        <v>311.11666666666667</v>
      </c>
      <c r="K423" s="31">
        <v>291.25</v>
      </c>
      <c r="L423" s="31">
        <v>272.75</v>
      </c>
      <c r="M423" s="31">
        <v>19.901730000000001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267.3</v>
      </c>
      <c r="D424" s="40">
        <v>269.15000000000003</v>
      </c>
      <c r="E424" s="40">
        <v>263.35000000000008</v>
      </c>
      <c r="F424" s="40">
        <v>259.40000000000003</v>
      </c>
      <c r="G424" s="40">
        <v>253.60000000000008</v>
      </c>
      <c r="H424" s="40">
        <v>273.10000000000008</v>
      </c>
      <c r="I424" s="40">
        <v>278.90000000000003</v>
      </c>
      <c r="J424" s="40">
        <v>282.85000000000008</v>
      </c>
      <c r="K424" s="31">
        <v>274.95</v>
      </c>
      <c r="L424" s="31">
        <v>265.2</v>
      </c>
      <c r="M424" s="31">
        <v>4.9799100000000003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581.54999999999995</v>
      </c>
      <c r="D425" s="40">
        <v>585.61666666666667</v>
      </c>
      <c r="E425" s="40">
        <v>573.93333333333339</v>
      </c>
      <c r="F425" s="40">
        <v>566.31666666666672</v>
      </c>
      <c r="G425" s="40">
        <v>554.63333333333344</v>
      </c>
      <c r="H425" s="40">
        <v>593.23333333333335</v>
      </c>
      <c r="I425" s="40">
        <v>604.91666666666652</v>
      </c>
      <c r="J425" s="40">
        <v>612.5333333333333</v>
      </c>
      <c r="K425" s="31">
        <v>597.29999999999995</v>
      </c>
      <c r="L425" s="31">
        <v>578</v>
      </c>
      <c r="M425" s="31">
        <v>7.5750500000000001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599</v>
      </c>
      <c r="D426" s="40">
        <v>598.26666666666665</v>
      </c>
      <c r="E426" s="40">
        <v>577.73333333333335</v>
      </c>
      <c r="F426" s="40">
        <v>556.4666666666667</v>
      </c>
      <c r="G426" s="40">
        <v>535.93333333333339</v>
      </c>
      <c r="H426" s="40">
        <v>619.5333333333333</v>
      </c>
      <c r="I426" s="40">
        <v>640.06666666666661</v>
      </c>
      <c r="J426" s="40">
        <v>661.33333333333326</v>
      </c>
      <c r="K426" s="31">
        <v>618.79999999999995</v>
      </c>
      <c r="L426" s="31">
        <v>577</v>
      </c>
      <c r="M426" s="31">
        <v>11.39865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398.9</v>
      </c>
      <c r="D427" s="40">
        <v>401.46666666666664</v>
      </c>
      <c r="E427" s="40">
        <v>393.73333333333329</v>
      </c>
      <c r="F427" s="40">
        <v>388.56666666666666</v>
      </c>
      <c r="G427" s="40">
        <v>380.83333333333331</v>
      </c>
      <c r="H427" s="40">
        <v>406.63333333333327</v>
      </c>
      <c r="I427" s="40">
        <v>414.36666666666662</v>
      </c>
      <c r="J427" s="40">
        <v>419.53333333333325</v>
      </c>
      <c r="K427" s="31">
        <v>409.2</v>
      </c>
      <c r="L427" s="31">
        <v>396.3</v>
      </c>
      <c r="M427" s="31">
        <v>2.7063899999999999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293.39999999999998</v>
      </c>
      <c r="D428" s="40">
        <v>289.09999999999997</v>
      </c>
      <c r="E428" s="40">
        <v>282.29999999999995</v>
      </c>
      <c r="F428" s="40">
        <v>271.2</v>
      </c>
      <c r="G428" s="40">
        <v>264.39999999999998</v>
      </c>
      <c r="H428" s="40">
        <v>300.19999999999993</v>
      </c>
      <c r="I428" s="40">
        <v>307</v>
      </c>
      <c r="J428" s="40">
        <v>318.09999999999991</v>
      </c>
      <c r="K428" s="31">
        <v>295.89999999999998</v>
      </c>
      <c r="L428" s="31">
        <v>278</v>
      </c>
      <c r="M428" s="31">
        <v>15.711449999999999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769.05</v>
      </c>
      <c r="D429" s="40">
        <v>768.2166666666667</v>
      </c>
      <c r="E429" s="40">
        <v>760.43333333333339</v>
      </c>
      <c r="F429" s="40">
        <v>751.81666666666672</v>
      </c>
      <c r="G429" s="40">
        <v>744.03333333333342</v>
      </c>
      <c r="H429" s="40">
        <v>776.83333333333337</v>
      </c>
      <c r="I429" s="40">
        <v>784.61666666666667</v>
      </c>
      <c r="J429" s="40">
        <v>793.23333333333335</v>
      </c>
      <c r="K429" s="31">
        <v>776</v>
      </c>
      <c r="L429" s="31">
        <v>759.6</v>
      </c>
      <c r="M429" s="31">
        <v>22.54852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483.95</v>
      </c>
      <c r="D430" s="40">
        <v>489.45</v>
      </c>
      <c r="E430" s="40">
        <v>474.59999999999997</v>
      </c>
      <c r="F430" s="40">
        <v>465.25</v>
      </c>
      <c r="G430" s="40">
        <v>450.4</v>
      </c>
      <c r="H430" s="40">
        <v>498.79999999999995</v>
      </c>
      <c r="I430" s="40">
        <v>513.65</v>
      </c>
      <c r="J430" s="40">
        <v>523</v>
      </c>
      <c r="K430" s="31">
        <v>504.3</v>
      </c>
      <c r="L430" s="31">
        <v>480.1</v>
      </c>
      <c r="M430" s="31">
        <v>28.99746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3548.6</v>
      </c>
      <c r="D431" s="40">
        <v>3540.8000000000006</v>
      </c>
      <c r="E431" s="40">
        <v>3506.6000000000013</v>
      </c>
      <c r="F431" s="40">
        <v>3464.6000000000008</v>
      </c>
      <c r="G431" s="40">
        <v>3430.4000000000015</v>
      </c>
      <c r="H431" s="40">
        <v>3582.8000000000011</v>
      </c>
      <c r="I431" s="40">
        <v>3617.0000000000009</v>
      </c>
      <c r="J431" s="40">
        <v>3659.0000000000009</v>
      </c>
      <c r="K431" s="31">
        <v>3575</v>
      </c>
      <c r="L431" s="31">
        <v>3498.8</v>
      </c>
      <c r="M431" s="31">
        <v>2.4510000000000001E-2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2584.9</v>
      </c>
      <c r="D432" s="40">
        <v>2575.9666666666667</v>
      </c>
      <c r="E432" s="40">
        <v>2538.9333333333334</v>
      </c>
      <c r="F432" s="40">
        <v>2492.9666666666667</v>
      </c>
      <c r="G432" s="40">
        <v>2455.9333333333334</v>
      </c>
      <c r="H432" s="40">
        <v>2621.9333333333334</v>
      </c>
      <c r="I432" s="40">
        <v>2658.9666666666672</v>
      </c>
      <c r="J432" s="40">
        <v>2704.9333333333334</v>
      </c>
      <c r="K432" s="31">
        <v>2613</v>
      </c>
      <c r="L432" s="31">
        <v>2530</v>
      </c>
      <c r="M432" s="31">
        <v>0.68081000000000003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784.35</v>
      </c>
      <c r="D433" s="40">
        <v>783.31666666666661</v>
      </c>
      <c r="E433" s="40">
        <v>769.63333333333321</v>
      </c>
      <c r="F433" s="40">
        <v>754.91666666666663</v>
      </c>
      <c r="G433" s="40">
        <v>741.23333333333323</v>
      </c>
      <c r="H433" s="40">
        <v>798.03333333333319</v>
      </c>
      <c r="I433" s="40">
        <v>811.71666666666658</v>
      </c>
      <c r="J433" s="40">
        <v>826.43333333333317</v>
      </c>
      <c r="K433" s="31">
        <v>797</v>
      </c>
      <c r="L433" s="31">
        <v>768.6</v>
      </c>
      <c r="M433" s="31">
        <v>0.56374999999999997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356</v>
      </c>
      <c r="D434" s="40">
        <v>355.3</v>
      </c>
      <c r="E434" s="40">
        <v>351.20000000000005</v>
      </c>
      <c r="F434" s="40">
        <v>346.40000000000003</v>
      </c>
      <c r="G434" s="40">
        <v>342.30000000000007</v>
      </c>
      <c r="H434" s="40">
        <v>360.1</v>
      </c>
      <c r="I434" s="40">
        <v>364.20000000000005</v>
      </c>
      <c r="J434" s="40">
        <v>369</v>
      </c>
      <c r="K434" s="31">
        <v>359.4</v>
      </c>
      <c r="L434" s="31">
        <v>350.5</v>
      </c>
      <c r="M434" s="31">
        <v>3.7633000000000001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322.45</v>
      </c>
      <c r="D435" s="40">
        <v>326.35000000000002</v>
      </c>
      <c r="E435" s="40">
        <v>314.20000000000005</v>
      </c>
      <c r="F435" s="40">
        <v>305.95000000000005</v>
      </c>
      <c r="G435" s="40">
        <v>293.80000000000007</v>
      </c>
      <c r="H435" s="40">
        <v>334.6</v>
      </c>
      <c r="I435" s="40">
        <v>346.75</v>
      </c>
      <c r="J435" s="40">
        <v>355</v>
      </c>
      <c r="K435" s="31">
        <v>338.5</v>
      </c>
      <c r="L435" s="31">
        <v>318.10000000000002</v>
      </c>
      <c r="M435" s="31">
        <v>2.3397999999999999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2027.8</v>
      </c>
      <c r="D436" s="40">
        <v>2022.9333333333334</v>
      </c>
      <c r="E436" s="40">
        <v>2005.8666666666668</v>
      </c>
      <c r="F436" s="40">
        <v>1983.9333333333334</v>
      </c>
      <c r="G436" s="40">
        <v>1966.8666666666668</v>
      </c>
      <c r="H436" s="40">
        <v>2044.8666666666668</v>
      </c>
      <c r="I436" s="40">
        <v>2061.9333333333334</v>
      </c>
      <c r="J436" s="40">
        <v>2083.8666666666668</v>
      </c>
      <c r="K436" s="31">
        <v>2040</v>
      </c>
      <c r="L436" s="31">
        <v>2001</v>
      </c>
      <c r="M436" s="31">
        <v>0.47309000000000001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620.85</v>
      </c>
      <c r="D437" s="40">
        <v>622.94999999999993</v>
      </c>
      <c r="E437" s="40">
        <v>615.89999999999986</v>
      </c>
      <c r="F437" s="40">
        <v>610.94999999999993</v>
      </c>
      <c r="G437" s="40">
        <v>603.89999999999986</v>
      </c>
      <c r="H437" s="40">
        <v>627.89999999999986</v>
      </c>
      <c r="I437" s="40">
        <v>634.94999999999982</v>
      </c>
      <c r="J437" s="40">
        <v>639.89999999999986</v>
      </c>
      <c r="K437" s="31">
        <v>630</v>
      </c>
      <c r="L437" s="31">
        <v>618</v>
      </c>
      <c r="M437" s="31">
        <v>0.1084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540.75</v>
      </c>
      <c r="D438" s="40">
        <v>542.11666666666667</v>
      </c>
      <c r="E438" s="40">
        <v>533.88333333333333</v>
      </c>
      <c r="F438" s="40">
        <v>527.01666666666665</v>
      </c>
      <c r="G438" s="40">
        <v>518.7833333333333</v>
      </c>
      <c r="H438" s="40">
        <v>548.98333333333335</v>
      </c>
      <c r="I438" s="40">
        <v>557.2166666666667</v>
      </c>
      <c r="J438" s="40">
        <v>564.08333333333337</v>
      </c>
      <c r="K438" s="31">
        <v>550.35</v>
      </c>
      <c r="L438" s="31">
        <v>535.25</v>
      </c>
      <c r="M438" s="31">
        <v>1.1856100000000001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6.1</v>
      </c>
      <c r="D439" s="40">
        <v>6.1000000000000005</v>
      </c>
      <c r="E439" s="40">
        <v>5.9500000000000011</v>
      </c>
      <c r="F439" s="40">
        <v>5.8000000000000007</v>
      </c>
      <c r="G439" s="40">
        <v>5.6500000000000012</v>
      </c>
      <c r="H439" s="40">
        <v>6.2500000000000009</v>
      </c>
      <c r="I439" s="40">
        <v>6.4000000000000012</v>
      </c>
      <c r="J439" s="40">
        <v>6.5500000000000007</v>
      </c>
      <c r="K439" s="31">
        <v>6.25</v>
      </c>
      <c r="L439" s="31">
        <v>5.95</v>
      </c>
      <c r="M439" s="31">
        <v>291.08936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130.44999999999999</v>
      </c>
      <c r="D440" s="40">
        <v>129.13333333333335</v>
      </c>
      <c r="E440" s="40">
        <v>126.3666666666667</v>
      </c>
      <c r="F440" s="40">
        <v>122.28333333333335</v>
      </c>
      <c r="G440" s="40">
        <v>119.51666666666669</v>
      </c>
      <c r="H440" s="40">
        <v>133.2166666666667</v>
      </c>
      <c r="I440" s="40">
        <v>135.98333333333335</v>
      </c>
      <c r="J440" s="40">
        <v>140.06666666666672</v>
      </c>
      <c r="K440" s="31">
        <v>131.9</v>
      </c>
      <c r="L440" s="31">
        <v>125.05</v>
      </c>
      <c r="M440" s="31">
        <v>1.3420700000000001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910.75</v>
      </c>
      <c r="D441" s="40">
        <v>911.21666666666658</v>
      </c>
      <c r="E441" s="40">
        <v>905.33333333333314</v>
      </c>
      <c r="F441" s="40">
        <v>899.91666666666652</v>
      </c>
      <c r="G441" s="40">
        <v>894.03333333333308</v>
      </c>
      <c r="H441" s="40">
        <v>916.63333333333321</v>
      </c>
      <c r="I441" s="40">
        <v>922.51666666666665</v>
      </c>
      <c r="J441" s="40">
        <v>927.93333333333328</v>
      </c>
      <c r="K441" s="31">
        <v>917.1</v>
      </c>
      <c r="L441" s="31">
        <v>905.8</v>
      </c>
      <c r="M441" s="31">
        <v>0.25441000000000003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592.1</v>
      </c>
      <c r="D442" s="40">
        <v>595.41666666666663</v>
      </c>
      <c r="E442" s="40">
        <v>587.5333333333333</v>
      </c>
      <c r="F442" s="40">
        <v>582.9666666666667</v>
      </c>
      <c r="G442" s="40">
        <v>575.08333333333337</v>
      </c>
      <c r="H442" s="40">
        <v>599.98333333333323</v>
      </c>
      <c r="I442" s="40">
        <v>607.86666666666667</v>
      </c>
      <c r="J442" s="40">
        <v>612.43333333333317</v>
      </c>
      <c r="K442" s="31">
        <v>603.29999999999995</v>
      </c>
      <c r="L442" s="31">
        <v>590.85</v>
      </c>
      <c r="M442" s="31">
        <v>1.6748499999999999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1403.7</v>
      </c>
      <c r="D443" s="40">
        <v>1408.2166666666669</v>
      </c>
      <c r="E443" s="40">
        <v>1381.2833333333338</v>
      </c>
      <c r="F443" s="40">
        <v>1358.8666666666668</v>
      </c>
      <c r="G443" s="40">
        <v>1331.9333333333336</v>
      </c>
      <c r="H443" s="40">
        <v>1430.6333333333339</v>
      </c>
      <c r="I443" s="40">
        <v>1457.5666666666668</v>
      </c>
      <c r="J443" s="40">
        <v>1479.983333333334</v>
      </c>
      <c r="K443" s="31">
        <v>1435.15</v>
      </c>
      <c r="L443" s="31">
        <v>1385.8</v>
      </c>
      <c r="M443" s="31">
        <v>0.40660000000000002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604.15</v>
      </c>
      <c r="D444" s="40">
        <v>605.65</v>
      </c>
      <c r="E444" s="40">
        <v>561.29999999999995</v>
      </c>
      <c r="F444" s="40">
        <v>518.44999999999993</v>
      </c>
      <c r="G444" s="40">
        <v>474.09999999999991</v>
      </c>
      <c r="H444" s="40">
        <v>648.5</v>
      </c>
      <c r="I444" s="40">
        <v>692.85000000000014</v>
      </c>
      <c r="J444" s="40">
        <v>735.7</v>
      </c>
      <c r="K444" s="31">
        <v>650</v>
      </c>
      <c r="L444" s="31">
        <v>562.79999999999995</v>
      </c>
      <c r="M444" s="31">
        <v>26.564810000000001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8877.5</v>
      </c>
      <c r="D445" s="40">
        <v>8885.8666666666668</v>
      </c>
      <c r="E445" s="40">
        <v>8847.6333333333332</v>
      </c>
      <c r="F445" s="40">
        <v>8817.7666666666664</v>
      </c>
      <c r="G445" s="40">
        <v>8779.5333333333328</v>
      </c>
      <c r="H445" s="40">
        <v>8915.7333333333336</v>
      </c>
      <c r="I445" s="40">
        <v>8953.9666666666672</v>
      </c>
      <c r="J445" s="40">
        <v>8983.8333333333339</v>
      </c>
      <c r="K445" s="31">
        <v>8924.1</v>
      </c>
      <c r="L445" s="31">
        <v>8856</v>
      </c>
      <c r="M445" s="31">
        <v>1.306E-2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34.9</v>
      </c>
      <c r="D446" s="40">
        <v>35.066666666666663</v>
      </c>
      <c r="E446" s="40">
        <v>34.433333333333323</v>
      </c>
      <c r="F446" s="40">
        <v>33.966666666666661</v>
      </c>
      <c r="G446" s="40">
        <v>33.333333333333321</v>
      </c>
      <c r="H446" s="40">
        <v>35.533333333333324</v>
      </c>
      <c r="I446" s="40">
        <v>36.166666666666664</v>
      </c>
      <c r="J446" s="40">
        <v>36.633333333333326</v>
      </c>
      <c r="K446" s="31">
        <v>35.700000000000003</v>
      </c>
      <c r="L446" s="31">
        <v>34.6</v>
      </c>
      <c r="M446" s="31">
        <v>33.946759999999998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519.25</v>
      </c>
      <c r="D447" s="40">
        <v>517.21666666666658</v>
      </c>
      <c r="E447" s="40">
        <v>510.08333333333314</v>
      </c>
      <c r="F447" s="40">
        <v>500.91666666666657</v>
      </c>
      <c r="G447" s="40">
        <v>493.78333333333313</v>
      </c>
      <c r="H447" s="40">
        <v>526.38333333333321</v>
      </c>
      <c r="I447" s="40">
        <v>533.51666666666665</v>
      </c>
      <c r="J447" s="40">
        <v>542.68333333333317</v>
      </c>
      <c r="K447" s="31">
        <v>524.35</v>
      </c>
      <c r="L447" s="31">
        <v>508.05</v>
      </c>
      <c r="M447" s="31">
        <v>28.068110000000001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890.15</v>
      </c>
      <c r="D448" s="40">
        <v>886.7166666666667</v>
      </c>
      <c r="E448" s="40">
        <v>873.43333333333339</v>
      </c>
      <c r="F448" s="40">
        <v>856.7166666666667</v>
      </c>
      <c r="G448" s="40">
        <v>843.43333333333339</v>
      </c>
      <c r="H448" s="40">
        <v>903.43333333333339</v>
      </c>
      <c r="I448" s="40">
        <v>916.7166666666667</v>
      </c>
      <c r="J448" s="40">
        <v>933.43333333333339</v>
      </c>
      <c r="K448" s="31">
        <v>900</v>
      </c>
      <c r="L448" s="31">
        <v>870</v>
      </c>
      <c r="M448" s="31">
        <v>0.60270999999999997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18333.400000000001</v>
      </c>
      <c r="D449" s="40">
        <v>18418.133333333335</v>
      </c>
      <c r="E449" s="40">
        <v>18146.26666666667</v>
      </c>
      <c r="F449" s="40">
        <v>17959.133333333335</v>
      </c>
      <c r="G449" s="40">
        <v>17687.26666666667</v>
      </c>
      <c r="H449" s="40">
        <v>18605.26666666667</v>
      </c>
      <c r="I449" s="40">
        <v>18877.133333333331</v>
      </c>
      <c r="J449" s="40">
        <v>19064.26666666667</v>
      </c>
      <c r="K449" s="31">
        <v>18690</v>
      </c>
      <c r="L449" s="31">
        <v>18231</v>
      </c>
      <c r="M449" s="31">
        <v>1.4670000000000001E-2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822.1</v>
      </c>
      <c r="D450" s="40">
        <v>826.0333333333333</v>
      </c>
      <c r="E450" s="40">
        <v>816.06666666666661</v>
      </c>
      <c r="F450" s="40">
        <v>810.0333333333333</v>
      </c>
      <c r="G450" s="40">
        <v>800.06666666666661</v>
      </c>
      <c r="H450" s="40">
        <v>832.06666666666661</v>
      </c>
      <c r="I450" s="40">
        <v>842.0333333333333</v>
      </c>
      <c r="J450" s="40">
        <v>848.06666666666661</v>
      </c>
      <c r="K450" s="31">
        <v>836</v>
      </c>
      <c r="L450" s="31">
        <v>820</v>
      </c>
      <c r="M450" s="31">
        <v>12.984730000000001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198.95</v>
      </c>
      <c r="D451" s="40">
        <v>198.83333333333334</v>
      </c>
      <c r="E451" s="40">
        <v>194.26666666666668</v>
      </c>
      <c r="F451" s="40">
        <v>189.58333333333334</v>
      </c>
      <c r="G451" s="40">
        <v>185.01666666666668</v>
      </c>
      <c r="H451" s="40">
        <v>203.51666666666668</v>
      </c>
      <c r="I451" s="40">
        <v>208.08333333333334</v>
      </c>
      <c r="J451" s="40">
        <v>212.76666666666668</v>
      </c>
      <c r="K451" s="31">
        <v>203.4</v>
      </c>
      <c r="L451" s="31">
        <v>194.15</v>
      </c>
      <c r="M451" s="31">
        <v>48.840510000000002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1401.4</v>
      </c>
      <c r="D452" s="40">
        <v>1409.1333333333332</v>
      </c>
      <c r="E452" s="40">
        <v>1382.2666666666664</v>
      </c>
      <c r="F452" s="40">
        <v>1363.1333333333332</v>
      </c>
      <c r="G452" s="40">
        <v>1336.2666666666664</v>
      </c>
      <c r="H452" s="40">
        <v>1428.2666666666664</v>
      </c>
      <c r="I452" s="40">
        <v>1455.1333333333332</v>
      </c>
      <c r="J452" s="40">
        <v>1474.2666666666664</v>
      </c>
      <c r="K452" s="31">
        <v>1436</v>
      </c>
      <c r="L452" s="31">
        <v>1390</v>
      </c>
      <c r="M452" s="31">
        <v>2.2913600000000001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3659</v>
      </c>
      <c r="D453" s="40">
        <v>3654.6</v>
      </c>
      <c r="E453" s="40">
        <v>3611.45</v>
      </c>
      <c r="F453" s="40">
        <v>3563.9</v>
      </c>
      <c r="G453" s="40">
        <v>3520.75</v>
      </c>
      <c r="H453" s="40">
        <v>3702.1499999999996</v>
      </c>
      <c r="I453" s="40">
        <v>3745.3</v>
      </c>
      <c r="J453" s="40">
        <v>3792.8499999999995</v>
      </c>
      <c r="K453" s="31">
        <v>3697.75</v>
      </c>
      <c r="L453" s="31">
        <v>3607.05</v>
      </c>
      <c r="M453" s="31">
        <v>21.23263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836</v>
      </c>
      <c r="D454" s="40">
        <v>839.9666666666667</v>
      </c>
      <c r="E454" s="40">
        <v>829.28333333333342</v>
      </c>
      <c r="F454" s="40">
        <v>822.56666666666672</v>
      </c>
      <c r="G454" s="40">
        <v>811.88333333333344</v>
      </c>
      <c r="H454" s="40">
        <v>846.68333333333339</v>
      </c>
      <c r="I454" s="40">
        <v>857.36666666666679</v>
      </c>
      <c r="J454" s="40">
        <v>864.08333333333337</v>
      </c>
      <c r="K454" s="31">
        <v>850.65</v>
      </c>
      <c r="L454" s="31">
        <v>833.25</v>
      </c>
      <c r="M454" s="31">
        <v>17.778199999999998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4810.05</v>
      </c>
      <c r="D455" s="40">
        <v>4838.3499999999995</v>
      </c>
      <c r="E455" s="40">
        <v>4727.6999999999989</v>
      </c>
      <c r="F455" s="40">
        <v>4645.3499999999995</v>
      </c>
      <c r="G455" s="40">
        <v>4534.6999999999989</v>
      </c>
      <c r="H455" s="40">
        <v>4920.6999999999989</v>
      </c>
      <c r="I455" s="40">
        <v>5031.3499999999985</v>
      </c>
      <c r="J455" s="40">
        <v>5113.6999999999989</v>
      </c>
      <c r="K455" s="31">
        <v>4949</v>
      </c>
      <c r="L455" s="31">
        <v>4756</v>
      </c>
      <c r="M455" s="31">
        <v>2.70608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1225.4000000000001</v>
      </c>
      <c r="D456" s="40">
        <v>1225.8</v>
      </c>
      <c r="E456" s="40">
        <v>1206.5999999999999</v>
      </c>
      <c r="F456" s="40">
        <v>1187.8</v>
      </c>
      <c r="G456" s="40">
        <v>1168.5999999999999</v>
      </c>
      <c r="H456" s="40">
        <v>1244.5999999999999</v>
      </c>
      <c r="I456" s="40">
        <v>1263.8000000000002</v>
      </c>
      <c r="J456" s="40">
        <v>1282.5999999999999</v>
      </c>
      <c r="K456" s="31">
        <v>1245</v>
      </c>
      <c r="L456" s="31">
        <v>1207</v>
      </c>
      <c r="M456" s="31">
        <v>0.3135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138.6</v>
      </c>
      <c r="D457" s="40">
        <v>138.08333333333334</v>
      </c>
      <c r="E457" s="40">
        <v>136.06666666666669</v>
      </c>
      <c r="F457" s="40">
        <v>133.53333333333336</v>
      </c>
      <c r="G457" s="40">
        <v>131.51666666666671</v>
      </c>
      <c r="H457" s="40">
        <v>140.61666666666667</v>
      </c>
      <c r="I457" s="40">
        <v>142.63333333333333</v>
      </c>
      <c r="J457" s="40">
        <v>145.16666666666666</v>
      </c>
      <c r="K457" s="31">
        <v>140.1</v>
      </c>
      <c r="L457" s="31">
        <v>135.55000000000001</v>
      </c>
      <c r="M457" s="31">
        <v>16.128710000000002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284.39999999999998</v>
      </c>
      <c r="D458" s="40">
        <v>285.34999999999997</v>
      </c>
      <c r="E458" s="40">
        <v>281.49999999999994</v>
      </c>
      <c r="F458" s="40">
        <v>278.59999999999997</v>
      </c>
      <c r="G458" s="40">
        <v>274.74999999999994</v>
      </c>
      <c r="H458" s="40">
        <v>288.24999999999994</v>
      </c>
      <c r="I458" s="40">
        <v>292.09999999999997</v>
      </c>
      <c r="J458" s="40">
        <v>294.99999999999994</v>
      </c>
      <c r="K458" s="31">
        <v>289.2</v>
      </c>
      <c r="L458" s="31">
        <v>282.45</v>
      </c>
      <c r="M458" s="31">
        <v>315.38128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126.05</v>
      </c>
      <c r="D459" s="40">
        <v>126.35000000000001</v>
      </c>
      <c r="E459" s="40">
        <v>125.20000000000002</v>
      </c>
      <c r="F459" s="40">
        <v>124.35000000000001</v>
      </c>
      <c r="G459" s="40">
        <v>123.20000000000002</v>
      </c>
      <c r="H459" s="40">
        <v>127.20000000000002</v>
      </c>
      <c r="I459" s="40">
        <v>128.35000000000002</v>
      </c>
      <c r="J459" s="40">
        <v>129.20000000000002</v>
      </c>
      <c r="K459" s="31">
        <v>127.5</v>
      </c>
      <c r="L459" s="31">
        <v>125.5</v>
      </c>
      <c r="M459" s="31">
        <v>181.44345000000001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1390.2</v>
      </c>
      <c r="D460" s="40">
        <v>1398.9833333333333</v>
      </c>
      <c r="E460" s="40">
        <v>1371.9666666666667</v>
      </c>
      <c r="F460" s="40">
        <v>1353.7333333333333</v>
      </c>
      <c r="G460" s="40">
        <v>1326.7166666666667</v>
      </c>
      <c r="H460" s="40">
        <v>1417.2166666666667</v>
      </c>
      <c r="I460" s="40">
        <v>1444.2333333333336</v>
      </c>
      <c r="J460" s="40">
        <v>1462.4666666666667</v>
      </c>
      <c r="K460" s="31">
        <v>1426</v>
      </c>
      <c r="L460" s="31">
        <v>1380.75</v>
      </c>
      <c r="M460" s="31">
        <v>125.65009999999999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3946.55</v>
      </c>
      <c r="D461" s="40">
        <v>3978.6000000000004</v>
      </c>
      <c r="E461" s="40">
        <v>3869.3000000000006</v>
      </c>
      <c r="F461" s="40">
        <v>3792.05</v>
      </c>
      <c r="G461" s="40">
        <v>3682.7500000000005</v>
      </c>
      <c r="H461" s="40">
        <v>4055.8500000000008</v>
      </c>
      <c r="I461" s="40">
        <v>4165.1499999999996</v>
      </c>
      <c r="J461" s="40">
        <v>4242.4000000000015</v>
      </c>
      <c r="K461" s="31">
        <v>4087.9</v>
      </c>
      <c r="L461" s="31">
        <v>3901.35</v>
      </c>
      <c r="M461" s="31">
        <v>0.25799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1463.1</v>
      </c>
      <c r="D462" s="40">
        <v>1463.7</v>
      </c>
      <c r="E462" s="40">
        <v>1449.4</v>
      </c>
      <c r="F462" s="40">
        <v>1435.7</v>
      </c>
      <c r="G462" s="40">
        <v>1421.4</v>
      </c>
      <c r="H462" s="40">
        <v>1477.4</v>
      </c>
      <c r="I462" s="40">
        <v>1491.6999999999998</v>
      </c>
      <c r="J462" s="40">
        <v>1505.4</v>
      </c>
      <c r="K462" s="31">
        <v>1478</v>
      </c>
      <c r="L462" s="31">
        <v>1450</v>
      </c>
      <c r="M462" s="31">
        <v>31.058630000000001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164.15</v>
      </c>
      <c r="D463" s="40">
        <v>160.56666666666666</v>
      </c>
      <c r="E463" s="40">
        <v>155.13333333333333</v>
      </c>
      <c r="F463" s="40">
        <v>146.11666666666667</v>
      </c>
      <c r="G463" s="40">
        <v>140.68333333333334</v>
      </c>
      <c r="H463" s="40">
        <v>169.58333333333331</v>
      </c>
      <c r="I463" s="40">
        <v>175.01666666666665</v>
      </c>
      <c r="J463" s="40">
        <v>184.0333333333333</v>
      </c>
      <c r="K463" s="31">
        <v>166</v>
      </c>
      <c r="L463" s="31">
        <v>151.55000000000001</v>
      </c>
      <c r="M463" s="31">
        <v>50.033119999999997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970.9</v>
      </c>
      <c r="D464" s="40">
        <v>969.48333333333323</v>
      </c>
      <c r="E464" s="40">
        <v>961.61666666666645</v>
      </c>
      <c r="F464" s="40">
        <v>952.33333333333326</v>
      </c>
      <c r="G464" s="40">
        <v>944.46666666666647</v>
      </c>
      <c r="H464" s="40">
        <v>978.76666666666642</v>
      </c>
      <c r="I464" s="40">
        <v>986.63333333333321</v>
      </c>
      <c r="J464" s="40">
        <v>995.9166666666664</v>
      </c>
      <c r="K464" s="31">
        <v>977.35</v>
      </c>
      <c r="L464" s="31">
        <v>960.2</v>
      </c>
      <c r="M464" s="31">
        <v>4.3136099999999997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1358.4</v>
      </c>
      <c r="D465" s="40">
        <v>1356.2333333333333</v>
      </c>
      <c r="E465" s="40">
        <v>1342.6666666666667</v>
      </c>
      <c r="F465" s="40">
        <v>1326.9333333333334</v>
      </c>
      <c r="G465" s="40">
        <v>1313.3666666666668</v>
      </c>
      <c r="H465" s="40">
        <v>1371.9666666666667</v>
      </c>
      <c r="I465" s="40">
        <v>1385.5333333333333</v>
      </c>
      <c r="J465" s="40">
        <v>1401.2666666666667</v>
      </c>
      <c r="K465" s="31">
        <v>1369.8</v>
      </c>
      <c r="L465" s="31">
        <v>1340.5</v>
      </c>
      <c r="M465" s="31">
        <v>0.18154999999999999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1269.5</v>
      </c>
      <c r="D466" s="40">
        <v>1274.7166666666667</v>
      </c>
      <c r="E466" s="40">
        <v>1254.7833333333333</v>
      </c>
      <c r="F466" s="40">
        <v>1240.0666666666666</v>
      </c>
      <c r="G466" s="40">
        <v>1220.1333333333332</v>
      </c>
      <c r="H466" s="40">
        <v>1289.4333333333334</v>
      </c>
      <c r="I466" s="40">
        <v>1309.3666666666668</v>
      </c>
      <c r="J466" s="40">
        <v>1324.0833333333335</v>
      </c>
      <c r="K466" s="31">
        <v>1294.6500000000001</v>
      </c>
      <c r="L466" s="31">
        <v>1260</v>
      </c>
      <c r="M466" s="31">
        <v>0.63695999999999997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1561.95</v>
      </c>
      <c r="D467" s="40">
        <v>1555.2</v>
      </c>
      <c r="E467" s="40">
        <v>1530.4</v>
      </c>
      <c r="F467" s="40">
        <v>1498.8500000000001</v>
      </c>
      <c r="G467" s="40">
        <v>1474.0500000000002</v>
      </c>
      <c r="H467" s="40">
        <v>1586.75</v>
      </c>
      <c r="I467" s="40">
        <v>1611.5499999999997</v>
      </c>
      <c r="J467" s="40">
        <v>1643.1</v>
      </c>
      <c r="K467" s="31">
        <v>1580</v>
      </c>
      <c r="L467" s="31">
        <v>1523.65</v>
      </c>
      <c r="M467" s="31">
        <v>0.67728999999999995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1822.65</v>
      </c>
      <c r="D468" s="40">
        <v>1837.45</v>
      </c>
      <c r="E468" s="40">
        <v>1805.2</v>
      </c>
      <c r="F468" s="40">
        <v>1787.75</v>
      </c>
      <c r="G468" s="40">
        <v>1755.5</v>
      </c>
      <c r="H468" s="40">
        <v>1854.9</v>
      </c>
      <c r="I468" s="40">
        <v>1887.15</v>
      </c>
      <c r="J468" s="40">
        <v>1904.6000000000001</v>
      </c>
      <c r="K468" s="31">
        <v>1869.7</v>
      </c>
      <c r="L468" s="31">
        <v>1820</v>
      </c>
      <c r="M468" s="31">
        <v>12.804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3054.25</v>
      </c>
      <c r="D469" s="40">
        <v>3054.2833333333333</v>
      </c>
      <c r="E469" s="40">
        <v>3034.7666666666664</v>
      </c>
      <c r="F469" s="40">
        <v>3015.2833333333333</v>
      </c>
      <c r="G469" s="40">
        <v>2995.7666666666664</v>
      </c>
      <c r="H469" s="40">
        <v>3073.7666666666664</v>
      </c>
      <c r="I469" s="40">
        <v>3093.2833333333338</v>
      </c>
      <c r="J469" s="40">
        <v>3112.7666666666664</v>
      </c>
      <c r="K469" s="31">
        <v>3073.8</v>
      </c>
      <c r="L469" s="31">
        <v>3034.8</v>
      </c>
      <c r="M469" s="31">
        <v>0.70284999999999997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472.65</v>
      </c>
      <c r="D470" s="40">
        <v>469.23333333333335</v>
      </c>
      <c r="E470" s="40">
        <v>463.4666666666667</v>
      </c>
      <c r="F470" s="40">
        <v>454.28333333333336</v>
      </c>
      <c r="G470" s="40">
        <v>448.51666666666671</v>
      </c>
      <c r="H470" s="40">
        <v>478.41666666666669</v>
      </c>
      <c r="I470" s="40">
        <v>484.18333333333334</v>
      </c>
      <c r="J470" s="40">
        <v>493.36666666666667</v>
      </c>
      <c r="K470" s="31">
        <v>475</v>
      </c>
      <c r="L470" s="31">
        <v>460.05</v>
      </c>
      <c r="M470" s="31">
        <v>12.2943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916.75</v>
      </c>
      <c r="D471" s="40">
        <v>909.88333333333333</v>
      </c>
      <c r="E471" s="40">
        <v>897.2166666666667</v>
      </c>
      <c r="F471" s="40">
        <v>877.68333333333339</v>
      </c>
      <c r="G471" s="40">
        <v>865.01666666666677</v>
      </c>
      <c r="H471" s="40">
        <v>929.41666666666663</v>
      </c>
      <c r="I471" s="40">
        <v>942.08333333333337</v>
      </c>
      <c r="J471" s="40">
        <v>961.61666666666656</v>
      </c>
      <c r="K471" s="31">
        <v>922.55</v>
      </c>
      <c r="L471" s="31">
        <v>890.35</v>
      </c>
      <c r="M471" s="31">
        <v>7.61172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20.45</v>
      </c>
      <c r="D472" s="40">
        <v>20.65</v>
      </c>
      <c r="E472" s="40">
        <v>20.149999999999999</v>
      </c>
      <c r="F472" s="40">
        <v>19.850000000000001</v>
      </c>
      <c r="G472" s="40">
        <v>19.350000000000001</v>
      </c>
      <c r="H472" s="40">
        <v>20.949999999999996</v>
      </c>
      <c r="I472" s="40">
        <v>21.449999999999996</v>
      </c>
      <c r="J472" s="40">
        <v>21.749999999999993</v>
      </c>
      <c r="K472" s="31">
        <v>21.15</v>
      </c>
      <c r="L472" s="31">
        <v>20.350000000000001</v>
      </c>
      <c r="M472" s="31">
        <v>158.94004000000001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124.55</v>
      </c>
      <c r="D473" s="40">
        <v>125.36666666666667</v>
      </c>
      <c r="E473" s="40">
        <v>122.83333333333334</v>
      </c>
      <c r="F473" s="40">
        <v>121.11666666666667</v>
      </c>
      <c r="G473" s="40">
        <v>118.58333333333334</v>
      </c>
      <c r="H473" s="40">
        <v>127.08333333333334</v>
      </c>
      <c r="I473" s="40">
        <v>129.61666666666667</v>
      </c>
      <c r="J473" s="40">
        <v>131.33333333333334</v>
      </c>
      <c r="K473" s="31">
        <v>127.9</v>
      </c>
      <c r="L473" s="31">
        <v>123.65</v>
      </c>
      <c r="M473" s="31">
        <v>1.0805199999999999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1293.45</v>
      </c>
      <c r="D474" s="40">
        <v>1287.8166666666668</v>
      </c>
      <c r="E474" s="40">
        <v>1271.9833333333336</v>
      </c>
      <c r="F474" s="40">
        <v>1250.5166666666667</v>
      </c>
      <c r="G474" s="40">
        <v>1234.6833333333334</v>
      </c>
      <c r="H474" s="40">
        <v>1309.2833333333338</v>
      </c>
      <c r="I474" s="40">
        <v>1325.1166666666672</v>
      </c>
      <c r="J474" s="40">
        <v>1346.5833333333339</v>
      </c>
      <c r="K474" s="31">
        <v>1303.6500000000001</v>
      </c>
      <c r="L474" s="31">
        <v>1266.3499999999999</v>
      </c>
      <c r="M474" s="31">
        <v>0.79118999999999995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12.65</v>
      </c>
      <c r="D475" s="40">
        <v>12.700000000000001</v>
      </c>
      <c r="E475" s="40">
        <v>12.550000000000002</v>
      </c>
      <c r="F475" s="40">
        <v>12.450000000000001</v>
      </c>
      <c r="G475" s="40">
        <v>12.300000000000002</v>
      </c>
      <c r="H475" s="40">
        <v>12.800000000000002</v>
      </c>
      <c r="I475" s="40">
        <v>12.950000000000001</v>
      </c>
      <c r="J475" s="40">
        <v>13.050000000000002</v>
      </c>
      <c r="K475" s="31">
        <v>12.85</v>
      </c>
      <c r="L475" s="31">
        <v>12.6</v>
      </c>
      <c r="M475" s="31">
        <v>22.494789999999998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491.2</v>
      </c>
      <c r="D476" s="40">
        <v>483.3</v>
      </c>
      <c r="E476" s="40">
        <v>471.90000000000003</v>
      </c>
      <c r="F476" s="40">
        <v>452.6</v>
      </c>
      <c r="G476" s="40">
        <v>441.20000000000005</v>
      </c>
      <c r="H476" s="40">
        <v>502.6</v>
      </c>
      <c r="I476" s="40">
        <v>514</v>
      </c>
      <c r="J476" s="40">
        <v>533.29999999999995</v>
      </c>
      <c r="K476" s="31">
        <v>494.7</v>
      </c>
      <c r="L476" s="31">
        <v>464</v>
      </c>
      <c r="M476" s="31">
        <v>9.2688500000000005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726.1</v>
      </c>
      <c r="D477" s="40">
        <v>728.5</v>
      </c>
      <c r="E477" s="40">
        <v>719.05</v>
      </c>
      <c r="F477" s="40">
        <v>712</v>
      </c>
      <c r="G477" s="40">
        <v>702.55</v>
      </c>
      <c r="H477" s="40">
        <v>735.55</v>
      </c>
      <c r="I477" s="40">
        <v>745</v>
      </c>
      <c r="J477" s="40">
        <v>752.05</v>
      </c>
      <c r="K477" s="31">
        <v>737.95</v>
      </c>
      <c r="L477" s="31">
        <v>721.45</v>
      </c>
      <c r="M477" s="31">
        <v>18.955559999999998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1118.0999999999999</v>
      </c>
      <c r="D478" s="40">
        <v>1114.05</v>
      </c>
      <c r="E478" s="40">
        <v>1099.0999999999999</v>
      </c>
      <c r="F478" s="40">
        <v>1080.0999999999999</v>
      </c>
      <c r="G478" s="40">
        <v>1065.1499999999999</v>
      </c>
      <c r="H478" s="40">
        <v>1133.05</v>
      </c>
      <c r="I478" s="40">
        <v>1148.0000000000002</v>
      </c>
      <c r="J478" s="40">
        <v>1167</v>
      </c>
      <c r="K478" s="31">
        <v>1129</v>
      </c>
      <c r="L478" s="31">
        <v>1095.05</v>
      </c>
      <c r="M478" s="31">
        <v>3.29026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164.7</v>
      </c>
      <c r="D479" s="40">
        <v>162.65</v>
      </c>
      <c r="E479" s="40">
        <v>159.30000000000001</v>
      </c>
      <c r="F479" s="40">
        <v>153.9</v>
      </c>
      <c r="G479" s="40">
        <v>150.55000000000001</v>
      </c>
      <c r="H479" s="40">
        <v>168.05</v>
      </c>
      <c r="I479" s="40">
        <v>171.39999999999998</v>
      </c>
      <c r="J479" s="40">
        <v>176.8</v>
      </c>
      <c r="K479" s="31">
        <v>166</v>
      </c>
      <c r="L479" s="31">
        <v>157.25</v>
      </c>
      <c r="M479" s="31">
        <v>32.00459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19.850000000000001</v>
      </c>
      <c r="D480" s="40">
        <v>20.033333333333335</v>
      </c>
      <c r="E480" s="40">
        <v>19.56666666666667</v>
      </c>
      <c r="F480" s="40">
        <v>19.283333333333335</v>
      </c>
      <c r="G480" s="40">
        <v>18.81666666666667</v>
      </c>
      <c r="H480" s="40">
        <v>20.31666666666667</v>
      </c>
      <c r="I480" s="40">
        <v>20.783333333333331</v>
      </c>
      <c r="J480" s="40">
        <v>21.06666666666667</v>
      </c>
      <c r="K480" s="31">
        <v>20.5</v>
      </c>
      <c r="L480" s="31">
        <v>19.75</v>
      </c>
      <c r="M480" s="31">
        <v>62.854759999999999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7382.35</v>
      </c>
      <c r="D481" s="40">
        <v>7413.4333333333334</v>
      </c>
      <c r="E481" s="40">
        <v>7338.916666666667</v>
      </c>
      <c r="F481" s="40">
        <v>7295.4833333333336</v>
      </c>
      <c r="G481" s="40">
        <v>7220.9666666666672</v>
      </c>
      <c r="H481" s="40">
        <v>7456.8666666666668</v>
      </c>
      <c r="I481" s="40">
        <v>7531.3833333333332</v>
      </c>
      <c r="J481" s="40">
        <v>7574.8166666666666</v>
      </c>
      <c r="K481" s="31">
        <v>7487.95</v>
      </c>
      <c r="L481" s="31">
        <v>7370</v>
      </c>
      <c r="M481" s="31">
        <v>1.4615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33.5</v>
      </c>
      <c r="D482" s="40">
        <v>33.550000000000004</v>
      </c>
      <c r="E482" s="40">
        <v>33.350000000000009</v>
      </c>
      <c r="F482" s="40">
        <v>33.200000000000003</v>
      </c>
      <c r="G482" s="40">
        <v>33.000000000000007</v>
      </c>
      <c r="H482" s="40">
        <v>33.70000000000001</v>
      </c>
      <c r="I482" s="40">
        <v>33.900000000000013</v>
      </c>
      <c r="J482" s="40">
        <v>34.050000000000011</v>
      </c>
      <c r="K482" s="31">
        <v>33.75</v>
      </c>
      <c r="L482" s="31">
        <v>33.4</v>
      </c>
      <c r="M482" s="31">
        <v>37.746339999999996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1432.2</v>
      </c>
      <c r="D483" s="40">
        <v>1436.2333333333333</v>
      </c>
      <c r="E483" s="40">
        <v>1410.1666666666667</v>
      </c>
      <c r="F483" s="40">
        <v>1388.1333333333334</v>
      </c>
      <c r="G483" s="40">
        <v>1362.0666666666668</v>
      </c>
      <c r="H483" s="40">
        <v>1458.2666666666667</v>
      </c>
      <c r="I483" s="40">
        <v>1484.3333333333333</v>
      </c>
      <c r="J483" s="40">
        <v>1506.3666666666666</v>
      </c>
      <c r="K483" s="31">
        <v>1462.3</v>
      </c>
      <c r="L483" s="31">
        <v>1414.2</v>
      </c>
      <c r="M483" s="31">
        <v>5.7492000000000001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683.65</v>
      </c>
      <c r="D484" s="40">
        <v>685.7833333333333</v>
      </c>
      <c r="E484" s="40">
        <v>676.11666666666656</v>
      </c>
      <c r="F484" s="40">
        <v>668.58333333333326</v>
      </c>
      <c r="G484" s="40">
        <v>658.91666666666652</v>
      </c>
      <c r="H484" s="40">
        <v>693.31666666666661</v>
      </c>
      <c r="I484" s="40">
        <v>702.98333333333335</v>
      </c>
      <c r="J484" s="40">
        <v>710.51666666666665</v>
      </c>
      <c r="K484" s="31">
        <v>695.45</v>
      </c>
      <c r="L484" s="31">
        <v>678.25</v>
      </c>
      <c r="M484" s="31">
        <v>16.42981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238.7</v>
      </c>
      <c r="D485" s="40">
        <v>239.35</v>
      </c>
      <c r="E485" s="40">
        <v>237.1</v>
      </c>
      <c r="F485" s="40">
        <v>235.5</v>
      </c>
      <c r="G485" s="40">
        <v>233.25</v>
      </c>
      <c r="H485" s="40">
        <v>240.95</v>
      </c>
      <c r="I485" s="40">
        <v>243.2</v>
      </c>
      <c r="J485" s="40">
        <v>244.79999999999998</v>
      </c>
      <c r="K485" s="31">
        <v>241.6</v>
      </c>
      <c r="L485" s="31">
        <v>237.75</v>
      </c>
      <c r="M485" s="31">
        <v>1.43672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3582.55</v>
      </c>
      <c r="D486" s="40">
        <v>3566.4166666666665</v>
      </c>
      <c r="E486" s="40">
        <v>3525.4333333333329</v>
      </c>
      <c r="F486" s="40">
        <v>3468.3166666666666</v>
      </c>
      <c r="G486" s="40">
        <v>3427.333333333333</v>
      </c>
      <c r="H486" s="40">
        <v>3623.5333333333328</v>
      </c>
      <c r="I486" s="40">
        <v>3664.5166666666664</v>
      </c>
      <c r="J486" s="40">
        <v>3721.6333333333328</v>
      </c>
      <c r="K486" s="31">
        <v>3607.4</v>
      </c>
      <c r="L486" s="31">
        <v>3509.3</v>
      </c>
      <c r="M486" s="31">
        <v>0.14979999999999999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449</v>
      </c>
      <c r="D487" s="40">
        <v>452.26666666666665</v>
      </c>
      <c r="E487" s="40">
        <v>442.5333333333333</v>
      </c>
      <c r="F487" s="40">
        <v>436.06666666666666</v>
      </c>
      <c r="G487" s="40">
        <v>426.33333333333331</v>
      </c>
      <c r="H487" s="40">
        <v>458.73333333333329</v>
      </c>
      <c r="I487" s="40">
        <v>468.46666666666664</v>
      </c>
      <c r="J487" s="40">
        <v>474.93333333333328</v>
      </c>
      <c r="K487" s="31">
        <v>462</v>
      </c>
      <c r="L487" s="31">
        <v>445.8</v>
      </c>
      <c r="M487" s="31">
        <v>3.4774600000000002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3350.45</v>
      </c>
      <c r="D488" s="40">
        <v>3348.4500000000003</v>
      </c>
      <c r="E488" s="40">
        <v>3327.0000000000005</v>
      </c>
      <c r="F488" s="40">
        <v>3303.55</v>
      </c>
      <c r="G488" s="40">
        <v>3282.1000000000004</v>
      </c>
      <c r="H488" s="40">
        <v>3371.9000000000005</v>
      </c>
      <c r="I488" s="40">
        <v>3393.3500000000004</v>
      </c>
      <c r="J488" s="40">
        <v>3416.8000000000006</v>
      </c>
      <c r="K488" s="31">
        <v>3369.9</v>
      </c>
      <c r="L488" s="31">
        <v>3325</v>
      </c>
      <c r="M488" s="31">
        <v>2.9739999999999999E-2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702.3</v>
      </c>
      <c r="D489" s="40">
        <v>710.83333333333337</v>
      </c>
      <c r="E489" s="40">
        <v>689.9666666666667</v>
      </c>
      <c r="F489" s="40">
        <v>677.63333333333333</v>
      </c>
      <c r="G489" s="40">
        <v>656.76666666666665</v>
      </c>
      <c r="H489" s="40">
        <v>723.16666666666674</v>
      </c>
      <c r="I489" s="40">
        <v>744.0333333333333</v>
      </c>
      <c r="J489" s="40">
        <v>756.36666666666679</v>
      </c>
      <c r="K489" s="31">
        <v>731.7</v>
      </c>
      <c r="L489" s="31">
        <v>698.5</v>
      </c>
      <c r="M489" s="31">
        <v>0.93364000000000003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40.15</v>
      </c>
      <c r="D490" s="40">
        <v>40.43333333333333</v>
      </c>
      <c r="E490" s="40">
        <v>39.516666666666659</v>
      </c>
      <c r="F490" s="40">
        <v>38.883333333333326</v>
      </c>
      <c r="G490" s="40">
        <v>37.966666666666654</v>
      </c>
      <c r="H490" s="40">
        <v>41.066666666666663</v>
      </c>
      <c r="I490" s="40">
        <v>41.983333333333334</v>
      </c>
      <c r="J490" s="40">
        <v>42.616666666666667</v>
      </c>
      <c r="K490" s="31">
        <v>41.35</v>
      </c>
      <c r="L490" s="31">
        <v>39.799999999999997</v>
      </c>
      <c r="M490" s="31">
        <v>66.442689999999999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1313.95</v>
      </c>
      <c r="D491" s="40">
        <v>1321.75</v>
      </c>
      <c r="E491" s="40">
        <v>1300.2</v>
      </c>
      <c r="F491" s="40">
        <v>1286.45</v>
      </c>
      <c r="G491" s="40">
        <v>1264.9000000000001</v>
      </c>
      <c r="H491" s="40">
        <v>1335.5</v>
      </c>
      <c r="I491" s="40">
        <v>1357.0500000000002</v>
      </c>
      <c r="J491" s="40">
        <v>1370.8</v>
      </c>
      <c r="K491" s="31">
        <v>1343.3</v>
      </c>
      <c r="L491" s="31">
        <v>1308</v>
      </c>
      <c r="M491" s="31">
        <v>0.32828000000000002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1776.6</v>
      </c>
      <c r="D492" s="40">
        <v>1767.3833333333332</v>
      </c>
      <c r="E492" s="40">
        <v>1739.2166666666665</v>
      </c>
      <c r="F492" s="40">
        <v>1701.8333333333333</v>
      </c>
      <c r="G492" s="40">
        <v>1673.6666666666665</v>
      </c>
      <c r="H492" s="40">
        <v>1804.7666666666664</v>
      </c>
      <c r="I492" s="40">
        <v>1832.9333333333334</v>
      </c>
      <c r="J492" s="40">
        <v>1870.3166666666664</v>
      </c>
      <c r="K492" s="31">
        <v>1795.55</v>
      </c>
      <c r="L492" s="31">
        <v>1730</v>
      </c>
      <c r="M492" s="31">
        <v>0.70974000000000004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288.7</v>
      </c>
      <c r="D493" s="40">
        <v>292.51666666666665</v>
      </c>
      <c r="E493" s="40">
        <v>282.63333333333333</v>
      </c>
      <c r="F493" s="40">
        <v>276.56666666666666</v>
      </c>
      <c r="G493" s="40">
        <v>266.68333333333334</v>
      </c>
      <c r="H493" s="40">
        <v>298.58333333333331</v>
      </c>
      <c r="I493" s="40">
        <v>308.46666666666664</v>
      </c>
      <c r="J493" s="40">
        <v>314.5333333333333</v>
      </c>
      <c r="K493" s="31">
        <v>302.39999999999998</v>
      </c>
      <c r="L493" s="31">
        <v>286.45</v>
      </c>
      <c r="M493" s="31">
        <v>2.9369900000000002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830.8</v>
      </c>
      <c r="D494" s="40">
        <v>826.26666666666677</v>
      </c>
      <c r="E494" s="40">
        <v>816.53333333333353</v>
      </c>
      <c r="F494" s="40">
        <v>802.26666666666677</v>
      </c>
      <c r="G494" s="40">
        <v>792.53333333333353</v>
      </c>
      <c r="H494" s="40">
        <v>840.53333333333353</v>
      </c>
      <c r="I494" s="40">
        <v>850.26666666666688</v>
      </c>
      <c r="J494" s="40">
        <v>864.53333333333353</v>
      </c>
      <c r="K494" s="31">
        <v>836</v>
      </c>
      <c r="L494" s="31">
        <v>812</v>
      </c>
      <c r="M494" s="31">
        <v>3.3959700000000002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290.05</v>
      </c>
      <c r="D495" s="40">
        <v>288.7</v>
      </c>
      <c r="E495" s="40">
        <v>285.39999999999998</v>
      </c>
      <c r="F495" s="40">
        <v>280.75</v>
      </c>
      <c r="G495" s="40">
        <v>277.45</v>
      </c>
      <c r="H495" s="40">
        <v>293.34999999999997</v>
      </c>
      <c r="I495" s="40">
        <v>296.65000000000003</v>
      </c>
      <c r="J495" s="40">
        <v>301.29999999999995</v>
      </c>
      <c r="K495" s="31">
        <v>292</v>
      </c>
      <c r="L495" s="31">
        <v>284.05</v>
      </c>
      <c r="M495" s="31">
        <v>179.63679999999999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2911.7</v>
      </c>
      <c r="D496" s="40">
        <v>2847.5666666666671</v>
      </c>
      <c r="E496" s="40">
        <v>2715.1333333333341</v>
      </c>
      <c r="F496" s="40">
        <v>2518.5666666666671</v>
      </c>
      <c r="G496" s="40">
        <v>2386.1333333333341</v>
      </c>
      <c r="H496" s="40">
        <v>3044.1333333333341</v>
      </c>
      <c r="I496" s="40">
        <v>3176.5666666666675</v>
      </c>
      <c r="J496" s="40">
        <v>3373.1333333333341</v>
      </c>
      <c r="K496" s="31">
        <v>2980</v>
      </c>
      <c r="L496" s="31">
        <v>2651</v>
      </c>
      <c r="M496" s="31">
        <v>6.9166999999999996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1812.15</v>
      </c>
      <c r="D497" s="40">
        <v>1819.8999999999999</v>
      </c>
      <c r="E497" s="40">
        <v>1794.7999999999997</v>
      </c>
      <c r="F497" s="40">
        <v>1777.4499999999998</v>
      </c>
      <c r="G497" s="40">
        <v>1752.3499999999997</v>
      </c>
      <c r="H497" s="40">
        <v>1837.2499999999998</v>
      </c>
      <c r="I497" s="40">
        <v>1862.3499999999997</v>
      </c>
      <c r="J497" s="40">
        <v>1879.6999999999998</v>
      </c>
      <c r="K497" s="31">
        <v>1845</v>
      </c>
      <c r="L497" s="31">
        <v>1802.55</v>
      </c>
      <c r="M497" s="31">
        <v>0.69315000000000004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6.3</v>
      </c>
      <c r="D498" s="40">
        <v>6.3</v>
      </c>
      <c r="E498" s="40">
        <v>6.1999999999999993</v>
      </c>
      <c r="F498" s="40">
        <v>6.1</v>
      </c>
      <c r="G498" s="40">
        <v>5.9999999999999991</v>
      </c>
      <c r="H498" s="40">
        <v>6.3999999999999995</v>
      </c>
      <c r="I498" s="40">
        <v>6.4999999999999991</v>
      </c>
      <c r="J498" s="40">
        <v>6.6</v>
      </c>
      <c r="K498" s="31">
        <v>6.4</v>
      </c>
      <c r="L498" s="31">
        <v>6.2</v>
      </c>
      <c r="M498" s="31">
        <v>1325.1053300000001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960.2</v>
      </c>
      <c r="D499" s="40">
        <v>964.11666666666667</v>
      </c>
      <c r="E499" s="40">
        <v>951.08333333333337</v>
      </c>
      <c r="F499" s="40">
        <v>941.9666666666667</v>
      </c>
      <c r="G499" s="40">
        <v>928.93333333333339</v>
      </c>
      <c r="H499" s="40">
        <v>973.23333333333335</v>
      </c>
      <c r="I499" s="40">
        <v>986.26666666666665</v>
      </c>
      <c r="J499" s="40">
        <v>995.38333333333333</v>
      </c>
      <c r="K499" s="31">
        <v>977.15</v>
      </c>
      <c r="L499" s="31">
        <v>955</v>
      </c>
      <c r="M499" s="31">
        <v>16.842230000000001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7107.85</v>
      </c>
      <c r="D500" s="40">
        <v>7112.2166666666672</v>
      </c>
      <c r="E500" s="40">
        <v>7045.6333333333341</v>
      </c>
      <c r="F500" s="40">
        <v>6983.416666666667</v>
      </c>
      <c r="G500" s="40">
        <v>6916.8333333333339</v>
      </c>
      <c r="H500" s="40">
        <v>7174.4333333333343</v>
      </c>
      <c r="I500" s="40">
        <v>7241.0166666666664</v>
      </c>
      <c r="J500" s="40">
        <v>7303.2333333333345</v>
      </c>
      <c r="K500" s="31">
        <v>7178.8</v>
      </c>
      <c r="L500" s="31">
        <v>7050</v>
      </c>
      <c r="M500" s="31">
        <v>0.79595000000000005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120.5</v>
      </c>
      <c r="D501" s="40">
        <v>118.98333333333333</v>
      </c>
      <c r="E501" s="40">
        <v>116.61666666666667</v>
      </c>
      <c r="F501" s="40">
        <v>112.73333333333333</v>
      </c>
      <c r="G501" s="40">
        <v>110.36666666666667</v>
      </c>
      <c r="H501" s="40">
        <v>122.86666666666667</v>
      </c>
      <c r="I501" s="40">
        <v>125.23333333333332</v>
      </c>
      <c r="J501" s="40">
        <v>129.11666666666667</v>
      </c>
      <c r="K501" s="31">
        <v>121.35</v>
      </c>
      <c r="L501" s="31">
        <v>115.1</v>
      </c>
      <c r="M501" s="31">
        <v>18.491759999999999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127.6</v>
      </c>
      <c r="D502" s="40">
        <v>127.73333333333333</v>
      </c>
      <c r="E502" s="40">
        <v>125.86666666666667</v>
      </c>
      <c r="F502" s="40">
        <v>124.13333333333334</v>
      </c>
      <c r="G502" s="40">
        <v>122.26666666666668</v>
      </c>
      <c r="H502" s="40">
        <v>129.46666666666667</v>
      </c>
      <c r="I502" s="40">
        <v>131.33333333333331</v>
      </c>
      <c r="J502" s="40">
        <v>133.06666666666666</v>
      </c>
      <c r="K502" s="31">
        <v>129.6</v>
      </c>
      <c r="L502" s="31">
        <v>126</v>
      </c>
      <c r="M502" s="31">
        <v>12.875540000000001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512.65</v>
      </c>
      <c r="D503" s="40">
        <v>513.38333333333333</v>
      </c>
      <c r="E503" s="40">
        <v>508.51666666666665</v>
      </c>
      <c r="F503" s="40">
        <v>504.38333333333333</v>
      </c>
      <c r="G503" s="40">
        <v>499.51666666666665</v>
      </c>
      <c r="H503" s="40">
        <v>517.51666666666665</v>
      </c>
      <c r="I503" s="40">
        <v>522.38333333333321</v>
      </c>
      <c r="J503" s="40">
        <v>526.51666666666665</v>
      </c>
      <c r="K503" s="31">
        <v>518.25</v>
      </c>
      <c r="L503" s="31">
        <v>509.25</v>
      </c>
      <c r="M503" s="31">
        <v>0.41610999999999998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1977.8</v>
      </c>
      <c r="D504" s="40">
        <v>1988.2666666666667</v>
      </c>
      <c r="E504" s="40">
        <v>1964.5333333333333</v>
      </c>
      <c r="F504" s="40">
        <v>1951.2666666666667</v>
      </c>
      <c r="G504" s="40">
        <v>1927.5333333333333</v>
      </c>
      <c r="H504" s="40">
        <v>2001.5333333333333</v>
      </c>
      <c r="I504" s="40">
        <v>2025.2666666666664</v>
      </c>
      <c r="J504" s="40">
        <v>2038.5333333333333</v>
      </c>
      <c r="K504" s="31">
        <v>2012</v>
      </c>
      <c r="L504" s="31">
        <v>1975</v>
      </c>
      <c r="M504" s="31">
        <v>1.03878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631.65</v>
      </c>
      <c r="D505" s="40">
        <v>634.66666666666663</v>
      </c>
      <c r="E505" s="40">
        <v>626.5333333333333</v>
      </c>
      <c r="F505" s="40">
        <v>621.41666666666663</v>
      </c>
      <c r="G505" s="40">
        <v>613.2833333333333</v>
      </c>
      <c r="H505" s="40">
        <v>639.7833333333333</v>
      </c>
      <c r="I505" s="40">
        <v>647.91666666666674</v>
      </c>
      <c r="J505" s="40">
        <v>653.0333333333333</v>
      </c>
      <c r="K505" s="31">
        <v>642.79999999999995</v>
      </c>
      <c r="L505" s="31">
        <v>629.54999999999995</v>
      </c>
      <c r="M505" s="31">
        <v>64.077179999999998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436.75</v>
      </c>
      <c r="D506" s="40">
        <v>440.33333333333331</v>
      </c>
      <c r="E506" s="40">
        <v>431.16666666666663</v>
      </c>
      <c r="F506" s="40">
        <v>425.58333333333331</v>
      </c>
      <c r="G506" s="40">
        <v>416.41666666666663</v>
      </c>
      <c r="H506" s="40">
        <v>445.91666666666663</v>
      </c>
      <c r="I506" s="40">
        <v>455.08333333333326</v>
      </c>
      <c r="J506" s="40">
        <v>460.66666666666663</v>
      </c>
      <c r="K506" s="31">
        <v>449.5</v>
      </c>
      <c r="L506" s="31">
        <v>434.75</v>
      </c>
      <c r="M506" s="31">
        <v>3.2235900000000002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10.95</v>
      </c>
      <c r="D507" s="40">
        <v>10.966666666666669</v>
      </c>
      <c r="E507" s="40">
        <v>10.783333333333337</v>
      </c>
      <c r="F507" s="40">
        <v>10.616666666666669</v>
      </c>
      <c r="G507" s="40">
        <v>10.433333333333337</v>
      </c>
      <c r="H507" s="40">
        <v>11.133333333333336</v>
      </c>
      <c r="I507" s="40">
        <v>11.316666666666666</v>
      </c>
      <c r="J507" s="40">
        <v>11.483333333333336</v>
      </c>
      <c r="K507" s="31">
        <v>11.15</v>
      </c>
      <c r="L507" s="31">
        <v>10.8</v>
      </c>
      <c r="M507" s="31">
        <v>994.99009000000001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170.15</v>
      </c>
      <c r="D508" s="40">
        <v>171.41666666666666</v>
      </c>
      <c r="E508" s="40">
        <v>168.33333333333331</v>
      </c>
      <c r="F508" s="40">
        <v>166.51666666666665</v>
      </c>
      <c r="G508" s="40">
        <v>163.43333333333331</v>
      </c>
      <c r="H508" s="40">
        <v>173.23333333333332</v>
      </c>
      <c r="I508" s="40">
        <v>176.31666666666663</v>
      </c>
      <c r="J508" s="40">
        <v>178.13333333333333</v>
      </c>
      <c r="K508" s="31">
        <v>174.5</v>
      </c>
      <c r="L508" s="31">
        <v>169.6</v>
      </c>
      <c r="M508" s="31">
        <v>59.645650000000003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435.3</v>
      </c>
      <c r="D509" s="40">
        <v>435.73333333333335</v>
      </c>
      <c r="E509" s="40">
        <v>426.61666666666667</v>
      </c>
      <c r="F509" s="40">
        <v>417.93333333333334</v>
      </c>
      <c r="G509" s="40">
        <v>408.81666666666666</v>
      </c>
      <c r="H509" s="40">
        <v>444.41666666666669</v>
      </c>
      <c r="I509" s="40">
        <v>453.53333333333336</v>
      </c>
      <c r="J509" s="40">
        <v>462.2166666666667</v>
      </c>
      <c r="K509" s="31">
        <v>444.85</v>
      </c>
      <c r="L509" s="31">
        <v>427.05</v>
      </c>
      <c r="M509" s="31">
        <v>6.7178199999999997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2225.5500000000002</v>
      </c>
      <c r="D510" s="40">
        <v>2227.2000000000003</v>
      </c>
      <c r="E510" s="40">
        <v>2208.4000000000005</v>
      </c>
      <c r="F510" s="40">
        <v>2191.2500000000005</v>
      </c>
      <c r="G510" s="40">
        <v>2172.4500000000007</v>
      </c>
      <c r="H510" s="40">
        <v>2244.3500000000004</v>
      </c>
      <c r="I510" s="40">
        <v>2263.1500000000005</v>
      </c>
      <c r="J510" s="40">
        <v>2280.3000000000002</v>
      </c>
      <c r="K510" s="31">
        <v>2246</v>
      </c>
      <c r="L510" s="31">
        <v>2210.0500000000002</v>
      </c>
      <c r="M510" s="31">
        <v>0.17097000000000001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2214</v>
      </c>
      <c r="D511" s="40">
        <v>2252.0333333333333</v>
      </c>
      <c r="E511" s="40">
        <v>2157.0666666666666</v>
      </c>
      <c r="F511" s="40">
        <v>2100.1333333333332</v>
      </c>
      <c r="G511" s="40">
        <v>2005.1666666666665</v>
      </c>
      <c r="H511" s="40">
        <v>2308.9666666666667</v>
      </c>
      <c r="I511" s="40">
        <v>2403.9333333333329</v>
      </c>
      <c r="J511" s="40">
        <v>2460.8666666666668</v>
      </c>
      <c r="K511" s="31">
        <v>2347</v>
      </c>
      <c r="L511" s="31">
        <v>2195.1</v>
      </c>
      <c r="M511" s="31">
        <v>0.14521999999999999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519"/>
      <c r="B5" s="520"/>
      <c r="C5" s="519"/>
      <c r="D5" s="520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521" t="s">
        <v>589</v>
      </c>
      <c r="C7" s="520"/>
      <c r="D7" s="7">
        <f>Main!B10</f>
        <v>44434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44433</v>
      </c>
      <c r="B10" s="32">
        <v>539528</v>
      </c>
      <c r="C10" s="31" t="s">
        <v>1047</v>
      </c>
      <c r="D10" s="31" t="s">
        <v>1116</v>
      </c>
      <c r="E10" s="31" t="s">
        <v>598</v>
      </c>
      <c r="F10" s="92">
        <v>16500</v>
      </c>
      <c r="G10" s="32">
        <v>31.99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44433</v>
      </c>
      <c r="B11" s="32">
        <v>542865</v>
      </c>
      <c r="C11" s="31" t="s">
        <v>1117</v>
      </c>
      <c r="D11" s="31" t="s">
        <v>1118</v>
      </c>
      <c r="E11" s="31" t="s">
        <v>599</v>
      </c>
      <c r="F11" s="92">
        <v>50000</v>
      </c>
      <c r="G11" s="32">
        <v>13.69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44433</v>
      </c>
      <c r="B12" s="32">
        <v>542865</v>
      </c>
      <c r="C12" s="31" t="s">
        <v>1117</v>
      </c>
      <c r="D12" s="31" t="s">
        <v>1119</v>
      </c>
      <c r="E12" s="31" t="s">
        <v>599</v>
      </c>
      <c r="F12" s="92">
        <v>50000</v>
      </c>
      <c r="G12" s="32">
        <v>13.67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44433</v>
      </c>
      <c r="B13" s="32">
        <v>542865</v>
      </c>
      <c r="C13" s="31" t="s">
        <v>1117</v>
      </c>
      <c r="D13" s="31" t="s">
        <v>1120</v>
      </c>
      <c r="E13" s="31" t="s">
        <v>599</v>
      </c>
      <c r="F13" s="92">
        <v>120000</v>
      </c>
      <c r="G13" s="32">
        <v>13.67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44433</v>
      </c>
      <c r="B14" s="32">
        <v>542865</v>
      </c>
      <c r="C14" s="31" t="s">
        <v>1117</v>
      </c>
      <c r="D14" s="31" t="s">
        <v>1121</v>
      </c>
      <c r="E14" s="31" t="s">
        <v>598</v>
      </c>
      <c r="F14" s="92">
        <v>300000</v>
      </c>
      <c r="G14" s="32">
        <v>13.91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44433</v>
      </c>
      <c r="B15" s="32">
        <v>542865</v>
      </c>
      <c r="C15" s="31" t="s">
        <v>1117</v>
      </c>
      <c r="D15" s="31" t="s">
        <v>1122</v>
      </c>
      <c r="E15" s="31" t="s">
        <v>599</v>
      </c>
      <c r="F15" s="92">
        <v>110000</v>
      </c>
      <c r="G15" s="32">
        <v>14.33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44433</v>
      </c>
      <c r="B16" s="32">
        <v>542670</v>
      </c>
      <c r="C16" s="31" t="s">
        <v>1123</v>
      </c>
      <c r="D16" s="31" t="s">
        <v>1124</v>
      </c>
      <c r="E16" s="31" t="s">
        <v>598</v>
      </c>
      <c r="F16" s="92">
        <v>350000</v>
      </c>
      <c r="G16" s="32">
        <v>53.91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44433</v>
      </c>
      <c r="B17" s="32">
        <v>542670</v>
      </c>
      <c r="C17" s="31" t="s">
        <v>1123</v>
      </c>
      <c r="D17" s="31" t="s">
        <v>1125</v>
      </c>
      <c r="E17" s="31" t="s">
        <v>599</v>
      </c>
      <c r="F17" s="92">
        <v>350362</v>
      </c>
      <c r="G17" s="32">
        <v>53.92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44433</v>
      </c>
      <c r="B18" s="32">
        <v>533229</v>
      </c>
      <c r="C18" s="31" t="s">
        <v>316</v>
      </c>
      <c r="D18" s="31" t="s">
        <v>1126</v>
      </c>
      <c r="E18" s="31" t="s">
        <v>598</v>
      </c>
      <c r="F18" s="92">
        <v>3566539</v>
      </c>
      <c r="G18" s="32">
        <v>245.55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44433</v>
      </c>
      <c r="B19" s="32">
        <v>533229</v>
      </c>
      <c r="C19" s="31" t="s">
        <v>316</v>
      </c>
      <c r="D19" s="31" t="s">
        <v>1127</v>
      </c>
      <c r="E19" s="31" t="s">
        <v>599</v>
      </c>
      <c r="F19" s="92">
        <v>3566539</v>
      </c>
      <c r="G19" s="32">
        <v>245.55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44433</v>
      </c>
      <c r="B20" s="32">
        <v>531752</v>
      </c>
      <c r="C20" s="31" t="s">
        <v>1128</v>
      </c>
      <c r="D20" s="31" t="s">
        <v>600</v>
      </c>
      <c r="E20" s="31" t="s">
        <v>598</v>
      </c>
      <c r="F20" s="92">
        <v>19100012</v>
      </c>
      <c r="G20" s="32">
        <v>0.67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44433</v>
      </c>
      <c r="B21" s="32">
        <v>531752</v>
      </c>
      <c r="C21" s="31" t="s">
        <v>1128</v>
      </c>
      <c r="D21" s="31" t="s">
        <v>600</v>
      </c>
      <c r="E21" s="31" t="s">
        <v>599</v>
      </c>
      <c r="F21" s="92">
        <v>2082616</v>
      </c>
      <c r="G21" s="32">
        <v>0.67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44433</v>
      </c>
      <c r="B22" s="32">
        <v>531752</v>
      </c>
      <c r="C22" s="31" t="s">
        <v>1128</v>
      </c>
      <c r="D22" s="31" t="s">
        <v>1074</v>
      </c>
      <c r="E22" s="31" t="s">
        <v>599</v>
      </c>
      <c r="F22" s="92">
        <v>7729625</v>
      </c>
      <c r="G22" s="32">
        <v>0.67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44433</v>
      </c>
      <c r="B23" s="32">
        <v>539546</v>
      </c>
      <c r="C23" s="31" t="s">
        <v>1089</v>
      </c>
      <c r="D23" s="31" t="s">
        <v>1090</v>
      </c>
      <c r="E23" s="31" t="s">
        <v>598</v>
      </c>
      <c r="F23" s="92">
        <v>50000</v>
      </c>
      <c r="G23" s="32">
        <v>7.72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44433</v>
      </c>
      <c r="B24" s="32">
        <v>530825</v>
      </c>
      <c r="C24" s="31" t="s">
        <v>1129</v>
      </c>
      <c r="D24" s="31" t="s">
        <v>1130</v>
      </c>
      <c r="E24" s="31" t="s">
        <v>598</v>
      </c>
      <c r="F24" s="92">
        <v>228027</v>
      </c>
      <c r="G24" s="32">
        <v>30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44433</v>
      </c>
      <c r="B25" s="32">
        <v>530825</v>
      </c>
      <c r="C25" s="31" t="s">
        <v>1129</v>
      </c>
      <c r="D25" s="31" t="s">
        <v>1131</v>
      </c>
      <c r="E25" s="31" t="s">
        <v>598</v>
      </c>
      <c r="F25" s="92">
        <v>160</v>
      </c>
      <c r="G25" s="32">
        <v>31.95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44433</v>
      </c>
      <c r="B26" s="32">
        <v>530825</v>
      </c>
      <c r="C26" s="31" t="s">
        <v>1129</v>
      </c>
      <c r="D26" s="31" t="s">
        <v>1132</v>
      </c>
      <c r="E26" s="31" t="s">
        <v>599</v>
      </c>
      <c r="F26" s="92">
        <v>56394</v>
      </c>
      <c r="G26" s="32">
        <v>30.01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44433</v>
      </c>
      <c r="B27" s="32">
        <v>530825</v>
      </c>
      <c r="C27" s="31" t="s">
        <v>1129</v>
      </c>
      <c r="D27" s="31" t="s">
        <v>1131</v>
      </c>
      <c r="E27" s="31" t="s">
        <v>599</v>
      </c>
      <c r="F27" s="92">
        <v>150588</v>
      </c>
      <c r="G27" s="32">
        <v>30.02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44433</v>
      </c>
      <c r="B28" s="32">
        <v>532848</v>
      </c>
      <c r="C28" s="31" t="s">
        <v>354</v>
      </c>
      <c r="D28" s="31" t="s">
        <v>1126</v>
      </c>
      <c r="E28" s="31" t="s">
        <v>598</v>
      </c>
      <c r="F28" s="92">
        <v>2936041</v>
      </c>
      <c r="G28" s="32">
        <v>168.45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44433</v>
      </c>
      <c r="B29" s="32">
        <v>532848</v>
      </c>
      <c r="C29" s="31" t="s">
        <v>354</v>
      </c>
      <c r="D29" s="31" t="s">
        <v>1127</v>
      </c>
      <c r="E29" s="31" t="s">
        <v>599</v>
      </c>
      <c r="F29" s="92">
        <v>2936041</v>
      </c>
      <c r="G29" s="32">
        <v>168.45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44433</v>
      </c>
      <c r="B30" s="32">
        <v>526797</v>
      </c>
      <c r="C30" s="31" t="s">
        <v>1048</v>
      </c>
      <c r="D30" s="31" t="s">
        <v>1049</v>
      </c>
      <c r="E30" s="31" t="s">
        <v>598</v>
      </c>
      <c r="F30" s="92">
        <v>6000000</v>
      </c>
      <c r="G30" s="32">
        <v>177.75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44433</v>
      </c>
      <c r="B31" s="32">
        <v>526797</v>
      </c>
      <c r="C31" s="31" t="s">
        <v>1048</v>
      </c>
      <c r="D31" s="31" t="s">
        <v>1133</v>
      </c>
      <c r="E31" s="31" t="s">
        <v>599</v>
      </c>
      <c r="F31" s="92">
        <v>6000000</v>
      </c>
      <c r="G31" s="32">
        <v>177.75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44433</v>
      </c>
      <c r="B32" s="32">
        <v>506076</v>
      </c>
      <c r="C32" s="31" t="s">
        <v>386</v>
      </c>
      <c r="D32" s="31" t="s">
        <v>1126</v>
      </c>
      <c r="E32" s="31" t="s">
        <v>598</v>
      </c>
      <c r="F32" s="92">
        <v>1034082</v>
      </c>
      <c r="G32" s="32">
        <v>1259.75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44433</v>
      </c>
      <c r="B33" s="32">
        <v>506076</v>
      </c>
      <c r="C33" s="31" t="s">
        <v>386</v>
      </c>
      <c r="D33" s="31" t="s">
        <v>1127</v>
      </c>
      <c r="E33" s="31" t="s">
        <v>599</v>
      </c>
      <c r="F33" s="92">
        <v>1034082</v>
      </c>
      <c r="G33" s="32">
        <v>1259.75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44433</v>
      </c>
      <c r="B34" s="32">
        <v>540696</v>
      </c>
      <c r="C34" s="31" t="s">
        <v>1134</v>
      </c>
      <c r="D34" s="31" t="s">
        <v>1135</v>
      </c>
      <c r="E34" s="31" t="s">
        <v>598</v>
      </c>
      <c r="F34" s="92">
        <v>41475</v>
      </c>
      <c r="G34" s="32">
        <v>29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44433</v>
      </c>
      <c r="B35" s="32">
        <v>540696</v>
      </c>
      <c r="C35" s="31" t="s">
        <v>1134</v>
      </c>
      <c r="D35" s="31" t="s">
        <v>1136</v>
      </c>
      <c r="E35" s="31" t="s">
        <v>599</v>
      </c>
      <c r="F35" s="92">
        <v>49500</v>
      </c>
      <c r="G35" s="32">
        <v>29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44433</v>
      </c>
      <c r="B36" s="32">
        <v>540702</v>
      </c>
      <c r="C36" s="31" t="s">
        <v>1068</v>
      </c>
      <c r="D36" s="31" t="s">
        <v>1070</v>
      </c>
      <c r="E36" s="31" t="s">
        <v>598</v>
      </c>
      <c r="F36" s="92">
        <v>338428</v>
      </c>
      <c r="G36" s="32">
        <v>81.849999999999994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44433</v>
      </c>
      <c r="B37" s="32">
        <v>505693</v>
      </c>
      <c r="C37" s="31" t="s">
        <v>1137</v>
      </c>
      <c r="D37" s="31" t="s">
        <v>600</v>
      </c>
      <c r="E37" s="31" t="s">
        <v>598</v>
      </c>
      <c r="F37" s="92">
        <v>48858</v>
      </c>
      <c r="G37" s="32">
        <v>99.9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44433</v>
      </c>
      <c r="B38" s="32">
        <v>505693</v>
      </c>
      <c r="C38" s="31" t="s">
        <v>1137</v>
      </c>
      <c r="D38" s="31" t="s">
        <v>600</v>
      </c>
      <c r="E38" s="31" t="s">
        <v>599</v>
      </c>
      <c r="F38" s="92">
        <v>4894</v>
      </c>
      <c r="G38" s="32">
        <v>99.93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44433</v>
      </c>
      <c r="B39" s="32">
        <v>538891</v>
      </c>
      <c r="C39" s="31" t="s">
        <v>1138</v>
      </c>
      <c r="D39" s="31" t="s">
        <v>1139</v>
      </c>
      <c r="E39" s="31" t="s">
        <v>598</v>
      </c>
      <c r="F39" s="92">
        <v>164798</v>
      </c>
      <c r="G39" s="32">
        <v>58.05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44433</v>
      </c>
      <c r="B40" s="32">
        <v>539767</v>
      </c>
      <c r="C40" s="31" t="s">
        <v>1066</v>
      </c>
      <c r="D40" s="31" t="s">
        <v>1140</v>
      </c>
      <c r="E40" s="31" t="s">
        <v>598</v>
      </c>
      <c r="F40" s="92">
        <v>41945</v>
      </c>
      <c r="G40" s="32">
        <v>12.99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44433</v>
      </c>
      <c r="B41" s="32">
        <v>539767</v>
      </c>
      <c r="C41" s="31" t="s">
        <v>1066</v>
      </c>
      <c r="D41" s="31" t="s">
        <v>1141</v>
      </c>
      <c r="E41" s="31" t="s">
        <v>598</v>
      </c>
      <c r="F41" s="92">
        <v>26000</v>
      </c>
      <c r="G41" s="32">
        <v>13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44433</v>
      </c>
      <c r="B42" s="32">
        <v>539767</v>
      </c>
      <c r="C42" s="31" t="s">
        <v>1066</v>
      </c>
      <c r="D42" s="31" t="s">
        <v>1141</v>
      </c>
      <c r="E42" s="31" t="s">
        <v>599</v>
      </c>
      <c r="F42" s="92">
        <v>39549</v>
      </c>
      <c r="G42" s="32">
        <v>13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44433</v>
      </c>
      <c r="B43" s="32">
        <v>543270</v>
      </c>
      <c r="C43" s="31" t="s">
        <v>1142</v>
      </c>
      <c r="D43" s="31" t="s">
        <v>1126</v>
      </c>
      <c r="E43" s="31" t="s">
        <v>598</v>
      </c>
      <c r="F43" s="92">
        <v>381136</v>
      </c>
      <c r="G43" s="32">
        <v>1191.3499999999999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44433</v>
      </c>
      <c r="B44" s="32">
        <v>543270</v>
      </c>
      <c r="C44" s="31" t="s">
        <v>1142</v>
      </c>
      <c r="D44" s="31" t="s">
        <v>1127</v>
      </c>
      <c r="E44" s="31" t="s">
        <v>599</v>
      </c>
      <c r="F44" s="92">
        <v>381136</v>
      </c>
      <c r="G44" s="32">
        <v>1191.3499999999999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44433</v>
      </c>
      <c r="B45" s="32">
        <v>538019</v>
      </c>
      <c r="C45" s="31" t="s">
        <v>1143</v>
      </c>
      <c r="D45" s="31" t="s">
        <v>1091</v>
      </c>
      <c r="E45" s="31" t="s">
        <v>598</v>
      </c>
      <c r="F45" s="92">
        <v>100100</v>
      </c>
      <c r="G45" s="32">
        <v>3.83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44433</v>
      </c>
      <c r="B46" s="32">
        <v>540198</v>
      </c>
      <c r="C46" s="31" t="s">
        <v>1144</v>
      </c>
      <c r="D46" s="31" t="s">
        <v>1145</v>
      </c>
      <c r="E46" s="31" t="s">
        <v>598</v>
      </c>
      <c r="F46" s="92">
        <v>33042</v>
      </c>
      <c r="G46" s="32">
        <v>39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44433</v>
      </c>
      <c r="B47" s="32">
        <v>539291</v>
      </c>
      <c r="C47" s="31" t="s">
        <v>1146</v>
      </c>
      <c r="D47" s="31" t="s">
        <v>1147</v>
      </c>
      <c r="E47" s="31" t="s">
        <v>599</v>
      </c>
      <c r="F47" s="92">
        <v>72536</v>
      </c>
      <c r="G47" s="32">
        <v>7.73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44433</v>
      </c>
      <c r="B48" s="32">
        <v>540175</v>
      </c>
      <c r="C48" s="31" t="s">
        <v>1148</v>
      </c>
      <c r="D48" s="31" t="s">
        <v>1149</v>
      </c>
      <c r="E48" s="31" t="s">
        <v>598</v>
      </c>
      <c r="F48" s="92">
        <v>30601</v>
      </c>
      <c r="G48" s="32">
        <v>11.06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44433</v>
      </c>
      <c r="B49" s="32">
        <v>539760</v>
      </c>
      <c r="C49" s="31" t="s">
        <v>1150</v>
      </c>
      <c r="D49" s="31" t="s">
        <v>1151</v>
      </c>
      <c r="E49" s="31" t="s">
        <v>598</v>
      </c>
      <c r="F49" s="92">
        <v>546000</v>
      </c>
      <c r="G49" s="32">
        <v>27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44433</v>
      </c>
      <c r="B50" s="32">
        <v>539760</v>
      </c>
      <c r="C50" s="31" t="s">
        <v>1150</v>
      </c>
      <c r="D50" s="31" t="s">
        <v>1152</v>
      </c>
      <c r="E50" s="31" t="s">
        <v>599</v>
      </c>
      <c r="F50" s="92">
        <v>540000</v>
      </c>
      <c r="G50" s="32">
        <v>27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44433</v>
      </c>
      <c r="B51" s="32">
        <v>513043</v>
      </c>
      <c r="C51" s="31" t="s">
        <v>1153</v>
      </c>
      <c r="D51" s="31" t="s">
        <v>1154</v>
      </c>
      <c r="E51" s="31" t="s">
        <v>598</v>
      </c>
      <c r="F51" s="92">
        <v>500000</v>
      </c>
      <c r="G51" s="32">
        <v>24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44433</v>
      </c>
      <c r="B52" s="32">
        <v>513043</v>
      </c>
      <c r="C52" s="31" t="s">
        <v>1153</v>
      </c>
      <c r="D52" s="31" t="s">
        <v>1155</v>
      </c>
      <c r="E52" s="31" t="s">
        <v>599</v>
      </c>
      <c r="F52" s="92">
        <v>90000</v>
      </c>
      <c r="G52" s="32">
        <v>24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44433</v>
      </c>
      <c r="B53" s="32">
        <v>513043</v>
      </c>
      <c r="C53" s="31" t="s">
        <v>1153</v>
      </c>
      <c r="D53" s="31" t="s">
        <v>1156</v>
      </c>
      <c r="E53" s="31" t="s">
        <v>599</v>
      </c>
      <c r="F53" s="92">
        <v>140000</v>
      </c>
      <c r="G53" s="32">
        <v>24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44433</v>
      </c>
      <c r="B54" s="32">
        <v>513043</v>
      </c>
      <c r="C54" s="31" t="s">
        <v>1153</v>
      </c>
      <c r="D54" s="31" t="s">
        <v>1157</v>
      </c>
      <c r="E54" s="31" t="s">
        <v>599</v>
      </c>
      <c r="F54" s="92">
        <v>270000</v>
      </c>
      <c r="G54" s="32">
        <v>24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44433</v>
      </c>
      <c r="B55" s="32">
        <v>532972</v>
      </c>
      <c r="C55" s="31" t="s">
        <v>1158</v>
      </c>
      <c r="D55" s="31" t="s">
        <v>1159</v>
      </c>
      <c r="E55" s="31" t="s">
        <v>598</v>
      </c>
      <c r="F55" s="92">
        <v>85250</v>
      </c>
      <c r="G55" s="32">
        <v>5.5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44433</v>
      </c>
      <c r="B56" s="32">
        <v>532972</v>
      </c>
      <c r="C56" s="31" t="s">
        <v>1158</v>
      </c>
      <c r="D56" s="31" t="s">
        <v>1160</v>
      </c>
      <c r="E56" s="31" t="s">
        <v>599</v>
      </c>
      <c r="F56" s="92">
        <v>85250</v>
      </c>
      <c r="G56" s="32">
        <v>5.5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44433</v>
      </c>
      <c r="B57" s="32">
        <v>541112</v>
      </c>
      <c r="C57" s="31" t="s">
        <v>1161</v>
      </c>
      <c r="D57" s="31" t="s">
        <v>1151</v>
      </c>
      <c r="E57" s="31" t="s">
        <v>598</v>
      </c>
      <c r="F57" s="92">
        <v>384000</v>
      </c>
      <c r="G57" s="32">
        <v>16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44433</v>
      </c>
      <c r="B58" s="32">
        <v>541112</v>
      </c>
      <c r="C58" s="31" t="s">
        <v>1161</v>
      </c>
      <c r="D58" s="31" t="s">
        <v>1162</v>
      </c>
      <c r="E58" s="31" t="s">
        <v>599</v>
      </c>
      <c r="F58" s="92">
        <v>512000</v>
      </c>
      <c r="G58" s="32">
        <v>16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44433</v>
      </c>
      <c r="B59" s="32">
        <v>541112</v>
      </c>
      <c r="C59" s="31" t="s">
        <v>1161</v>
      </c>
      <c r="D59" s="31" t="s">
        <v>1163</v>
      </c>
      <c r="E59" s="31" t="s">
        <v>598</v>
      </c>
      <c r="F59" s="92">
        <v>128000</v>
      </c>
      <c r="G59" s="32">
        <v>16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44433</v>
      </c>
      <c r="B60" s="32">
        <v>513472</v>
      </c>
      <c r="C60" s="31" t="s">
        <v>1164</v>
      </c>
      <c r="D60" s="31" t="s">
        <v>600</v>
      </c>
      <c r="E60" s="31" t="s">
        <v>598</v>
      </c>
      <c r="F60" s="92">
        <v>62002</v>
      </c>
      <c r="G60" s="32">
        <v>44.3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44433</v>
      </c>
      <c r="B61" s="32">
        <v>513472</v>
      </c>
      <c r="C61" s="31" t="s">
        <v>1164</v>
      </c>
      <c r="D61" s="31" t="s">
        <v>600</v>
      </c>
      <c r="E61" s="31" t="s">
        <v>599</v>
      </c>
      <c r="F61" s="92">
        <v>3</v>
      </c>
      <c r="G61" s="32">
        <v>47.17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44433</v>
      </c>
      <c r="B62" s="32">
        <v>539584</v>
      </c>
      <c r="C62" s="20" t="s">
        <v>1050</v>
      </c>
      <c r="D62" s="20" t="s">
        <v>1165</v>
      </c>
      <c r="E62" s="31" t="s">
        <v>599</v>
      </c>
      <c r="F62" s="92">
        <v>300000</v>
      </c>
      <c r="G62" s="32">
        <v>2.08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44433</v>
      </c>
      <c r="B63" s="32">
        <v>539584</v>
      </c>
      <c r="C63" s="31" t="s">
        <v>1050</v>
      </c>
      <c r="D63" s="31" t="s">
        <v>1166</v>
      </c>
      <c r="E63" s="31" t="s">
        <v>599</v>
      </c>
      <c r="F63" s="92">
        <v>1392640</v>
      </c>
      <c r="G63" s="32">
        <v>2.08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44433</v>
      </c>
      <c r="B64" s="32">
        <v>542759</v>
      </c>
      <c r="C64" s="31" t="s">
        <v>526</v>
      </c>
      <c r="D64" s="31" t="s">
        <v>1126</v>
      </c>
      <c r="E64" s="31" t="s">
        <v>598</v>
      </c>
      <c r="F64" s="92">
        <v>756395</v>
      </c>
      <c r="G64" s="32">
        <v>619.29999999999995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44433</v>
      </c>
      <c r="B65" s="32">
        <v>542759</v>
      </c>
      <c r="C65" s="31" t="s">
        <v>526</v>
      </c>
      <c r="D65" s="31" t="s">
        <v>1127</v>
      </c>
      <c r="E65" s="31" t="s">
        <v>599</v>
      </c>
      <c r="F65" s="92">
        <v>756395</v>
      </c>
      <c r="G65" s="32">
        <v>619.29999999999995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44433</v>
      </c>
      <c r="B66" s="32">
        <v>506655</v>
      </c>
      <c r="C66" s="31" t="s">
        <v>532</v>
      </c>
      <c r="D66" s="31" t="s">
        <v>1126</v>
      </c>
      <c r="E66" s="31" t="s">
        <v>598</v>
      </c>
      <c r="F66" s="92">
        <v>911341</v>
      </c>
      <c r="G66" s="32">
        <v>566.5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44433</v>
      </c>
      <c r="B67" s="32">
        <v>506655</v>
      </c>
      <c r="C67" s="31" t="s">
        <v>532</v>
      </c>
      <c r="D67" s="31" t="s">
        <v>1127</v>
      </c>
      <c r="E67" s="31" t="s">
        <v>599</v>
      </c>
      <c r="F67" s="92">
        <v>911341</v>
      </c>
      <c r="G67" s="32">
        <v>566.5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44433</v>
      </c>
      <c r="B68" s="32">
        <v>539658</v>
      </c>
      <c r="C68" s="31" t="s">
        <v>556</v>
      </c>
      <c r="D68" s="31" t="s">
        <v>1126</v>
      </c>
      <c r="E68" s="31" t="s">
        <v>598</v>
      </c>
      <c r="F68" s="92">
        <v>321386</v>
      </c>
      <c r="G68" s="32">
        <v>4010.75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44433</v>
      </c>
      <c r="B69" s="32">
        <v>539658</v>
      </c>
      <c r="C69" s="31" t="s">
        <v>556</v>
      </c>
      <c r="D69" s="31" t="s">
        <v>1127</v>
      </c>
      <c r="E69" s="31" t="s">
        <v>599</v>
      </c>
      <c r="F69" s="92">
        <v>321386</v>
      </c>
      <c r="G69" s="32">
        <v>4010.75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44433</v>
      </c>
      <c r="B70" s="32" t="s">
        <v>757</v>
      </c>
      <c r="C70" s="31" t="s">
        <v>1067</v>
      </c>
      <c r="D70" s="31" t="s">
        <v>1167</v>
      </c>
      <c r="E70" s="31" t="s">
        <v>598</v>
      </c>
      <c r="F70" s="92">
        <v>195000</v>
      </c>
      <c r="G70" s="32">
        <v>168.25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44433</v>
      </c>
      <c r="B71" s="32" t="s">
        <v>757</v>
      </c>
      <c r="C71" s="31" t="s">
        <v>1067</v>
      </c>
      <c r="D71" s="31" t="s">
        <v>1168</v>
      </c>
      <c r="E71" s="31" t="s">
        <v>598</v>
      </c>
      <c r="F71" s="92">
        <v>194244</v>
      </c>
      <c r="G71" s="32">
        <v>168.3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44433</v>
      </c>
      <c r="B72" s="32" t="s">
        <v>1169</v>
      </c>
      <c r="C72" s="31" t="s">
        <v>1170</v>
      </c>
      <c r="D72" s="31" t="s">
        <v>1171</v>
      </c>
      <c r="E72" s="31" t="s">
        <v>598</v>
      </c>
      <c r="F72" s="92">
        <v>300000</v>
      </c>
      <c r="G72" s="32">
        <v>59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44433</v>
      </c>
      <c r="B73" s="32" t="s">
        <v>1172</v>
      </c>
      <c r="C73" s="31" t="s">
        <v>1173</v>
      </c>
      <c r="D73" s="31" t="s">
        <v>1174</v>
      </c>
      <c r="E73" s="31" t="s">
        <v>598</v>
      </c>
      <c r="F73" s="92">
        <v>48000</v>
      </c>
      <c r="G73" s="32">
        <v>17.350000000000001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44433</v>
      </c>
      <c r="B74" s="32" t="s">
        <v>1172</v>
      </c>
      <c r="C74" s="31" t="s">
        <v>1173</v>
      </c>
      <c r="D74" s="31" t="s">
        <v>1175</v>
      </c>
      <c r="E74" s="31" t="s">
        <v>598</v>
      </c>
      <c r="F74" s="92">
        <v>54000</v>
      </c>
      <c r="G74" s="32">
        <v>17.05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44433</v>
      </c>
      <c r="B75" s="32" t="s">
        <v>1172</v>
      </c>
      <c r="C75" s="31" t="s">
        <v>1173</v>
      </c>
      <c r="D75" s="31" t="s">
        <v>1176</v>
      </c>
      <c r="E75" s="31" t="s">
        <v>598</v>
      </c>
      <c r="F75" s="92">
        <v>48000</v>
      </c>
      <c r="G75" s="32">
        <v>17.350000000000001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44433</v>
      </c>
      <c r="B76" s="32" t="s">
        <v>1177</v>
      </c>
      <c r="C76" s="31" t="s">
        <v>1178</v>
      </c>
      <c r="D76" s="31" t="s">
        <v>1179</v>
      </c>
      <c r="E76" s="31" t="s">
        <v>598</v>
      </c>
      <c r="F76" s="92">
        <v>98612</v>
      </c>
      <c r="G76" s="32">
        <v>181.9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44433</v>
      </c>
      <c r="B77" s="32" t="s">
        <v>1180</v>
      </c>
      <c r="C77" s="31" t="s">
        <v>1181</v>
      </c>
      <c r="D77" s="31" t="s">
        <v>1182</v>
      </c>
      <c r="E77" s="31" t="s">
        <v>598</v>
      </c>
      <c r="F77" s="92">
        <v>773000</v>
      </c>
      <c r="G77" s="32">
        <v>64.5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44433</v>
      </c>
      <c r="B78" s="32" t="s">
        <v>1183</v>
      </c>
      <c r="C78" s="31" t="s">
        <v>1184</v>
      </c>
      <c r="D78" s="31" t="s">
        <v>1185</v>
      </c>
      <c r="E78" s="31" t="s">
        <v>598</v>
      </c>
      <c r="F78" s="92">
        <v>2000000</v>
      </c>
      <c r="G78" s="32">
        <v>594.35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44433</v>
      </c>
      <c r="B79" s="32" t="s">
        <v>1183</v>
      </c>
      <c r="C79" s="31" t="s">
        <v>1184</v>
      </c>
      <c r="D79" s="31" t="s">
        <v>1186</v>
      </c>
      <c r="E79" s="31" t="s">
        <v>598</v>
      </c>
      <c r="F79" s="92">
        <v>2500000</v>
      </c>
      <c r="G79" s="32">
        <v>594.35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44433</v>
      </c>
      <c r="B80" s="32" t="s">
        <v>1068</v>
      </c>
      <c r="C80" s="31" t="s">
        <v>1069</v>
      </c>
      <c r="D80" s="31" t="s">
        <v>1070</v>
      </c>
      <c r="E80" s="31" t="s">
        <v>598</v>
      </c>
      <c r="F80" s="92">
        <v>114011</v>
      </c>
      <c r="G80" s="32">
        <v>80.84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44433</v>
      </c>
      <c r="B81" s="32" t="s">
        <v>1187</v>
      </c>
      <c r="C81" s="31" t="s">
        <v>1188</v>
      </c>
      <c r="D81" s="31" t="s">
        <v>1136</v>
      </c>
      <c r="E81" s="31" t="s">
        <v>598</v>
      </c>
      <c r="F81" s="92">
        <v>309000</v>
      </c>
      <c r="G81" s="32">
        <v>31.93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44433</v>
      </c>
      <c r="B82" s="32" t="s">
        <v>1187</v>
      </c>
      <c r="C82" s="31" t="s">
        <v>1188</v>
      </c>
      <c r="D82" s="31" t="s">
        <v>1189</v>
      </c>
      <c r="E82" s="31" t="s">
        <v>598</v>
      </c>
      <c r="F82" s="92">
        <v>279405</v>
      </c>
      <c r="G82" s="32">
        <v>31.73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44433</v>
      </c>
      <c r="B83" s="32" t="s">
        <v>1071</v>
      </c>
      <c r="C83" s="31" t="s">
        <v>1072</v>
      </c>
      <c r="D83" s="31" t="s">
        <v>1073</v>
      </c>
      <c r="E83" s="31" t="s">
        <v>598</v>
      </c>
      <c r="F83" s="92">
        <v>44528</v>
      </c>
      <c r="G83" s="32">
        <v>18.989999999999998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44433</v>
      </c>
      <c r="B84" s="32" t="s">
        <v>1190</v>
      </c>
      <c r="C84" s="31" t="s">
        <v>1191</v>
      </c>
      <c r="D84" s="31" t="s">
        <v>1192</v>
      </c>
      <c r="E84" s="31" t="s">
        <v>598</v>
      </c>
      <c r="F84" s="92">
        <v>193000</v>
      </c>
      <c r="G84" s="32">
        <v>151.56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44433</v>
      </c>
      <c r="B85" s="32" t="s">
        <v>1193</v>
      </c>
      <c r="C85" s="31" t="s">
        <v>1194</v>
      </c>
      <c r="D85" s="31" t="s">
        <v>1195</v>
      </c>
      <c r="E85" s="31" t="s">
        <v>598</v>
      </c>
      <c r="F85" s="92">
        <v>60000</v>
      </c>
      <c r="G85" s="32">
        <v>26.75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44433</v>
      </c>
      <c r="B86" s="32" t="s">
        <v>1196</v>
      </c>
      <c r="C86" s="31" t="s">
        <v>1197</v>
      </c>
      <c r="D86" s="31" t="s">
        <v>1198</v>
      </c>
      <c r="E86" s="31" t="s">
        <v>598</v>
      </c>
      <c r="F86" s="92">
        <v>72173</v>
      </c>
      <c r="G86" s="32">
        <v>840.88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44433</v>
      </c>
      <c r="B87" s="32" t="s">
        <v>1199</v>
      </c>
      <c r="C87" s="31" t="s">
        <v>1200</v>
      </c>
      <c r="D87" s="31" t="s">
        <v>1201</v>
      </c>
      <c r="E87" s="31" t="s">
        <v>598</v>
      </c>
      <c r="F87" s="92">
        <v>98000</v>
      </c>
      <c r="G87" s="32">
        <v>19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44433</v>
      </c>
      <c r="B88" s="32" t="s">
        <v>1199</v>
      </c>
      <c r="C88" s="31" t="s">
        <v>1200</v>
      </c>
      <c r="D88" s="31" t="s">
        <v>1202</v>
      </c>
      <c r="E88" s="31" t="s">
        <v>598</v>
      </c>
      <c r="F88" s="92">
        <v>98000</v>
      </c>
      <c r="G88" s="32">
        <v>19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44433</v>
      </c>
      <c r="B89" s="32" t="s">
        <v>1203</v>
      </c>
      <c r="C89" s="31" t="s">
        <v>1204</v>
      </c>
      <c r="D89" s="31" t="s">
        <v>1205</v>
      </c>
      <c r="E89" s="31" t="s">
        <v>598</v>
      </c>
      <c r="F89" s="92">
        <v>2349989</v>
      </c>
      <c r="G89" s="32">
        <v>0.8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44433</v>
      </c>
      <c r="B90" s="32" t="s">
        <v>757</v>
      </c>
      <c r="C90" s="31" t="s">
        <v>1067</v>
      </c>
      <c r="D90" s="31" t="s">
        <v>1167</v>
      </c>
      <c r="E90" s="31" t="s">
        <v>599</v>
      </c>
      <c r="F90" s="92">
        <v>195000</v>
      </c>
      <c r="G90" s="32">
        <v>168.26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44433</v>
      </c>
      <c r="B91" s="32" t="s">
        <v>757</v>
      </c>
      <c r="C91" s="31" t="s">
        <v>1067</v>
      </c>
      <c r="D91" s="31" t="s">
        <v>1168</v>
      </c>
      <c r="E91" s="31" t="s">
        <v>599</v>
      </c>
      <c r="F91" s="92">
        <v>194244</v>
      </c>
      <c r="G91" s="32">
        <v>168.23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44433</v>
      </c>
      <c r="B92" s="32" t="s">
        <v>1092</v>
      </c>
      <c r="C92" s="31" t="s">
        <v>1093</v>
      </c>
      <c r="D92" s="31" t="s">
        <v>1206</v>
      </c>
      <c r="E92" s="31" t="s">
        <v>599</v>
      </c>
      <c r="F92" s="92">
        <v>76800</v>
      </c>
      <c r="G92" s="32">
        <v>96.36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44433</v>
      </c>
      <c r="B93" s="32" t="s">
        <v>1092</v>
      </c>
      <c r="C93" s="31" t="s">
        <v>1093</v>
      </c>
      <c r="D93" s="31" t="s">
        <v>1207</v>
      </c>
      <c r="E93" s="31" t="s">
        <v>599</v>
      </c>
      <c r="F93" s="92">
        <v>35200</v>
      </c>
      <c r="G93" s="32">
        <v>96.6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44433</v>
      </c>
      <c r="B94" s="32" t="s">
        <v>1094</v>
      </c>
      <c r="C94" s="31" t="s">
        <v>1095</v>
      </c>
      <c r="D94" s="31" t="s">
        <v>1096</v>
      </c>
      <c r="E94" s="31" t="s">
        <v>599</v>
      </c>
      <c r="F94" s="92">
        <v>616553</v>
      </c>
      <c r="G94" s="32">
        <v>144.61000000000001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44433</v>
      </c>
      <c r="B95" s="32" t="s">
        <v>1172</v>
      </c>
      <c r="C95" s="31" t="s">
        <v>1173</v>
      </c>
      <c r="D95" s="31" t="s">
        <v>1208</v>
      </c>
      <c r="E95" s="31" t="s">
        <v>599</v>
      </c>
      <c r="F95" s="92">
        <v>72000</v>
      </c>
      <c r="G95" s="32">
        <v>17.05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44433</v>
      </c>
      <c r="B96" s="32" t="s">
        <v>1172</v>
      </c>
      <c r="C96" s="31" t="s">
        <v>1173</v>
      </c>
      <c r="D96" s="31" t="s">
        <v>1209</v>
      </c>
      <c r="E96" s="31" t="s">
        <v>599</v>
      </c>
      <c r="F96" s="92">
        <v>114000</v>
      </c>
      <c r="G96" s="32">
        <v>17.34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44433</v>
      </c>
      <c r="B97" s="32" t="s">
        <v>1210</v>
      </c>
      <c r="C97" s="31" t="s">
        <v>1211</v>
      </c>
      <c r="D97" s="31" t="s">
        <v>1212</v>
      </c>
      <c r="E97" s="31" t="s">
        <v>599</v>
      </c>
      <c r="F97" s="92">
        <v>195964</v>
      </c>
      <c r="G97" s="32">
        <v>63.32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44433</v>
      </c>
      <c r="B98" s="32" t="s">
        <v>1180</v>
      </c>
      <c r="C98" s="31" t="s">
        <v>1181</v>
      </c>
      <c r="D98" s="31" t="s">
        <v>1213</v>
      </c>
      <c r="E98" s="31" t="s">
        <v>599</v>
      </c>
      <c r="F98" s="92">
        <v>227000</v>
      </c>
      <c r="G98" s="32">
        <v>64.5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44433</v>
      </c>
      <c r="B99" s="32" t="s">
        <v>1180</v>
      </c>
      <c r="C99" s="31" t="s">
        <v>1181</v>
      </c>
      <c r="D99" s="31" t="s">
        <v>1214</v>
      </c>
      <c r="E99" s="31" t="s">
        <v>599</v>
      </c>
      <c r="F99" s="92">
        <v>546000</v>
      </c>
      <c r="G99" s="32">
        <v>64.5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44433</v>
      </c>
      <c r="B100" s="32" t="s">
        <v>1183</v>
      </c>
      <c r="C100" s="31" t="s">
        <v>1184</v>
      </c>
      <c r="D100" s="31" t="s">
        <v>1215</v>
      </c>
      <c r="E100" s="31" t="s">
        <v>599</v>
      </c>
      <c r="F100" s="92">
        <v>4025000</v>
      </c>
      <c r="G100" s="32">
        <v>594.35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44433</v>
      </c>
      <c r="B101" s="32" t="s">
        <v>1068</v>
      </c>
      <c r="C101" s="31" t="s">
        <v>1069</v>
      </c>
      <c r="D101" s="31" t="s">
        <v>1070</v>
      </c>
      <c r="E101" s="31" t="s">
        <v>599</v>
      </c>
      <c r="F101" s="92">
        <v>301715</v>
      </c>
      <c r="G101" s="32">
        <v>80.41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44433</v>
      </c>
      <c r="B102" s="32" t="s">
        <v>1187</v>
      </c>
      <c r="C102" s="31" t="s">
        <v>1188</v>
      </c>
      <c r="D102" s="31" t="s">
        <v>1189</v>
      </c>
      <c r="E102" s="31" t="s">
        <v>599</v>
      </c>
      <c r="F102" s="92">
        <v>279305</v>
      </c>
      <c r="G102" s="32">
        <v>31.83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44433</v>
      </c>
      <c r="B103" s="32" t="s">
        <v>1187</v>
      </c>
      <c r="C103" s="31" t="s">
        <v>1188</v>
      </c>
      <c r="D103" s="31" t="s">
        <v>1216</v>
      </c>
      <c r="E103" s="31" t="s">
        <v>599</v>
      </c>
      <c r="F103" s="92">
        <v>493352</v>
      </c>
      <c r="G103" s="32">
        <v>31.96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44433</v>
      </c>
      <c r="B104" s="32" t="s">
        <v>1071</v>
      </c>
      <c r="C104" s="31" t="s">
        <v>1072</v>
      </c>
      <c r="D104" s="31" t="s">
        <v>1073</v>
      </c>
      <c r="E104" s="31" t="s">
        <v>599</v>
      </c>
      <c r="F104" s="92">
        <v>650702</v>
      </c>
      <c r="G104" s="32">
        <v>18.5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44433</v>
      </c>
      <c r="B105" s="32" t="s">
        <v>1193</v>
      </c>
      <c r="C105" s="31" t="s">
        <v>1194</v>
      </c>
      <c r="D105" s="31" t="s">
        <v>1195</v>
      </c>
      <c r="E105" s="31" t="s">
        <v>599</v>
      </c>
      <c r="F105" s="92">
        <v>8000</v>
      </c>
      <c r="G105" s="32">
        <v>26.55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44433</v>
      </c>
      <c r="B106" s="32" t="s">
        <v>1196</v>
      </c>
      <c r="C106" s="31" t="s">
        <v>1197</v>
      </c>
      <c r="D106" s="31" t="s">
        <v>1198</v>
      </c>
      <c r="E106" s="31" t="s">
        <v>599</v>
      </c>
      <c r="F106" s="92">
        <v>72173</v>
      </c>
      <c r="G106" s="32">
        <v>840.34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44433</v>
      </c>
      <c r="B107" s="32" t="s">
        <v>1199</v>
      </c>
      <c r="C107" s="31" t="s">
        <v>1200</v>
      </c>
      <c r="D107" s="31" t="s">
        <v>1217</v>
      </c>
      <c r="E107" s="31" t="s">
        <v>599</v>
      </c>
      <c r="F107" s="92">
        <v>50000</v>
      </c>
      <c r="G107" s="32">
        <v>19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44433</v>
      </c>
      <c r="B108" s="32" t="s">
        <v>1199</v>
      </c>
      <c r="C108" s="31" t="s">
        <v>1200</v>
      </c>
      <c r="D108" s="31" t="s">
        <v>1218</v>
      </c>
      <c r="E108" s="31" t="s">
        <v>599</v>
      </c>
      <c r="F108" s="92">
        <v>96000</v>
      </c>
      <c r="G108" s="32">
        <v>19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44433</v>
      </c>
      <c r="B109" s="32" t="s">
        <v>1199</v>
      </c>
      <c r="C109" s="31" t="s">
        <v>1200</v>
      </c>
      <c r="D109" s="31" t="s">
        <v>1219</v>
      </c>
      <c r="E109" s="31" t="s">
        <v>599</v>
      </c>
      <c r="F109" s="92">
        <v>50000</v>
      </c>
      <c r="G109" s="32">
        <v>19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44433</v>
      </c>
      <c r="B110" s="32" t="s">
        <v>1220</v>
      </c>
      <c r="C110" s="31" t="s">
        <v>1221</v>
      </c>
      <c r="D110" s="31" t="s">
        <v>1222</v>
      </c>
      <c r="E110" s="31" t="s">
        <v>599</v>
      </c>
      <c r="F110" s="92">
        <v>76500</v>
      </c>
      <c r="G110" s="32">
        <v>71.73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44433</v>
      </c>
      <c r="B111" s="32" t="s">
        <v>1220</v>
      </c>
      <c r="C111" s="31" t="s">
        <v>1221</v>
      </c>
      <c r="D111" s="31" t="s">
        <v>1223</v>
      </c>
      <c r="E111" s="31" t="s">
        <v>599</v>
      </c>
      <c r="F111" s="92">
        <v>73000</v>
      </c>
      <c r="G111" s="32">
        <v>72.25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2"/>
  <sheetViews>
    <sheetView zoomScale="85" zoomScaleNormal="85" workbookViewId="0">
      <selection activeCell="P162" sqref="P16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932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44434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602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603</v>
      </c>
      <c r="E9" s="102" t="s">
        <v>604</v>
      </c>
      <c r="F9" s="102" t="s">
        <v>605</v>
      </c>
      <c r="G9" s="102" t="s">
        <v>606</v>
      </c>
      <c r="H9" s="102" t="s">
        <v>607</v>
      </c>
      <c r="I9" s="102" t="s">
        <v>608</v>
      </c>
      <c r="J9" s="101" t="s">
        <v>609</v>
      </c>
      <c r="K9" s="102" t="s">
        <v>610</v>
      </c>
      <c r="L9" s="104" t="s">
        <v>611</v>
      </c>
      <c r="M9" s="104" t="s">
        <v>612</v>
      </c>
      <c r="N9" s="102" t="s">
        <v>613</v>
      </c>
      <c r="O9" s="103" t="s">
        <v>614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02">
        <v>1</v>
      </c>
      <c r="B10" s="301">
        <v>44357</v>
      </c>
      <c r="C10" s="383"/>
      <c r="D10" s="350" t="s">
        <v>82</v>
      </c>
      <c r="E10" s="384" t="s">
        <v>618</v>
      </c>
      <c r="F10" s="302">
        <v>3585</v>
      </c>
      <c r="G10" s="302">
        <v>3345</v>
      </c>
      <c r="H10" s="384">
        <v>3730</v>
      </c>
      <c r="I10" s="385" t="s">
        <v>620</v>
      </c>
      <c r="J10" s="106" t="s">
        <v>770</v>
      </c>
      <c r="K10" s="106">
        <f t="shared" ref="K10" si="0">H10-F10</f>
        <v>145</v>
      </c>
      <c r="L10" s="108">
        <f>(F10*-0.8)/100</f>
        <v>-28.68</v>
      </c>
      <c r="M10" s="109">
        <f t="shared" ref="M10" si="1">(K10+L10)/F10</f>
        <v>3.2446304044630406E-2</v>
      </c>
      <c r="N10" s="106" t="s">
        <v>616</v>
      </c>
      <c r="O10" s="110">
        <v>44426</v>
      </c>
      <c r="P10" s="105"/>
      <c r="Q10" s="1"/>
      <c r="R10" s="1" t="s">
        <v>617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2">
        <v>2</v>
      </c>
      <c r="B11" s="301">
        <v>44363</v>
      </c>
      <c r="C11" s="383"/>
      <c r="D11" s="350" t="s">
        <v>102</v>
      </c>
      <c r="E11" s="384" t="s">
        <v>615</v>
      </c>
      <c r="F11" s="302">
        <v>1189.75</v>
      </c>
      <c r="G11" s="302">
        <v>1111.5</v>
      </c>
      <c r="H11" s="384">
        <v>1252</v>
      </c>
      <c r="I11" s="385" t="s">
        <v>622</v>
      </c>
      <c r="J11" s="106" t="s">
        <v>956</v>
      </c>
      <c r="K11" s="106">
        <f t="shared" ref="K11" si="2">H11-F11</f>
        <v>62.25</v>
      </c>
      <c r="L11" s="108">
        <f>(F11*-0.8)/100</f>
        <v>-9.5180000000000007</v>
      </c>
      <c r="M11" s="109">
        <f t="shared" ref="M11" si="3">(K11+L11)/F11</f>
        <v>4.4321916368985081E-2</v>
      </c>
      <c r="N11" s="106" t="s">
        <v>616</v>
      </c>
      <c r="O11" s="110">
        <v>44418</v>
      </c>
      <c r="P11" s="105"/>
      <c r="Q11" s="1"/>
      <c r="R11" s="1" t="s">
        <v>617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0">
        <v>3</v>
      </c>
      <c r="B12" s="112">
        <v>44385</v>
      </c>
      <c r="C12" s="121"/>
      <c r="D12" s="113" t="s">
        <v>585</v>
      </c>
      <c r="E12" s="114" t="s">
        <v>618</v>
      </c>
      <c r="F12" s="111" t="s">
        <v>623</v>
      </c>
      <c r="G12" s="111">
        <v>2060</v>
      </c>
      <c r="H12" s="114"/>
      <c r="I12" s="115">
        <v>2500</v>
      </c>
      <c r="J12" s="116" t="s">
        <v>619</v>
      </c>
      <c r="K12" s="116"/>
      <c r="L12" s="117"/>
      <c r="M12" s="118"/>
      <c r="N12" s="116"/>
      <c r="O12" s="119"/>
      <c r="P12" s="105"/>
      <c r="Q12" s="1"/>
      <c r="R12" s="1" t="s">
        <v>621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79">
        <v>4</v>
      </c>
      <c r="B13" s="317">
        <v>44385</v>
      </c>
      <c r="C13" s="380"/>
      <c r="D13" s="347" t="s">
        <v>155</v>
      </c>
      <c r="E13" s="381" t="s">
        <v>615</v>
      </c>
      <c r="F13" s="306">
        <v>7335</v>
      </c>
      <c r="G13" s="306">
        <v>6905</v>
      </c>
      <c r="H13" s="381">
        <v>6905</v>
      </c>
      <c r="I13" s="382" t="s">
        <v>624</v>
      </c>
      <c r="J13" s="307" t="s">
        <v>997</v>
      </c>
      <c r="K13" s="307">
        <f t="shared" ref="K13" si="4">H13-F13</f>
        <v>-430</v>
      </c>
      <c r="L13" s="308">
        <f>(F13*-0.8)/100</f>
        <v>-58.68</v>
      </c>
      <c r="M13" s="309">
        <f t="shared" ref="M13" si="5">(K13+L13)/F13</f>
        <v>-6.6623040218132243E-2</v>
      </c>
      <c r="N13" s="307" t="s">
        <v>633</v>
      </c>
      <c r="O13" s="322">
        <v>44424</v>
      </c>
      <c r="P13" s="105"/>
      <c r="Q13" s="1"/>
      <c r="R13" s="1" t="s">
        <v>617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0">
        <v>5</v>
      </c>
      <c r="B14" s="112">
        <v>44396</v>
      </c>
      <c r="C14" s="121"/>
      <c r="D14" s="113" t="s">
        <v>131</v>
      </c>
      <c r="E14" s="114" t="s">
        <v>618</v>
      </c>
      <c r="F14" s="111" t="s">
        <v>856</v>
      </c>
      <c r="G14" s="111">
        <v>510</v>
      </c>
      <c r="H14" s="114"/>
      <c r="I14" s="115" t="s">
        <v>857</v>
      </c>
      <c r="J14" s="116" t="s">
        <v>619</v>
      </c>
      <c r="K14" s="116"/>
      <c r="L14" s="117"/>
      <c r="M14" s="118"/>
      <c r="N14" s="116"/>
      <c r="O14" s="119"/>
      <c r="P14" s="105"/>
      <c r="Q14" s="1"/>
      <c r="R14" s="1" t="s">
        <v>617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0">
        <v>6</v>
      </c>
      <c r="B15" s="112">
        <v>44397</v>
      </c>
      <c r="C15" s="121"/>
      <c r="D15" s="113" t="s">
        <v>137</v>
      </c>
      <c r="E15" s="114" t="s">
        <v>618</v>
      </c>
      <c r="F15" s="111" t="s">
        <v>858</v>
      </c>
      <c r="G15" s="111">
        <v>96.5</v>
      </c>
      <c r="H15" s="114"/>
      <c r="I15" s="115" t="s">
        <v>859</v>
      </c>
      <c r="J15" s="116" t="s">
        <v>619</v>
      </c>
      <c r="K15" s="116"/>
      <c r="L15" s="117"/>
      <c r="M15" s="118"/>
      <c r="N15" s="116"/>
      <c r="O15" s="119"/>
      <c r="P15" s="105"/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2">
        <v>7</v>
      </c>
      <c r="B16" s="301">
        <v>44399</v>
      </c>
      <c r="C16" s="383"/>
      <c r="D16" s="350" t="s">
        <v>147</v>
      </c>
      <c r="E16" s="384" t="s">
        <v>615</v>
      </c>
      <c r="F16" s="302">
        <v>1577</v>
      </c>
      <c r="G16" s="302">
        <v>1447</v>
      </c>
      <c r="H16" s="384">
        <v>1673</v>
      </c>
      <c r="I16" s="385" t="s">
        <v>860</v>
      </c>
      <c r="J16" s="106" t="s">
        <v>996</v>
      </c>
      <c r="K16" s="106">
        <f t="shared" ref="K16:K17" si="6">H16-F16</f>
        <v>96</v>
      </c>
      <c r="L16" s="108">
        <f>(F16*-0.8)/100</f>
        <v>-12.616000000000001</v>
      </c>
      <c r="M16" s="109">
        <f t="shared" ref="M16:M17" si="7">(K16+L16)/F16</f>
        <v>5.2875079264426125E-2</v>
      </c>
      <c r="N16" s="106" t="s">
        <v>616</v>
      </c>
      <c r="O16" s="110">
        <v>44421</v>
      </c>
      <c r="P16" s="105"/>
      <c r="Q16" s="1"/>
      <c r="R16" s="1" t="s">
        <v>617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16">
        <v>8</v>
      </c>
      <c r="B17" s="417">
        <v>44407</v>
      </c>
      <c r="C17" s="418"/>
      <c r="D17" s="419" t="s">
        <v>51</v>
      </c>
      <c r="E17" s="420" t="s">
        <v>618</v>
      </c>
      <c r="F17" s="421">
        <v>715</v>
      </c>
      <c r="G17" s="421">
        <v>675</v>
      </c>
      <c r="H17" s="420">
        <v>740</v>
      </c>
      <c r="I17" s="422" t="s">
        <v>872</v>
      </c>
      <c r="J17" s="423" t="s">
        <v>998</v>
      </c>
      <c r="K17" s="423">
        <f t="shared" si="6"/>
        <v>25</v>
      </c>
      <c r="L17" s="424">
        <f t="shared" ref="L17" si="8">(F17*-0.7)/100</f>
        <v>-5.004999999999999</v>
      </c>
      <c r="M17" s="425">
        <f t="shared" si="7"/>
        <v>2.7965034965034965E-2</v>
      </c>
      <c r="N17" s="423" t="s">
        <v>616</v>
      </c>
      <c r="O17" s="426">
        <v>44424</v>
      </c>
      <c r="P17" s="105"/>
      <c r="Q17" s="1"/>
      <c r="R17" s="1" t="s">
        <v>617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79">
        <v>9</v>
      </c>
      <c r="B18" s="317">
        <v>44410</v>
      </c>
      <c r="C18" s="380"/>
      <c r="D18" s="347" t="s">
        <v>878</v>
      </c>
      <c r="E18" s="381" t="s">
        <v>618</v>
      </c>
      <c r="F18" s="306">
        <v>63.3</v>
      </c>
      <c r="G18" s="306">
        <v>59</v>
      </c>
      <c r="H18" s="381">
        <v>59</v>
      </c>
      <c r="I18" s="382" t="s">
        <v>879</v>
      </c>
      <c r="J18" s="307" t="s">
        <v>945</v>
      </c>
      <c r="K18" s="307">
        <f t="shared" ref="K18" si="9">H18-F18</f>
        <v>-4.2999999999999972</v>
      </c>
      <c r="L18" s="308">
        <f>(F18*-0.8)/100</f>
        <v>-0.50639999999999996</v>
      </c>
      <c r="M18" s="309">
        <f t="shared" ref="M18" si="10">(K18+L18)/F18</f>
        <v>-7.5930489731437567E-2</v>
      </c>
      <c r="N18" s="307" t="s">
        <v>633</v>
      </c>
      <c r="O18" s="322">
        <v>44418</v>
      </c>
      <c r="P18" s="105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79">
        <v>10</v>
      </c>
      <c r="B19" s="317">
        <v>44417</v>
      </c>
      <c r="C19" s="380"/>
      <c r="D19" s="347" t="s">
        <v>364</v>
      </c>
      <c r="E19" s="381" t="s">
        <v>618</v>
      </c>
      <c r="F19" s="306">
        <v>74</v>
      </c>
      <c r="G19" s="306">
        <v>69</v>
      </c>
      <c r="H19" s="381">
        <v>68.5</v>
      </c>
      <c r="I19" s="382" t="s">
        <v>944</v>
      </c>
      <c r="J19" s="307" t="s">
        <v>902</v>
      </c>
      <c r="K19" s="307">
        <f t="shared" ref="K19" si="11">H19-F19</f>
        <v>-5.5</v>
      </c>
      <c r="L19" s="308">
        <f>(F19*-0.8)/100</f>
        <v>-0.59200000000000008</v>
      </c>
      <c r="M19" s="309">
        <f t="shared" ref="M19" si="12">(K19+L19)/F19</f>
        <v>-8.2324324324324336E-2</v>
      </c>
      <c r="N19" s="307" t="s">
        <v>633</v>
      </c>
      <c r="O19" s="322">
        <v>44431</v>
      </c>
      <c r="P19" s="105"/>
      <c r="Q19" s="1"/>
      <c r="R19" s="1" t="s">
        <v>617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0">
        <v>11</v>
      </c>
      <c r="B20" s="112">
        <v>44421</v>
      </c>
      <c r="C20" s="121"/>
      <c r="D20" s="113" t="s">
        <v>471</v>
      </c>
      <c r="E20" s="114" t="s">
        <v>618</v>
      </c>
      <c r="F20" s="111" t="s">
        <v>994</v>
      </c>
      <c r="G20" s="111">
        <v>1415</v>
      </c>
      <c r="H20" s="114"/>
      <c r="I20" s="115" t="s">
        <v>995</v>
      </c>
      <c r="J20" s="116" t="s">
        <v>619</v>
      </c>
      <c r="K20" s="120"/>
      <c r="L20" s="112"/>
      <c r="M20" s="121"/>
      <c r="N20" s="113"/>
      <c r="O20" s="114"/>
      <c r="P20" s="105"/>
      <c r="Q20" s="1"/>
      <c r="R20" s="1" t="s">
        <v>617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0">
        <v>12</v>
      </c>
      <c r="B21" s="112">
        <v>44428</v>
      </c>
      <c r="C21" s="121"/>
      <c r="D21" s="113" t="s">
        <v>273</v>
      </c>
      <c r="E21" s="114" t="s">
        <v>618</v>
      </c>
      <c r="F21" s="111" t="s">
        <v>1040</v>
      </c>
      <c r="G21" s="111">
        <v>1740</v>
      </c>
      <c r="H21" s="114"/>
      <c r="I21" s="115" t="s">
        <v>1041</v>
      </c>
      <c r="J21" s="116" t="s">
        <v>619</v>
      </c>
      <c r="K21" s="120"/>
      <c r="L21" s="112"/>
      <c r="M21" s="121"/>
      <c r="N21" s="113"/>
      <c r="O21" s="114"/>
      <c r="P21" s="105"/>
      <c r="Q21" s="1"/>
      <c r="R21" s="1" t="s">
        <v>617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0"/>
      <c r="B22" s="112"/>
      <c r="C22" s="121"/>
      <c r="D22" s="113"/>
      <c r="E22" s="114"/>
      <c r="F22" s="111"/>
      <c r="G22" s="111"/>
      <c r="H22" s="114"/>
      <c r="I22" s="115"/>
      <c r="J22" s="116"/>
      <c r="K22" s="120"/>
      <c r="L22" s="112"/>
      <c r="M22" s="121"/>
      <c r="N22" s="113"/>
      <c r="O22" s="114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0"/>
      <c r="B23" s="112"/>
      <c r="C23" s="121"/>
      <c r="D23" s="113"/>
      <c r="E23" s="114"/>
      <c r="F23" s="111"/>
      <c r="G23" s="111"/>
      <c r="H23" s="114"/>
      <c r="I23" s="115"/>
      <c r="J23" s="116"/>
      <c r="K23" s="120"/>
      <c r="L23" s="112"/>
      <c r="M23" s="121"/>
      <c r="N23" s="113"/>
      <c r="O23" s="114"/>
      <c r="P23" s="10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12"/>
      <c r="C24" s="121"/>
      <c r="D24" s="113"/>
      <c r="E24" s="114"/>
      <c r="F24" s="111"/>
      <c r="G24" s="111"/>
      <c r="H24" s="114"/>
      <c r="I24" s="115"/>
      <c r="J24" s="116"/>
      <c r="K24" s="120"/>
      <c r="L24" s="112"/>
      <c r="M24" s="121"/>
      <c r="N24" s="113"/>
      <c r="O24" s="114"/>
      <c r="P24" s="10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27"/>
      <c r="B25" s="128"/>
      <c r="C25" s="129"/>
      <c r="D25" s="130"/>
      <c r="E25" s="131"/>
      <c r="F25" s="131"/>
      <c r="H25" s="131"/>
      <c r="I25" s="132"/>
      <c r="J25" s="133"/>
      <c r="K25" s="133"/>
      <c r="L25" s="134"/>
      <c r="M25" s="135"/>
      <c r="N25" s="136"/>
      <c r="O25" s="137"/>
      <c r="P25" s="13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4.25" customHeight="1">
      <c r="A26" s="127"/>
      <c r="B26" s="128"/>
      <c r="C26" s="129"/>
      <c r="D26" s="130"/>
      <c r="E26" s="131"/>
      <c r="F26" s="131"/>
      <c r="G26" s="127"/>
      <c r="H26" s="131"/>
      <c r="I26" s="132"/>
      <c r="J26" s="133"/>
      <c r="K26" s="133"/>
      <c r="L26" s="134"/>
      <c r="M26" s="135"/>
      <c r="N26" s="136"/>
      <c r="O26" s="137"/>
      <c r="P26" s="13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625</v>
      </c>
      <c r="B27" s="140"/>
      <c r="C27" s="141"/>
      <c r="D27" s="142"/>
      <c r="E27" s="143"/>
      <c r="F27" s="143"/>
      <c r="G27" s="143"/>
      <c r="H27" s="143"/>
      <c r="I27" s="143"/>
      <c r="J27" s="144"/>
      <c r="K27" s="143"/>
      <c r="L27" s="145"/>
      <c r="M27" s="61"/>
      <c r="N27" s="144"/>
      <c r="O27" s="14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6" t="s">
        <v>626</v>
      </c>
      <c r="B28" s="139"/>
      <c r="C28" s="139"/>
      <c r="D28" s="139"/>
      <c r="E28" s="44"/>
      <c r="F28" s="147" t="s">
        <v>627</v>
      </c>
      <c r="G28" s="6"/>
      <c r="H28" s="6"/>
      <c r="I28" s="6"/>
      <c r="J28" s="148"/>
      <c r="K28" s="149"/>
      <c r="L28" s="149"/>
      <c r="M28" s="150"/>
      <c r="N28" s="1"/>
      <c r="O28" s="15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9" t="s">
        <v>628</v>
      </c>
      <c r="B29" s="139"/>
      <c r="C29" s="139"/>
      <c r="D29" s="139"/>
      <c r="E29" s="6"/>
      <c r="F29" s="147" t="s">
        <v>629</v>
      </c>
      <c r="G29" s="6"/>
      <c r="H29" s="6"/>
      <c r="I29" s="6"/>
      <c r="J29" s="148"/>
      <c r="K29" s="149"/>
      <c r="L29" s="149"/>
      <c r="M29" s="150"/>
      <c r="N29" s="1"/>
      <c r="O29" s="15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/>
      <c r="B30" s="139"/>
      <c r="C30" s="139"/>
      <c r="D30" s="139"/>
      <c r="E30" s="6"/>
      <c r="F30" s="6"/>
      <c r="G30" s="6"/>
      <c r="H30" s="6"/>
      <c r="I30" s="6"/>
      <c r="J30" s="152"/>
      <c r="K30" s="149"/>
      <c r="L30" s="149"/>
      <c r="M30" s="6"/>
      <c r="N30" s="153"/>
      <c r="O30" s="1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.75" customHeight="1">
      <c r="A31" s="1"/>
      <c r="B31" s="154" t="s">
        <v>630</v>
      </c>
      <c r="C31" s="154"/>
      <c r="D31" s="154"/>
      <c r="E31" s="154"/>
      <c r="F31" s="155"/>
      <c r="G31" s="6"/>
      <c r="H31" s="6"/>
      <c r="I31" s="156"/>
      <c r="J31" s="157"/>
      <c r="K31" s="158"/>
      <c r="L31" s="157"/>
      <c r="M31" s="6"/>
      <c r="N31" s="1"/>
      <c r="O31" s="1"/>
      <c r="P31" s="1"/>
      <c r="R31" s="61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01" t="s">
        <v>16</v>
      </c>
      <c r="B32" s="159" t="s">
        <v>590</v>
      </c>
      <c r="C32" s="104"/>
      <c r="D32" s="103" t="s">
        <v>603</v>
      </c>
      <c r="E32" s="102" t="s">
        <v>604</v>
      </c>
      <c r="F32" s="102" t="s">
        <v>605</v>
      </c>
      <c r="G32" s="102" t="s">
        <v>631</v>
      </c>
      <c r="H32" s="102" t="s">
        <v>607</v>
      </c>
      <c r="I32" s="102" t="s">
        <v>608</v>
      </c>
      <c r="J32" s="102" t="s">
        <v>609</v>
      </c>
      <c r="K32" s="159" t="s">
        <v>632</v>
      </c>
      <c r="L32" s="160" t="s">
        <v>611</v>
      </c>
      <c r="M32" s="104" t="s">
        <v>612</v>
      </c>
      <c r="N32" s="102" t="s">
        <v>613</v>
      </c>
      <c r="O32" s="103" t="s">
        <v>614</v>
      </c>
      <c r="P32" s="1"/>
      <c r="Q32" s="1"/>
      <c r="R32" s="61"/>
      <c r="S32" s="61"/>
      <c r="T32" s="61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5" customHeight="1">
      <c r="A33" s="303">
        <v>1</v>
      </c>
      <c r="B33" s="317">
        <v>44397</v>
      </c>
      <c r="C33" s="304"/>
      <c r="D33" s="305" t="s">
        <v>329</v>
      </c>
      <c r="E33" s="306" t="s">
        <v>618</v>
      </c>
      <c r="F33" s="306">
        <v>846</v>
      </c>
      <c r="G33" s="306">
        <v>821</v>
      </c>
      <c r="H33" s="306">
        <v>832.5</v>
      </c>
      <c r="I33" s="306">
        <v>895</v>
      </c>
      <c r="J33" s="307" t="s">
        <v>903</v>
      </c>
      <c r="K33" s="307">
        <f t="shared" ref="K33" si="13">H33-F33</f>
        <v>-13.5</v>
      </c>
      <c r="L33" s="308">
        <f>(F33*-0.7)/100</f>
        <v>-5.9219999999999997</v>
      </c>
      <c r="M33" s="309">
        <f t="shared" ref="M33" si="14">(K33+L33)/F33</f>
        <v>-2.295744680851064E-2</v>
      </c>
      <c r="N33" s="307" t="s">
        <v>633</v>
      </c>
      <c r="O33" s="322">
        <v>44412</v>
      </c>
      <c r="P33" s="1"/>
      <c r="Q33" s="1"/>
      <c r="R33" s="6" t="s">
        <v>617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15">
        <v>2</v>
      </c>
      <c r="B34" s="301">
        <v>44399</v>
      </c>
      <c r="C34" s="310"/>
      <c r="D34" s="316" t="s">
        <v>540</v>
      </c>
      <c r="E34" s="302" t="s">
        <v>618</v>
      </c>
      <c r="F34" s="302">
        <v>2097</v>
      </c>
      <c r="G34" s="302">
        <v>2040</v>
      </c>
      <c r="H34" s="302">
        <v>2147.5</v>
      </c>
      <c r="I34" s="302" t="s">
        <v>861</v>
      </c>
      <c r="J34" s="106" t="s">
        <v>877</v>
      </c>
      <c r="K34" s="106">
        <f t="shared" ref="K34" si="15">H34-F34</f>
        <v>50.5</v>
      </c>
      <c r="L34" s="108">
        <f t="shared" ref="L34" si="16">(F34*-0.7)/100</f>
        <v>-14.678999999999998</v>
      </c>
      <c r="M34" s="109">
        <f t="shared" ref="M34" si="17">(K34+L34)/F34</f>
        <v>1.7082021936099187E-2</v>
      </c>
      <c r="N34" s="106" t="s">
        <v>616</v>
      </c>
      <c r="O34" s="110">
        <v>44410</v>
      </c>
      <c r="P34" s="1"/>
      <c r="Q34" s="1"/>
      <c r="R34" s="6" t="s">
        <v>617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15">
        <v>2</v>
      </c>
      <c r="B35" s="301">
        <v>44406</v>
      </c>
      <c r="C35" s="310"/>
      <c r="D35" s="316" t="s">
        <v>317</v>
      </c>
      <c r="E35" s="302" t="s">
        <v>618</v>
      </c>
      <c r="F35" s="302">
        <v>1147.5</v>
      </c>
      <c r="G35" s="302">
        <v>1115</v>
      </c>
      <c r="H35" s="302">
        <v>1182.5</v>
      </c>
      <c r="I35" s="302" t="s">
        <v>867</v>
      </c>
      <c r="J35" s="106" t="s">
        <v>862</v>
      </c>
      <c r="K35" s="106">
        <f t="shared" ref="K35:K36" si="18">H35-F35</f>
        <v>35</v>
      </c>
      <c r="L35" s="108">
        <f t="shared" ref="L35" si="19">(F35*-0.7)/100</f>
        <v>-8.0325000000000006</v>
      </c>
      <c r="M35" s="109">
        <f t="shared" ref="M35:M36" si="20">(K35+L35)/F35</f>
        <v>2.3501089324618737E-2</v>
      </c>
      <c r="N35" s="106" t="s">
        <v>616</v>
      </c>
      <c r="O35" s="110">
        <v>44410</v>
      </c>
      <c r="P35" s="1"/>
      <c r="Q35" s="1"/>
      <c r="R35" s="6" t="s">
        <v>621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03">
        <v>4</v>
      </c>
      <c r="B36" s="317">
        <v>44407</v>
      </c>
      <c r="C36" s="304"/>
      <c r="D36" s="305" t="s">
        <v>354</v>
      </c>
      <c r="E36" s="306" t="s">
        <v>618</v>
      </c>
      <c r="F36" s="306">
        <v>184.5</v>
      </c>
      <c r="G36" s="306">
        <v>179</v>
      </c>
      <c r="H36" s="306">
        <v>179</v>
      </c>
      <c r="I36" s="306" t="s">
        <v>871</v>
      </c>
      <c r="J36" s="307" t="s">
        <v>902</v>
      </c>
      <c r="K36" s="307">
        <f t="shared" si="18"/>
        <v>-5.5</v>
      </c>
      <c r="L36" s="308">
        <f>(F36*-0.7)/100</f>
        <v>-1.2915000000000001</v>
      </c>
      <c r="M36" s="309">
        <f t="shared" si="20"/>
        <v>-3.6810298102981032E-2</v>
      </c>
      <c r="N36" s="307" t="s">
        <v>633</v>
      </c>
      <c r="O36" s="322">
        <v>44411</v>
      </c>
      <c r="P36" s="1"/>
      <c r="Q36" s="1"/>
      <c r="R36" s="6" t="s">
        <v>621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3">
        <v>5</v>
      </c>
      <c r="B37" s="317">
        <v>44410</v>
      </c>
      <c r="C37" s="304"/>
      <c r="D37" s="305" t="s">
        <v>154</v>
      </c>
      <c r="E37" s="306" t="s">
        <v>618</v>
      </c>
      <c r="F37" s="306">
        <v>551</v>
      </c>
      <c r="G37" s="306">
        <v>534</v>
      </c>
      <c r="H37" s="306">
        <v>534.5</v>
      </c>
      <c r="I37" s="306">
        <v>580</v>
      </c>
      <c r="J37" s="307" t="s">
        <v>880</v>
      </c>
      <c r="K37" s="307">
        <f t="shared" ref="K37" si="21">H37-F37</f>
        <v>-16.5</v>
      </c>
      <c r="L37" s="308">
        <f>(F37*-0.07)/100</f>
        <v>-0.38569999999999999</v>
      </c>
      <c r="M37" s="309">
        <f t="shared" ref="M37" si="22">(K37+L37)/F37</f>
        <v>-3.0645553539019963E-2</v>
      </c>
      <c r="N37" s="307" t="s">
        <v>633</v>
      </c>
      <c r="O37" s="322">
        <v>44410</v>
      </c>
      <c r="P37" s="1"/>
      <c r="Q37" s="1"/>
      <c r="R37" s="6" t="s">
        <v>621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57">
        <v>6</v>
      </c>
      <c r="B38" s="358">
        <v>44410</v>
      </c>
      <c r="C38" s="359"/>
      <c r="D38" s="360" t="s">
        <v>197</v>
      </c>
      <c r="E38" s="361" t="s">
        <v>618</v>
      </c>
      <c r="F38" s="361">
        <v>569.5</v>
      </c>
      <c r="G38" s="361">
        <v>554</v>
      </c>
      <c r="H38" s="361">
        <v>554</v>
      </c>
      <c r="I38" s="361" t="s">
        <v>881</v>
      </c>
      <c r="J38" s="307" t="s">
        <v>880</v>
      </c>
      <c r="K38" s="307">
        <f t="shared" ref="K38" si="23">H38-F38</f>
        <v>-15.5</v>
      </c>
      <c r="L38" s="308">
        <f>(F38*-0.7)/100</f>
        <v>-3.9864999999999999</v>
      </c>
      <c r="M38" s="309">
        <f t="shared" ref="M38" si="24">(K38+L38)/F38</f>
        <v>-3.4216856892010532E-2</v>
      </c>
      <c r="N38" s="307" t="s">
        <v>633</v>
      </c>
      <c r="O38" s="322">
        <v>44413</v>
      </c>
      <c r="P38" s="1"/>
      <c r="Q38" s="1"/>
      <c r="R38" s="6" t="s">
        <v>617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03">
        <v>7</v>
      </c>
      <c r="B39" s="317">
        <v>44410</v>
      </c>
      <c r="C39" s="304"/>
      <c r="D39" s="305" t="s">
        <v>883</v>
      </c>
      <c r="E39" s="306" t="s">
        <v>618</v>
      </c>
      <c r="F39" s="306">
        <v>305.5</v>
      </c>
      <c r="G39" s="306">
        <v>297</v>
      </c>
      <c r="H39" s="306">
        <v>297</v>
      </c>
      <c r="I39" s="306" t="s">
        <v>882</v>
      </c>
      <c r="J39" s="307" t="s">
        <v>904</v>
      </c>
      <c r="K39" s="307">
        <f t="shared" ref="K39" si="25">H39-F39</f>
        <v>-8.5</v>
      </c>
      <c r="L39" s="308">
        <f>(F39*-0.7)/100</f>
        <v>-2.1385000000000001</v>
      </c>
      <c r="M39" s="309">
        <f t="shared" ref="M39" si="26">(K39+L39)/F39</f>
        <v>-3.4823240589198036E-2</v>
      </c>
      <c r="N39" s="307" t="s">
        <v>633</v>
      </c>
      <c r="O39" s="322">
        <v>44412</v>
      </c>
      <c r="P39" s="1"/>
      <c r="Q39" s="1"/>
      <c r="R39" s="6" t="s">
        <v>617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36">
        <v>8</v>
      </c>
      <c r="B40" s="337">
        <v>44411</v>
      </c>
      <c r="C40" s="338"/>
      <c r="D40" s="339" t="s">
        <v>885</v>
      </c>
      <c r="E40" s="340" t="s">
        <v>618</v>
      </c>
      <c r="F40" s="340">
        <v>178.25</v>
      </c>
      <c r="G40" s="340">
        <v>173</v>
      </c>
      <c r="H40" s="340">
        <v>182.5</v>
      </c>
      <c r="I40" s="340" t="s">
        <v>886</v>
      </c>
      <c r="J40" s="106" t="s">
        <v>887</v>
      </c>
      <c r="K40" s="106">
        <f t="shared" ref="K40:K42" si="27">H40-F40</f>
        <v>4.25</v>
      </c>
      <c r="L40" s="108">
        <f>(F40*-0.07)/100</f>
        <v>-0.12477500000000001</v>
      </c>
      <c r="M40" s="109">
        <f t="shared" ref="M40:M42" si="28">(K40+L40)/F40</f>
        <v>2.3142917251051897E-2</v>
      </c>
      <c r="N40" s="106" t="s">
        <v>616</v>
      </c>
      <c r="O40" s="388">
        <v>44411</v>
      </c>
      <c r="P40" s="1"/>
      <c r="Q40" s="1"/>
      <c r="R40" s="6" t="s">
        <v>617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54">
        <v>9</v>
      </c>
      <c r="B41" s="328">
        <v>44412</v>
      </c>
      <c r="C41" s="355"/>
      <c r="D41" s="356" t="s">
        <v>503</v>
      </c>
      <c r="E41" s="327" t="s">
        <v>618</v>
      </c>
      <c r="F41" s="327">
        <v>2159</v>
      </c>
      <c r="G41" s="327">
        <v>2085</v>
      </c>
      <c r="H41" s="327">
        <v>2085</v>
      </c>
      <c r="I41" s="327" t="s">
        <v>908</v>
      </c>
      <c r="J41" s="307" t="s">
        <v>918</v>
      </c>
      <c r="K41" s="307">
        <f t="shared" si="27"/>
        <v>-74</v>
      </c>
      <c r="L41" s="308">
        <f>(F41*-0.7)/100</f>
        <v>-15.113</v>
      </c>
      <c r="M41" s="309">
        <f t="shared" si="28"/>
        <v>-4.1275127373784158E-2</v>
      </c>
      <c r="N41" s="307" t="s">
        <v>633</v>
      </c>
      <c r="O41" s="322">
        <v>44413</v>
      </c>
      <c r="P41" s="1"/>
      <c r="Q41" s="1"/>
      <c r="R41" s="6" t="s">
        <v>617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54">
        <v>10</v>
      </c>
      <c r="B42" s="328">
        <v>44412</v>
      </c>
      <c r="C42" s="355"/>
      <c r="D42" s="356" t="s">
        <v>465</v>
      </c>
      <c r="E42" s="327" t="s">
        <v>618</v>
      </c>
      <c r="F42" s="327">
        <v>284</v>
      </c>
      <c r="G42" s="327">
        <v>274</v>
      </c>
      <c r="H42" s="327">
        <v>275</v>
      </c>
      <c r="I42" s="327" t="s">
        <v>913</v>
      </c>
      <c r="J42" s="307" t="s">
        <v>926</v>
      </c>
      <c r="K42" s="307">
        <f t="shared" si="27"/>
        <v>-9</v>
      </c>
      <c r="L42" s="308">
        <f>(F42*-0.7)/100</f>
        <v>-1.9879999999999998</v>
      </c>
      <c r="M42" s="309">
        <f t="shared" si="28"/>
        <v>-3.8690140845070421E-2</v>
      </c>
      <c r="N42" s="307" t="s">
        <v>633</v>
      </c>
      <c r="O42" s="322">
        <v>44413</v>
      </c>
      <c r="P42" s="1"/>
      <c r="Q42" s="1"/>
      <c r="R42" s="6" t="s">
        <v>617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336">
        <v>11</v>
      </c>
      <c r="B43" s="337">
        <v>44413</v>
      </c>
      <c r="C43" s="338"/>
      <c r="D43" s="339" t="s">
        <v>189</v>
      </c>
      <c r="E43" s="340" t="s">
        <v>618</v>
      </c>
      <c r="F43" s="340">
        <v>135.5</v>
      </c>
      <c r="G43" s="340">
        <v>131.80000000000001</v>
      </c>
      <c r="H43" s="340">
        <v>138.5</v>
      </c>
      <c r="I43" s="340" t="s">
        <v>919</v>
      </c>
      <c r="J43" s="106" t="s">
        <v>920</v>
      </c>
      <c r="K43" s="106">
        <f t="shared" ref="K43" si="29">H43-F43</f>
        <v>3</v>
      </c>
      <c r="L43" s="108">
        <f>(F43*-0.07)/100</f>
        <v>-9.4850000000000018E-2</v>
      </c>
      <c r="M43" s="109">
        <f t="shared" ref="M43" si="30">(K43+L43)/F43</f>
        <v>2.1440221402214021E-2</v>
      </c>
      <c r="N43" s="106" t="s">
        <v>616</v>
      </c>
      <c r="O43" s="388">
        <v>44413</v>
      </c>
      <c r="P43" s="1"/>
      <c r="Q43" s="1"/>
      <c r="R43" s="6" t="s">
        <v>617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336">
        <v>12</v>
      </c>
      <c r="B44" s="337">
        <v>44414</v>
      </c>
      <c r="C44" s="338"/>
      <c r="D44" s="339" t="s">
        <v>164</v>
      </c>
      <c r="E44" s="340" t="s">
        <v>618</v>
      </c>
      <c r="F44" s="340">
        <v>1515</v>
      </c>
      <c r="G44" s="340">
        <v>1470</v>
      </c>
      <c r="H44" s="340">
        <v>1550</v>
      </c>
      <c r="I44" s="340" t="s">
        <v>927</v>
      </c>
      <c r="J44" s="106" t="s">
        <v>862</v>
      </c>
      <c r="K44" s="106">
        <f t="shared" ref="K44:K45" si="31">H44-F44</f>
        <v>35</v>
      </c>
      <c r="L44" s="108">
        <f>(F44*-0.07)/100</f>
        <v>-1.0605000000000002</v>
      </c>
      <c r="M44" s="109">
        <f t="shared" ref="M44:M45" si="32">(K44+L44)/F44</f>
        <v>2.2402310231023105E-2</v>
      </c>
      <c r="N44" s="106" t="s">
        <v>616</v>
      </c>
      <c r="O44" s="388">
        <v>44414</v>
      </c>
      <c r="P44" s="1"/>
      <c r="Q44" s="1"/>
      <c r="R44" s="6" t="s">
        <v>617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365" customFormat="1" ht="15" customHeight="1">
      <c r="A45" s="354">
        <v>13</v>
      </c>
      <c r="B45" s="328">
        <v>44417</v>
      </c>
      <c r="C45" s="355"/>
      <c r="D45" s="356" t="s">
        <v>134</v>
      </c>
      <c r="E45" s="327" t="s">
        <v>618</v>
      </c>
      <c r="F45" s="327">
        <v>1035</v>
      </c>
      <c r="G45" s="327">
        <v>1005</v>
      </c>
      <c r="H45" s="327">
        <v>1005</v>
      </c>
      <c r="I45" s="327">
        <v>1100</v>
      </c>
      <c r="J45" s="307" t="s">
        <v>1017</v>
      </c>
      <c r="K45" s="307">
        <f t="shared" si="31"/>
        <v>-30</v>
      </c>
      <c r="L45" s="308">
        <f>(F45*-0.7)/100</f>
        <v>-7.2450000000000001</v>
      </c>
      <c r="M45" s="309">
        <f t="shared" si="32"/>
        <v>-3.5985507246376808E-2</v>
      </c>
      <c r="N45" s="307" t="s">
        <v>633</v>
      </c>
      <c r="O45" s="322">
        <v>44425</v>
      </c>
      <c r="P45" s="363"/>
      <c r="Q45" s="363"/>
      <c r="R45" s="364" t="s">
        <v>621</v>
      </c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</row>
    <row r="46" spans="1:38" s="365" customFormat="1" ht="15" customHeight="1">
      <c r="A46" s="354">
        <v>14</v>
      </c>
      <c r="B46" s="328">
        <v>44417</v>
      </c>
      <c r="C46" s="355"/>
      <c r="D46" s="356" t="s">
        <v>170</v>
      </c>
      <c r="E46" s="327" t="s">
        <v>618</v>
      </c>
      <c r="F46" s="327">
        <v>178</v>
      </c>
      <c r="G46" s="327">
        <v>173</v>
      </c>
      <c r="H46" s="327">
        <v>172.5</v>
      </c>
      <c r="I46" s="327" t="s">
        <v>933</v>
      </c>
      <c r="J46" s="307" t="s">
        <v>902</v>
      </c>
      <c r="K46" s="307">
        <f t="shared" ref="K46:K47" si="33">H46-F46</f>
        <v>-5.5</v>
      </c>
      <c r="L46" s="308">
        <f>(F46*-0.7)/100</f>
        <v>-1.246</v>
      </c>
      <c r="M46" s="309">
        <f t="shared" ref="M46:M47" si="34">(K46+L46)/F46</f>
        <v>-3.7898876404494387E-2</v>
      </c>
      <c r="N46" s="307" t="s">
        <v>633</v>
      </c>
      <c r="O46" s="322">
        <v>44418</v>
      </c>
      <c r="P46" s="363"/>
      <c r="Q46" s="363"/>
      <c r="R46" s="364" t="s">
        <v>617</v>
      </c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</row>
    <row r="47" spans="1:38" s="365" customFormat="1" ht="15" customHeight="1">
      <c r="A47" s="336">
        <v>15</v>
      </c>
      <c r="B47" s="337">
        <v>44417</v>
      </c>
      <c r="C47" s="338"/>
      <c r="D47" s="339" t="s">
        <v>269</v>
      </c>
      <c r="E47" s="340" t="s">
        <v>618</v>
      </c>
      <c r="F47" s="340">
        <v>701</v>
      </c>
      <c r="G47" s="340">
        <v>685</v>
      </c>
      <c r="H47" s="340">
        <v>715</v>
      </c>
      <c r="I47" s="340" t="s">
        <v>934</v>
      </c>
      <c r="J47" s="106" t="s">
        <v>946</v>
      </c>
      <c r="K47" s="106">
        <f t="shared" si="33"/>
        <v>14</v>
      </c>
      <c r="L47" s="108">
        <f t="shared" ref="L47" si="35">(F47*-0.7)/100</f>
        <v>-4.907</v>
      </c>
      <c r="M47" s="109">
        <f t="shared" si="34"/>
        <v>1.2971469329529244E-2</v>
      </c>
      <c r="N47" s="106" t="s">
        <v>616</v>
      </c>
      <c r="O47" s="110">
        <v>44418</v>
      </c>
      <c r="P47" s="363"/>
      <c r="Q47" s="363"/>
      <c r="R47" s="364" t="s">
        <v>617</v>
      </c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</row>
    <row r="48" spans="1:38" s="365" customFormat="1" ht="15" customHeight="1">
      <c r="A48" s="336">
        <v>16</v>
      </c>
      <c r="B48" s="337">
        <v>44418</v>
      </c>
      <c r="C48" s="338"/>
      <c r="D48" s="339" t="s">
        <v>198</v>
      </c>
      <c r="E48" s="340" t="s">
        <v>618</v>
      </c>
      <c r="F48" s="340">
        <v>854.5</v>
      </c>
      <c r="G48" s="340">
        <v>832</v>
      </c>
      <c r="H48" s="340">
        <v>876</v>
      </c>
      <c r="I48" s="340" t="s">
        <v>949</v>
      </c>
      <c r="J48" s="106" t="s">
        <v>970</v>
      </c>
      <c r="K48" s="106">
        <f t="shared" ref="K48" si="36">H48-F48</f>
        <v>21.5</v>
      </c>
      <c r="L48" s="108">
        <f t="shared" ref="L48" si="37">(F48*-0.7)/100</f>
        <v>-5.9814999999999996</v>
      </c>
      <c r="M48" s="109">
        <f t="shared" ref="M48" si="38">(K48+L48)/F48</f>
        <v>1.8160912814511411E-2</v>
      </c>
      <c r="N48" s="106" t="s">
        <v>616</v>
      </c>
      <c r="O48" s="110">
        <v>44420</v>
      </c>
      <c r="P48" s="363"/>
      <c r="Q48" s="363"/>
      <c r="R48" s="364" t="s">
        <v>621</v>
      </c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</row>
    <row r="49" spans="1:38" s="365" customFormat="1" ht="15" customHeight="1">
      <c r="A49" s="354">
        <v>17</v>
      </c>
      <c r="B49" s="328">
        <v>44419</v>
      </c>
      <c r="C49" s="355"/>
      <c r="D49" s="356" t="s">
        <v>417</v>
      </c>
      <c r="E49" s="327" t="s">
        <v>618</v>
      </c>
      <c r="F49" s="327">
        <v>401</v>
      </c>
      <c r="G49" s="327">
        <v>388</v>
      </c>
      <c r="H49" s="327">
        <v>388</v>
      </c>
      <c r="I49" s="327" t="s">
        <v>958</v>
      </c>
      <c r="J49" s="307" t="s">
        <v>959</v>
      </c>
      <c r="K49" s="307">
        <f t="shared" ref="K49:K51" si="39">H49-F49</f>
        <v>-13</v>
      </c>
      <c r="L49" s="308">
        <f>(F49*-0.07)/100</f>
        <v>-0.28070000000000006</v>
      </c>
      <c r="M49" s="309">
        <f t="shared" ref="M49:M51" si="40">(K49+L49)/F49</f>
        <v>-3.3118952618453865E-2</v>
      </c>
      <c r="N49" s="307" t="s">
        <v>633</v>
      </c>
      <c r="O49" s="322">
        <v>44419</v>
      </c>
      <c r="P49" s="363"/>
      <c r="Q49" s="363"/>
      <c r="R49" s="364" t="s">
        <v>617</v>
      </c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</row>
    <row r="50" spans="1:38" s="365" customFormat="1" ht="15" customHeight="1">
      <c r="A50" s="336">
        <v>18</v>
      </c>
      <c r="B50" s="337">
        <v>44419</v>
      </c>
      <c r="C50" s="338"/>
      <c r="D50" s="339" t="s">
        <v>425</v>
      </c>
      <c r="E50" s="340" t="s">
        <v>618</v>
      </c>
      <c r="F50" s="340">
        <v>1695</v>
      </c>
      <c r="G50" s="340">
        <v>1645</v>
      </c>
      <c r="H50" s="340">
        <v>1730</v>
      </c>
      <c r="I50" s="340" t="s">
        <v>960</v>
      </c>
      <c r="J50" s="106" t="s">
        <v>862</v>
      </c>
      <c r="K50" s="106">
        <f t="shared" si="39"/>
        <v>35</v>
      </c>
      <c r="L50" s="108">
        <f>(F50*-0.07)/100</f>
        <v>-1.1865000000000001</v>
      </c>
      <c r="M50" s="109">
        <f t="shared" si="40"/>
        <v>1.9948967551622416E-2</v>
      </c>
      <c r="N50" s="106" t="s">
        <v>616</v>
      </c>
      <c r="O50" s="388">
        <v>44419</v>
      </c>
      <c r="P50" s="363"/>
      <c r="Q50" s="363"/>
      <c r="R50" s="364" t="s">
        <v>617</v>
      </c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</row>
    <row r="51" spans="1:38" s="365" customFormat="1" ht="15" customHeight="1">
      <c r="A51" s="336">
        <v>19</v>
      </c>
      <c r="B51" s="337">
        <v>44421</v>
      </c>
      <c r="C51" s="338"/>
      <c r="D51" s="339" t="s">
        <v>133</v>
      </c>
      <c r="E51" s="340" t="s">
        <v>618</v>
      </c>
      <c r="F51" s="340">
        <v>1672</v>
      </c>
      <c r="G51" s="340">
        <v>1615</v>
      </c>
      <c r="H51" s="340">
        <v>1717.5</v>
      </c>
      <c r="I51" s="340" t="s">
        <v>993</v>
      </c>
      <c r="J51" s="106" t="s">
        <v>1005</v>
      </c>
      <c r="K51" s="106">
        <f t="shared" si="39"/>
        <v>45.5</v>
      </c>
      <c r="L51" s="108">
        <f t="shared" ref="L51" si="41">(F51*-0.7)/100</f>
        <v>-11.703999999999999</v>
      </c>
      <c r="M51" s="109">
        <f t="shared" si="40"/>
        <v>2.0212918660287082E-2</v>
      </c>
      <c r="N51" s="106" t="s">
        <v>616</v>
      </c>
      <c r="O51" s="110">
        <v>44425</v>
      </c>
      <c r="P51" s="363"/>
      <c r="Q51" s="363"/>
      <c r="R51" s="364" t="s">
        <v>617</v>
      </c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</row>
    <row r="52" spans="1:38" s="365" customFormat="1" ht="15" customHeight="1">
      <c r="A52" s="336">
        <v>20</v>
      </c>
      <c r="B52" s="337">
        <v>44421</v>
      </c>
      <c r="C52" s="338"/>
      <c r="D52" s="339" t="s">
        <v>127</v>
      </c>
      <c r="E52" s="340" t="s">
        <v>618</v>
      </c>
      <c r="F52" s="340">
        <v>1446</v>
      </c>
      <c r="G52" s="340">
        <v>1395</v>
      </c>
      <c r="H52" s="340">
        <v>1486.5</v>
      </c>
      <c r="I52" s="340">
        <v>1550</v>
      </c>
      <c r="J52" s="106" t="s">
        <v>1052</v>
      </c>
      <c r="K52" s="106">
        <f t="shared" ref="K52:K55" si="42">H52-F52</f>
        <v>40.5</v>
      </c>
      <c r="L52" s="108">
        <f t="shared" ref="L52:L55" si="43">(F52*-0.7)/100</f>
        <v>-10.122</v>
      </c>
      <c r="M52" s="109">
        <f t="shared" ref="M52:M55" si="44">(K52+L52)/F52</f>
        <v>2.100829875518672E-2</v>
      </c>
      <c r="N52" s="106" t="s">
        <v>616</v>
      </c>
      <c r="O52" s="110">
        <v>44428</v>
      </c>
      <c r="P52" s="363"/>
      <c r="Q52" s="363"/>
      <c r="R52" s="364" t="s">
        <v>617</v>
      </c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</row>
    <row r="53" spans="1:38" s="365" customFormat="1" ht="15" customHeight="1">
      <c r="A53" s="354">
        <v>21</v>
      </c>
      <c r="B53" s="328">
        <v>44424</v>
      </c>
      <c r="C53" s="355"/>
      <c r="D53" s="356" t="s">
        <v>438</v>
      </c>
      <c r="E53" s="327" t="s">
        <v>618</v>
      </c>
      <c r="F53" s="327">
        <v>168.5</v>
      </c>
      <c r="G53" s="327">
        <v>163</v>
      </c>
      <c r="H53" s="327">
        <v>163</v>
      </c>
      <c r="I53" s="327">
        <v>180</v>
      </c>
      <c r="J53" s="307" t="s">
        <v>902</v>
      </c>
      <c r="K53" s="307">
        <f t="shared" si="42"/>
        <v>-5.5</v>
      </c>
      <c r="L53" s="308">
        <f t="shared" si="43"/>
        <v>-1.1795</v>
      </c>
      <c r="M53" s="309">
        <f t="shared" si="44"/>
        <v>-3.9640949554896145E-2</v>
      </c>
      <c r="N53" s="307" t="s">
        <v>633</v>
      </c>
      <c r="O53" s="322">
        <v>44428</v>
      </c>
      <c r="P53" s="363"/>
      <c r="Q53" s="363"/>
      <c r="R53" s="364" t="s">
        <v>617</v>
      </c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</row>
    <row r="54" spans="1:38" s="365" customFormat="1" ht="15" customHeight="1">
      <c r="A54" s="354">
        <v>22</v>
      </c>
      <c r="B54" s="328">
        <v>44425</v>
      </c>
      <c r="C54" s="355"/>
      <c r="D54" s="356" t="s">
        <v>585</v>
      </c>
      <c r="E54" s="327" t="s">
        <v>618</v>
      </c>
      <c r="F54" s="327">
        <v>2215</v>
      </c>
      <c r="G54" s="327">
        <v>2170</v>
      </c>
      <c r="H54" s="327">
        <v>2170</v>
      </c>
      <c r="I54" s="327" t="s">
        <v>1006</v>
      </c>
      <c r="J54" s="307" t="s">
        <v>1010</v>
      </c>
      <c r="K54" s="307">
        <f t="shared" si="42"/>
        <v>-45</v>
      </c>
      <c r="L54" s="308">
        <f t="shared" si="43"/>
        <v>-15.505000000000001</v>
      </c>
      <c r="M54" s="309">
        <f t="shared" si="44"/>
        <v>-2.731602708803612E-2</v>
      </c>
      <c r="N54" s="307" t="s">
        <v>633</v>
      </c>
      <c r="O54" s="322">
        <v>44428</v>
      </c>
      <c r="P54" s="363"/>
      <c r="Q54" s="363"/>
      <c r="R54" s="364" t="s">
        <v>621</v>
      </c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</row>
    <row r="55" spans="1:38" s="365" customFormat="1" ht="15" customHeight="1">
      <c r="A55" s="354">
        <v>23</v>
      </c>
      <c r="B55" s="328">
        <v>44426</v>
      </c>
      <c r="C55" s="355"/>
      <c r="D55" s="356" t="s">
        <v>111</v>
      </c>
      <c r="E55" s="327" t="s">
        <v>618</v>
      </c>
      <c r="F55" s="327">
        <v>347.5</v>
      </c>
      <c r="G55" s="327">
        <v>337</v>
      </c>
      <c r="H55" s="327">
        <v>337</v>
      </c>
      <c r="I55" s="327" t="s">
        <v>1024</v>
      </c>
      <c r="J55" s="307" t="s">
        <v>931</v>
      </c>
      <c r="K55" s="307">
        <f t="shared" si="42"/>
        <v>-10.5</v>
      </c>
      <c r="L55" s="308">
        <f t="shared" si="43"/>
        <v>-2.4324999999999997</v>
      </c>
      <c r="M55" s="309">
        <f t="shared" si="44"/>
        <v>-3.7215827338129497E-2</v>
      </c>
      <c r="N55" s="307" t="s">
        <v>633</v>
      </c>
      <c r="O55" s="322">
        <v>44428</v>
      </c>
      <c r="P55" s="363"/>
      <c r="Q55" s="363"/>
      <c r="R55" s="364" t="s">
        <v>617</v>
      </c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</row>
    <row r="56" spans="1:38" s="365" customFormat="1" ht="15" customHeight="1">
      <c r="A56" s="439">
        <v>24</v>
      </c>
      <c r="B56" s="440">
        <v>44428</v>
      </c>
      <c r="C56" s="441"/>
      <c r="D56" s="442" t="s">
        <v>40</v>
      </c>
      <c r="E56" s="443" t="s">
        <v>618</v>
      </c>
      <c r="F56" s="443" t="s">
        <v>1038</v>
      </c>
      <c r="G56" s="443">
        <v>899</v>
      </c>
      <c r="H56" s="443"/>
      <c r="I56" s="443" t="s">
        <v>1039</v>
      </c>
      <c r="J56" s="444" t="s">
        <v>619</v>
      </c>
      <c r="K56" s="445"/>
      <c r="L56" s="446"/>
      <c r="M56" s="447"/>
      <c r="N56" s="448"/>
      <c r="O56" s="449"/>
      <c r="P56" s="363"/>
      <c r="Q56" s="363"/>
      <c r="R56" s="364" t="s">
        <v>617</v>
      </c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</row>
    <row r="57" spans="1:38" s="365" customFormat="1" ht="15" customHeight="1">
      <c r="A57" s="336">
        <v>25</v>
      </c>
      <c r="B57" s="337">
        <v>44431</v>
      </c>
      <c r="C57" s="338"/>
      <c r="D57" s="339" t="s">
        <v>69</v>
      </c>
      <c r="E57" s="340" t="s">
        <v>954</v>
      </c>
      <c r="F57" s="340">
        <v>75.25</v>
      </c>
      <c r="G57" s="340">
        <v>77.5</v>
      </c>
      <c r="H57" s="340">
        <v>73.900000000000006</v>
      </c>
      <c r="I57" s="340" t="s">
        <v>1051</v>
      </c>
      <c r="J57" s="106" t="s">
        <v>1053</v>
      </c>
      <c r="K57" s="106">
        <f>F57-H57</f>
        <v>1.3499999999999943</v>
      </c>
      <c r="L57" s="108">
        <f>(F57*-0.07)/100</f>
        <v>-5.2675E-2</v>
      </c>
      <c r="M57" s="109">
        <f t="shared" ref="M57" si="45">(K57+L57)/F57</f>
        <v>1.7240199335548097E-2</v>
      </c>
      <c r="N57" s="106" t="s">
        <v>616</v>
      </c>
      <c r="O57" s="388">
        <v>44431</v>
      </c>
      <c r="R57" s="482" t="s">
        <v>617</v>
      </c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</row>
    <row r="58" spans="1:38" s="365" customFormat="1" ht="15" customHeight="1">
      <c r="A58" s="439">
        <v>26</v>
      </c>
      <c r="B58" s="440">
        <v>44431</v>
      </c>
      <c r="C58" s="441"/>
      <c r="D58" s="442" t="s">
        <v>156</v>
      </c>
      <c r="E58" s="443" t="s">
        <v>618</v>
      </c>
      <c r="F58" s="443" t="s">
        <v>1054</v>
      </c>
      <c r="G58" s="443">
        <v>680</v>
      </c>
      <c r="H58" s="443"/>
      <c r="I58" s="443" t="s">
        <v>1055</v>
      </c>
      <c r="J58" s="439" t="s">
        <v>619</v>
      </c>
      <c r="K58" s="440"/>
      <c r="L58" s="441"/>
      <c r="M58" s="442"/>
      <c r="N58" s="443"/>
      <c r="O58" s="443"/>
      <c r="R58" s="482" t="s">
        <v>617</v>
      </c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</row>
    <row r="59" spans="1:38" s="365" customFormat="1" ht="15" customHeight="1">
      <c r="A59" s="494">
        <v>27</v>
      </c>
      <c r="B59" s="457">
        <v>44432</v>
      </c>
      <c r="C59" s="495"/>
      <c r="D59" s="496" t="s">
        <v>200</v>
      </c>
      <c r="E59" s="340" t="s">
        <v>954</v>
      </c>
      <c r="F59" s="340">
        <v>278</v>
      </c>
      <c r="G59" s="340">
        <v>285.5</v>
      </c>
      <c r="H59" s="340">
        <v>273</v>
      </c>
      <c r="I59" s="340" t="s">
        <v>1076</v>
      </c>
      <c r="J59" s="106" t="s">
        <v>1011</v>
      </c>
      <c r="K59" s="106">
        <f>F59-H59</f>
        <v>5</v>
      </c>
      <c r="L59" s="108">
        <f>(F59*-0.07)/100</f>
        <v>-0.1946</v>
      </c>
      <c r="M59" s="109">
        <f t="shared" ref="M59" si="46">(K59+L59)/F59</f>
        <v>1.7285611510791367E-2</v>
      </c>
      <c r="N59" s="106" t="s">
        <v>616</v>
      </c>
      <c r="O59" s="388">
        <v>44432</v>
      </c>
      <c r="R59" s="456" t="s">
        <v>617</v>
      </c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3"/>
      <c r="AH59" s="363"/>
      <c r="AI59" s="363"/>
      <c r="AJ59" s="363"/>
      <c r="AK59" s="363"/>
      <c r="AL59" s="363"/>
    </row>
    <row r="60" spans="1:38" s="365" customFormat="1" ht="15" customHeight="1">
      <c r="A60" s="439">
        <v>28</v>
      </c>
      <c r="B60" s="440">
        <v>44432</v>
      </c>
      <c r="C60" s="441"/>
      <c r="D60" s="442" t="s">
        <v>278</v>
      </c>
      <c r="E60" s="443" t="s">
        <v>618</v>
      </c>
      <c r="F60" s="443" t="s">
        <v>1079</v>
      </c>
      <c r="G60" s="443">
        <v>580</v>
      </c>
      <c r="H60" s="443"/>
      <c r="I60" s="443" t="s">
        <v>1080</v>
      </c>
      <c r="J60" s="439" t="s">
        <v>619</v>
      </c>
      <c r="K60" s="440"/>
      <c r="L60" s="441"/>
      <c r="M60" s="442"/>
      <c r="N60" s="443"/>
      <c r="O60" s="443"/>
      <c r="R60" s="456" t="s">
        <v>617</v>
      </c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3"/>
      <c r="AH60" s="363"/>
      <c r="AI60" s="363"/>
      <c r="AJ60" s="363"/>
      <c r="AK60" s="363"/>
      <c r="AL60" s="363"/>
    </row>
    <row r="61" spans="1:38" s="365" customFormat="1" ht="15" customHeight="1">
      <c r="A61" s="494">
        <v>29</v>
      </c>
      <c r="B61" s="457">
        <v>44433</v>
      </c>
      <c r="C61" s="495"/>
      <c r="D61" s="339" t="s">
        <v>69</v>
      </c>
      <c r="E61" s="340" t="s">
        <v>954</v>
      </c>
      <c r="F61" s="340">
        <v>75.5</v>
      </c>
      <c r="G61" s="340">
        <v>77.5</v>
      </c>
      <c r="H61" s="340">
        <v>75</v>
      </c>
      <c r="I61" s="340" t="s">
        <v>1051</v>
      </c>
      <c r="J61" s="106" t="s">
        <v>1056</v>
      </c>
      <c r="K61" s="106">
        <f>F61-H61</f>
        <v>0.5</v>
      </c>
      <c r="L61" s="108">
        <f>(F61*-0.07)/100</f>
        <v>-5.2850000000000001E-2</v>
      </c>
      <c r="M61" s="109">
        <f t="shared" ref="M61" si="47">(K61+L61)/F61</f>
        <v>5.9225165562913906E-3</v>
      </c>
      <c r="N61" s="106" t="s">
        <v>616</v>
      </c>
      <c r="O61" s="388">
        <v>44433</v>
      </c>
      <c r="R61" s="456" t="s">
        <v>617</v>
      </c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3"/>
      <c r="AH61" s="363"/>
      <c r="AI61" s="363"/>
      <c r="AJ61" s="363"/>
      <c r="AK61" s="363"/>
      <c r="AL61" s="363"/>
    </row>
    <row r="62" spans="1:38" s="365" customFormat="1" ht="15" customHeight="1">
      <c r="A62" s="439"/>
      <c r="B62" s="440"/>
      <c r="C62" s="441"/>
      <c r="D62" s="442"/>
      <c r="E62" s="443"/>
      <c r="F62" s="443"/>
      <c r="G62" s="443"/>
      <c r="H62" s="443"/>
      <c r="I62" s="443"/>
      <c r="J62" s="439"/>
      <c r="K62" s="440"/>
      <c r="L62" s="441"/>
      <c r="M62" s="442"/>
      <c r="N62" s="443"/>
      <c r="O62" s="443"/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</row>
    <row r="63" spans="1:38" ht="15" customHeight="1">
      <c r="A63" s="367"/>
      <c r="B63" s="368"/>
      <c r="C63" s="369"/>
      <c r="D63" s="370"/>
      <c r="E63" s="371"/>
      <c r="F63" s="371"/>
      <c r="G63" s="371"/>
      <c r="H63" s="371"/>
      <c r="I63" s="371"/>
      <c r="J63" s="450"/>
      <c r="K63" s="450"/>
      <c r="L63" s="373"/>
      <c r="M63" s="451"/>
      <c r="N63" s="450"/>
      <c r="O63" s="452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164"/>
      <c r="B65" s="128"/>
      <c r="C65" s="165"/>
      <c r="D65" s="166"/>
      <c r="E65" s="127"/>
      <c r="F65" s="127"/>
      <c r="G65" s="127"/>
      <c r="H65" s="127"/>
      <c r="I65" s="127"/>
      <c r="J65" s="167"/>
      <c r="K65" s="167"/>
      <c r="L65" s="168"/>
      <c r="M65" s="169"/>
      <c r="N65" s="133"/>
      <c r="O65" s="170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44.25" customHeight="1">
      <c r="A66" s="139" t="s">
        <v>625</v>
      </c>
      <c r="B66" s="165"/>
      <c r="C66" s="165"/>
      <c r="D66" s="1"/>
      <c r="E66" s="6"/>
      <c r="F66" s="6"/>
      <c r="G66" s="6"/>
      <c r="H66" s="6" t="s">
        <v>638</v>
      </c>
      <c r="I66" s="6"/>
      <c r="J66" s="6"/>
      <c r="K66" s="135"/>
      <c r="L66" s="169"/>
      <c r="M66" s="135"/>
      <c r="N66" s="136"/>
      <c r="O66" s="135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38" ht="12.75" customHeight="1">
      <c r="A67" s="146" t="s">
        <v>626</v>
      </c>
      <c r="B67" s="139"/>
      <c r="C67" s="139"/>
      <c r="D67" s="139"/>
      <c r="E67" s="44"/>
      <c r="F67" s="147" t="s">
        <v>627</v>
      </c>
      <c r="G67" s="61"/>
      <c r="H67" s="44"/>
      <c r="I67" s="61"/>
      <c r="J67" s="6"/>
      <c r="K67" s="171"/>
      <c r="L67" s="172"/>
      <c r="M67" s="6"/>
      <c r="N67" s="129"/>
      <c r="O67" s="173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4.25" customHeight="1">
      <c r="A68" s="146"/>
      <c r="B68" s="139"/>
      <c r="C68" s="139"/>
      <c r="D68" s="139"/>
      <c r="E68" s="6"/>
      <c r="F68" s="147" t="s">
        <v>629</v>
      </c>
      <c r="G68" s="61"/>
      <c r="H68" s="44"/>
      <c r="I68" s="61"/>
      <c r="J68" s="6"/>
      <c r="K68" s="171"/>
      <c r="L68" s="172"/>
      <c r="M68" s="6"/>
      <c r="N68" s="129"/>
      <c r="O68" s="173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4.25" customHeight="1">
      <c r="A69" s="139"/>
      <c r="B69" s="139"/>
      <c r="C69" s="139"/>
      <c r="D69" s="139"/>
      <c r="E69" s="6"/>
      <c r="F69" s="6"/>
      <c r="G69" s="6"/>
      <c r="H69" s="6"/>
      <c r="I69" s="6"/>
      <c r="J69" s="152"/>
      <c r="K69" s="149"/>
      <c r="L69" s="150"/>
      <c r="M69" s="6"/>
      <c r="N69" s="153"/>
      <c r="O69" s="1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74" t="s">
        <v>639</v>
      </c>
      <c r="B70" s="174"/>
      <c r="C70" s="174"/>
      <c r="D70" s="174"/>
      <c r="E70" s="6"/>
      <c r="F70" s="6"/>
      <c r="G70" s="6"/>
      <c r="H70" s="6"/>
      <c r="I70" s="6"/>
      <c r="J70" s="6"/>
      <c r="K70" s="6"/>
      <c r="L70" s="6"/>
      <c r="M70" s="6"/>
      <c r="N70" s="6"/>
      <c r="O70" s="2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38.25" customHeight="1">
      <c r="A71" s="102" t="s">
        <v>16</v>
      </c>
      <c r="B71" s="102" t="s">
        <v>590</v>
      </c>
      <c r="C71" s="102"/>
      <c r="D71" s="103" t="s">
        <v>603</v>
      </c>
      <c r="E71" s="102" t="s">
        <v>604</v>
      </c>
      <c r="F71" s="102" t="s">
        <v>605</v>
      </c>
      <c r="G71" s="102" t="s">
        <v>631</v>
      </c>
      <c r="H71" s="102" t="s">
        <v>607</v>
      </c>
      <c r="I71" s="102" t="s">
        <v>608</v>
      </c>
      <c r="J71" s="101" t="s">
        <v>609</v>
      </c>
      <c r="K71" s="175" t="s">
        <v>640</v>
      </c>
      <c r="L71" s="104" t="s">
        <v>611</v>
      </c>
      <c r="M71" s="175" t="s">
        <v>641</v>
      </c>
      <c r="N71" s="102" t="s">
        <v>642</v>
      </c>
      <c r="O71" s="101" t="s">
        <v>613</v>
      </c>
      <c r="P71" s="103" t="s">
        <v>614</v>
      </c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3.5" customHeight="1">
      <c r="A72" s="327">
        <v>1</v>
      </c>
      <c r="B72" s="328">
        <v>44405</v>
      </c>
      <c r="C72" s="329"/>
      <c r="D72" s="329" t="s">
        <v>865</v>
      </c>
      <c r="E72" s="327" t="s">
        <v>618</v>
      </c>
      <c r="F72" s="327">
        <v>1501</v>
      </c>
      <c r="G72" s="327">
        <v>1470</v>
      </c>
      <c r="H72" s="330">
        <v>1470</v>
      </c>
      <c r="I72" s="330" t="s">
        <v>866</v>
      </c>
      <c r="J72" s="331" t="s">
        <v>884</v>
      </c>
      <c r="K72" s="330">
        <f t="shared" ref="K72:K73" si="48">H72-F72</f>
        <v>-31</v>
      </c>
      <c r="L72" s="332">
        <f t="shared" ref="L72:L73" si="49">(H72*N72)*0.07%</f>
        <v>437.32500000000005</v>
      </c>
      <c r="M72" s="333">
        <f t="shared" ref="M72:M73" si="50">(K72*N72)-L72</f>
        <v>-13612.325000000001</v>
      </c>
      <c r="N72" s="330">
        <v>425</v>
      </c>
      <c r="O72" s="334" t="s">
        <v>633</v>
      </c>
      <c r="P72" s="335">
        <v>44410</v>
      </c>
      <c r="Q72" s="176"/>
      <c r="R72" s="6" t="s">
        <v>621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12">
        <v>2</v>
      </c>
      <c r="B73" s="341">
        <v>44406</v>
      </c>
      <c r="C73" s="342"/>
      <c r="D73" s="342" t="s">
        <v>868</v>
      </c>
      <c r="E73" s="312" t="s">
        <v>618</v>
      </c>
      <c r="F73" s="312">
        <v>2340</v>
      </c>
      <c r="G73" s="312">
        <v>2295</v>
      </c>
      <c r="H73" s="314">
        <v>2366.5</v>
      </c>
      <c r="I73" s="314" t="s">
        <v>869</v>
      </c>
      <c r="J73" s="106" t="s">
        <v>895</v>
      </c>
      <c r="K73" s="318">
        <f t="shared" si="48"/>
        <v>26.5</v>
      </c>
      <c r="L73" s="319">
        <f t="shared" si="49"/>
        <v>496.96500000000009</v>
      </c>
      <c r="M73" s="320">
        <f t="shared" si="50"/>
        <v>7453.0349999999999</v>
      </c>
      <c r="N73" s="314">
        <v>300</v>
      </c>
      <c r="O73" s="107" t="s">
        <v>616</v>
      </c>
      <c r="P73" s="321">
        <v>44411</v>
      </c>
      <c r="Q73" s="176"/>
      <c r="R73" s="6" t="s">
        <v>617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2">
        <v>3</v>
      </c>
      <c r="B74" s="301">
        <v>44407</v>
      </c>
      <c r="C74" s="313"/>
      <c r="D74" s="313" t="s">
        <v>873</v>
      </c>
      <c r="E74" s="302" t="s">
        <v>618</v>
      </c>
      <c r="F74" s="302">
        <v>433</v>
      </c>
      <c r="G74" s="302">
        <v>425</v>
      </c>
      <c r="H74" s="311">
        <v>438.5</v>
      </c>
      <c r="I74" s="314">
        <v>445</v>
      </c>
      <c r="J74" s="106" t="s">
        <v>635</v>
      </c>
      <c r="K74" s="318">
        <f t="shared" ref="K74:K75" si="51">H74-F74</f>
        <v>5.5</v>
      </c>
      <c r="L74" s="319">
        <f t="shared" ref="L74:L75" si="52">(H74*N74)*0.07%</f>
        <v>460.42500000000007</v>
      </c>
      <c r="M74" s="320">
        <f t="shared" ref="M74:M75" si="53">(K74*N74)-L74</f>
        <v>7789.5749999999998</v>
      </c>
      <c r="N74" s="314">
        <v>1500</v>
      </c>
      <c r="O74" s="107" t="s">
        <v>616</v>
      </c>
      <c r="P74" s="321">
        <v>44410</v>
      </c>
      <c r="Q74" s="176"/>
      <c r="R74" s="6" t="s">
        <v>617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2">
        <v>4</v>
      </c>
      <c r="B75" s="301">
        <v>44407</v>
      </c>
      <c r="C75" s="313"/>
      <c r="D75" s="313" t="s">
        <v>874</v>
      </c>
      <c r="E75" s="302" t="s">
        <v>618</v>
      </c>
      <c r="F75" s="302">
        <v>1616.5</v>
      </c>
      <c r="G75" s="302">
        <v>1595</v>
      </c>
      <c r="H75" s="311">
        <v>1639</v>
      </c>
      <c r="I75" s="314" t="s">
        <v>875</v>
      </c>
      <c r="J75" s="106" t="s">
        <v>896</v>
      </c>
      <c r="K75" s="318">
        <f t="shared" si="51"/>
        <v>22.5</v>
      </c>
      <c r="L75" s="319">
        <f t="shared" si="52"/>
        <v>659.6975000000001</v>
      </c>
      <c r="M75" s="320">
        <f t="shared" si="53"/>
        <v>12277.8025</v>
      </c>
      <c r="N75" s="314">
        <v>575</v>
      </c>
      <c r="O75" s="107" t="s">
        <v>616</v>
      </c>
      <c r="P75" s="321">
        <v>44411</v>
      </c>
      <c r="Q75" s="176"/>
      <c r="R75" s="6" t="s">
        <v>621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2">
        <v>5</v>
      </c>
      <c r="B76" s="301">
        <v>44407</v>
      </c>
      <c r="C76" s="313"/>
      <c r="D76" s="313" t="s">
        <v>876</v>
      </c>
      <c r="E76" s="302" t="s">
        <v>618</v>
      </c>
      <c r="F76" s="302">
        <v>849</v>
      </c>
      <c r="G76" s="302">
        <v>836</v>
      </c>
      <c r="H76" s="311">
        <v>856</v>
      </c>
      <c r="I76" s="314">
        <v>870</v>
      </c>
      <c r="J76" s="106" t="s">
        <v>905</v>
      </c>
      <c r="K76" s="318">
        <f t="shared" ref="K76:K77" si="54">H76-F76</f>
        <v>7</v>
      </c>
      <c r="L76" s="319">
        <f t="shared" ref="L76:L77" si="55">(H76*N76)*0.07%</f>
        <v>659.12000000000012</v>
      </c>
      <c r="M76" s="320">
        <f t="shared" ref="M76:M77" si="56">(K76*N76)-L76</f>
        <v>7040.88</v>
      </c>
      <c r="N76" s="314">
        <v>1100</v>
      </c>
      <c r="O76" s="107" t="s">
        <v>616</v>
      </c>
      <c r="P76" s="321">
        <v>44411</v>
      </c>
      <c r="Q76" s="176"/>
      <c r="R76" s="6" t="s">
        <v>621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27">
        <v>6</v>
      </c>
      <c r="B77" s="328">
        <v>44411</v>
      </c>
      <c r="C77" s="329"/>
      <c r="D77" s="329" t="s">
        <v>892</v>
      </c>
      <c r="E77" s="327" t="s">
        <v>618</v>
      </c>
      <c r="F77" s="327">
        <v>1692</v>
      </c>
      <c r="G77" s="327">
        <v>1655</v>
      </c>
      <c r="H77" s="330">
        <v>1655</v>
      </c>
      <c r="I77" s="330" t="s">
        <v>893</v>
      </c>
      <c r="J77" s="331" t="s">
        <v>928</v>
      </c>
      <c r="K77" s="330">
        <f t="shared" si="54"/>
        <v>-37</v>
      </c>
      <c r="L77" s="332">
        <f t="shared" si="55"/>
        <v>405.47500000000008</v>
      </c>
      <c r="M77" s="333">
        <f t="shared" si="56"/>
        <v>-13355.475</v>
      </c>
      <c r="N77" s="330">
        <v>350</v>
      </c>
      <c r="O77" s="334" t="s">
        <v>633</v>
      </c>
      <c r="P77" s="335">
        <v>44414</v>
      </c>
      <c r="Q77" s="176"/>
      <c r="R77" s="6" t="s">
        <v>621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12">
        <v>7</v>
      </c>
      <c r="B78" s="341">
        <v>44411</v>
      </c>
      <c r="C78" s="313"/>
      <c r="D78" s="313" t="s">
        <v>894</v>
      </c>
      <c r="E78" s="302" t="s">
        <v>618</v>
      </c>
      <c r="F78" s="302">
        <v>571</v>
      </c>
      <c r="G78" s="302">
        <v>560</v>
      </c>
      <c r="H78" s="311">
        <v>577</v>
      </c>
      <c r="I78" s="314">
        <v>590</v>
      </c>
      <c r="J78" s="106" t="s">
        <v>906</v>
      </c>
      <c r="K78" s="318">
        <f t="shared" ref="K78:K79" si="57">H78-F78</f>
        <v>6</v>
      </c>
      <c r="L78" s="319">
        <f t="shared" ref="L78:L79" si="58">(H78*N78)*0.07%</f>
        <v>565.46</v>
      </c>
      <c r="M78" s="320">
        <f t="shared" ref="M78:M79" si="59">(K78*N78)-L78</f>
        <v>7834.54</v>
      </c>
      <c r="N78" s="314">
        <v>1400</v>
      </c>
      <c r="O78" s="107" t="s">
        <v>616</v>
      </c>
      <c r="P78" s="321">
        <v>44412</v>
      </c>
      <c r="Q78" s="176"/>
      <c r="R78" s="6" t="s">
        <v>621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2">
        <v>8</v>
      </c>
      <c r="B79" s="341">
        <v>44411</v>
      </c>
      <c r="C79" s="313"/>
      <c r="D79" s="313" t="s">
        <v>897</v>
      </c>
      <c r="E79" s="302" t="s">
        <v>618</v>
      </c>
      <c r="F79" s="302">
        <v>2534</v>
      </c>
      <c r="G79" s="302">
        <v>2490</v>
      </c>
      <c r="H79" s="311">
        <v>2567.5</v>
      </c>
      <c r="I79" s="314" t="s">
        <v>898</v>
      </c>
      <c r="J79" s="106" t="s">
        <v>909</v>
      </c>
      <c r="K79" s="318">
        <f t="shared" si="57"/>
        <v>33.5</v>
      </c>
      <c r="L79" s="319">
        <f t="shared" si="58"/>
        <v>494.24375000000009</v>
      </c>
      <c r="M79" s="320">
        <f t="shared" si="59"/>
        <v>8718.2562500000004</v>
      </c>
      <c r="N79" s="314">
        <v>275</v>
      </c>
      <c r="O79" s="107" t="s">
        <v>616</v>
      </c>
      <c r="P79" s="321">
        <v>44412</v>
      </c>
      <c r="Q79" s="176"/>
      <c r="R79" s="6" t="s">
        <v>621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2">
        <v>9</v>
      </c>
      <c r="B80" s="341">
        <v>44411</v>
      </c>
      <c r="C80" s="350"/>
      <c r="D80" s="313" t="s">
        <v>899</v>
      </c>
      <c r="E80" s="302" t="s">
        <v>618</v>
      </c>
      <c r="F80" s="302">
        <v>1438</v>
      </c>
      <c r="G80" s="302">
        <v>1414</v>
      </c>
      <c r="H80" s="302">
        <v>1454</v>
      </c>
      <c r="I80" s="311" t="s">
        <v>900</v>
      </c>
      <c r="J80" s="106" t="s">
        <v>907</v>
      </c>
      <c r="K80" s="318">
        <f t="shared" ref="K80:K81" si="60">H80-F80</f>
        <v>16</v>
      </c>
      <c r="L80" s="319">
        <f t="shared" ref="L80:L81" si="61">(H80*N80)*0.07%</f>
        <v>559.79000000000008</v>
      </c>
      <c r="M80" s="320">
        <f t="shared" ref="M80:M81" si="62">(K80*N80)-L80</f>
        <v>8240.2099999999991</v>
      </c>
      <c r="N80" s="314">
        <v>550</v>
      </c>
      <c r="O80" s="107" t="s">
        <v>616</v>
      </c>
      <c r="P80" s="321">
        <v>44412</v>
      </c>
      <c r="Q80" s="176"/>
      <c r="R80" s="6" t="s">
        <v>617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51">
        <v>10</v>
      </c>
      <c r="B81" s="346">
        <v>44412</v>
      </c>
      <c r="C81" s="352"/>
      <c r="D81" s="352" t="s">
        <v>910</v>
      </c>
      <c r="E81" s="306" t="s">
        <v>618</v>
      </c>
      <c r="F81" s="306">
        <v>2441</v>
      </c>
      <c r="G81" s="306">
        <v>2416</v>
      </c>
      <c r="H81" s="348">
        <v>2416</v>
      </c>
      <c r="I81" s="353" t="s">
        <v>911</v>
      </c>
      <c r="J81" s="331" t="s">
        <v>912</v>
      </c>
      <c r="K81" s="330">
        <f t="shared" si="60"/>
        <v>-25</v>
      </c>
      <c r="L81" s="332">
        <f t="shared" si="61"/>
        <v>845.60000000000014</v>
      </c>
      <c r="M81" s="333">
        <f t="shared" si="62"/>
        <v>-13345.6</v>
      </c>
      <c r="N81" s="330">
        <v>500</v>
      </c>
      <c r="O81" s="334" t="s">
        <v>633</v>
      </c>
      <c r="P81" s="335">
        <v>44412</v>
      </c>
      <c r="Q81" s="176"/>
      <c r="R81" s="6" t="s">
        <v>621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351">
        <v>11</v>
      </c>
      <c r="B82" s="346">
        <v>44413</v>
      </c>
      <c r="C82" s="352"/>
      <c r="D82" s="352" t="s">
        <v>922</v>
      </c>
      <c r="E82" s="306" t="s">
        <v>618</v>
      </c>
      <c r="F82" s="306">
        <v>407</v>
      </c>
      <c r="G82" s="306">
        <v>397</v>
      </c>
      <c r="H82" s="348">
        <v>397</v>
      </c>
      <c r="I82" s="353" t="s">
        <v>923</v>
      </c>
      <c r="J82" s="331" t="s">
        <v>936</v>
      </c>
      <c r="K82" s="330">
        <f t="shared" ref="K82:K83" si="63">H82-F82</f>
        <v>-10</v>
      </c>
      <c r="L82" s="332">
        <f t="shared" ref="L82:L83" si="64">(H82*N82)*0.07%</f>
        <v>444.64000000000004</v>
      </c>
      <c r="M82" s="333">
        <f t="shared" ref="M82:M83" si="65">(K82*N82)-L82</f>
        <v>-16444.64</v>
      </c>
      <c r="N82" s="330">
        <v>1600</v>
      </c>
      <c r="O82" s="334" t="s">
        <v>633</v>
      </c>
      <c r="P82" s="335">
        <v>44417</v>
      </c>
      <c r="Q82" s="176"/>
      <c r="R82" s="6" t="s">
        <v>621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312">
        <v>12</v>
      </c>
      <c r="B83" s="341">
        <v>44413</v>
      </c>
      <c r="C83" s="313"/>
      <c r="D83" s="313" t="s">
        <v>924</v>
      </c>
      <c r="E83" s="302" t="s">
        <v>618</v>
      </c>
      <c r="F83" s="302">
        <v>671.5</v>
      </c>
      <c r="G83" s="302">
        <v>660</v>
      </c>
      <c r="H83" s="311">
        <v>679</v>
      </c>
      <c r="I83" s="314" t="s">
        <v>925</v>
      </c>
      <c r="J83" s="106" t="s">
        <v>937</v>
      </c>
      <c r="K83" s="318">
        <f t="shared" si="63"/>
        <v>7.5</v>
      </c>
      <c r="L83" s="319">
        <f t="shared" si="64"/>
        <v>522.83000000000004</v>
      </c>
      <c r="M83" s="320">
        <f t="shared" si="65"/>
        <v>7727.17</v>
      </c>
      <c r="N83" s="314">
        <v>1100</v>
      </c>
      <c r="O83" s="107" t="s">
        <v>616</v>
      </c>
      <c r="P83" s="321">
        <v>44417</v>
      </c>
      <c r="Q83" s="176"/>
      <c r="R83" s="6" t="s">
        <v>617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312">
        <v>13</v>
      </c>
      <c r="B84" s="341">
        <v>44414</v>
      </c>
      <c r="C84" s="313"/>
      <c r="D84" s="313" t="s">
        <v>894</v>
      </c>
      <c r="E84" s="302" t="s">
        <v>618</v>
      </c>
      <c r="F84" s="302">
        <v>569.5</v>
      </c>
      <c r="G84" s="302">
        <v>560</v>
      </c>
      <c r="H84" s="311">
        <v>575.5</v>
      </c>
      <c r="I84" s="314">
        <v>590</v>
      </c>
      <c r="J84" s="106" t="s">
        <v>906</v>
      </c>
      <c r="K84" s="318">
        <f t="shared" ref="K84:K85" si="66">H84-F84</f>
        <v>6</v>
      </c>
      <c r="L84" s="319">
        <f t="shared" ref="L84:L85" si="67">(H84*N84)*0.07%</f>
        <v>563.99000000000012</v>
      </c>
      <c r="M84" s="320">
        <f t="shared" ref="M84:M85" si="68">(K84*N84)-L84</f>
        <v>7836.01</v>
      </c>
      <c r="N84" s="314">
        <v>1400</v>
      </c>
      <c r="O84" s="107" t="s">
        <v>616</v>
      </c>
      <c r="P84" s="389">
        <v>44414</v>
      </c>
      <c r="Q84" s="176"/>
      <c r="R84" s="6" t="s">
        <v>621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312">
        <v>14</v>
      </c>
      <c r="B85" s="341">
        <v>44414</v>
      </c>
      <c r="C85" s="313"/>
      <c r="D85" s="313" t="s">
        <v>929</v>
      </c>
      <c r="E85" s="302" t="s">
        <v>618</v>
      </c>
      <c r="F85" s="302">
        <v>214.5</v>
      </c>
      <c r="G85" s="302">
        <v>210</v>
      </c>
      <c r="H85" s="311">
        <v>217.75</v>
      </c>
      <c r="I85" s="314">
        <v>222</v>
      </c>
      <c r="J85" s="106" t="s">
        <v>935</v>
      </c>
      <c r="K85" s="318">
        <f t="shared" si="66"/>
        <v>3.25</v>
      </c>
      <c r="L85" s="319">
        <f t="shared" si="67"/>
        <v>487.76000000000005</v>
      </c>
      <c r="M85" s="320">
        <f t="shared" si="68"/>
        <v>9912.24</v>
      </c>
      <c r="N85" s="314">
        <v>3200</v>
      </c>
      <c r="O85" s="107" t="s">
        <v>616</v>
      </c>
      <c r="P85" s="321">
        <v>44417</v>
      </c>
      <c r="Q85" s="176"/>
      <c r="R85" s="6" t="s">
        <v>617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351">
        <v>15</v>
      </c>
      <c r="B86" s="346">
        <v>44414</v>
      </c>
      <c r="C86" s="352"/>
      <c r="D86" s="352" t="s">
        <v>930</v>
      </c>
      <c r="E86" s="306" t="s">
        <v>618</v>
      </c>
      <c r="F86" s="306">
        <v>538.5</v>
      </c>
      <c r="G86" s="306">
        <v>528</v>
      </c>
      <c r="H86" s="348">
        <v>528</v>
      </c>
      <c r="I86" s="353">
        <v>560</v>
      </c>
      <c r="J86" s="331" t="s">
        <v>931</v>
      </c>
      <c r="K86" s="330">
        <f t="shared" ref="K86" si="69">H86-F86</f>
        <v>-10.5</v>
      </c>
      <c r="L86" s="332">
        <f t="shared" ref="L86" si="70">(H86*N86)*0.07%</f>
        <v>462.00000000000006</v>
      </c>
      <c r="M86" s="333">
        <f t="shared" ref="M86" si="71">(K86*N86)-L86</f>
        <v>-13587</v>
      </c>
      <c r="N86" s="330">
        <v>1250</v>
      </c>
      <c r="O86" s="334" t="s">
        <v>633</v>
      </c>
      <c r="P86" s="335">
        <v>44414</v>
      </c>
      <c r="Q86" s="176"/>
      <c r="R86" s="6" t="s">
        <v>621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351">
        <v>16</v>
      </c>
      <c r="B87" s="346">
        <v>44417</v>
      </c>
      <c r="C87" s="352"/>
      <c r="D87" s="352" t="s">
        <v>938</v>
      </c>
      <c r="E87" s="306" t="s">
        <v>618</v>
      </c>
      <c r="F87" s="306">
        <v>1143</v>
      </c>
      <c r="G87" s="306">
        <v>1127</v>
      </c>
      <c r="H87" s="348">
        <v>1127</v>
      </c>
      <c r="I87" s="353">
        <v>1175</v>
      </c>
      <c r="J87" s="331" t="s">
        <v>939</v>
      </c>
      <c r="K87" s="330">
        <f t="shared" ref="K87:K89" si="72">H87-F87</f>
        <v>-16</v>
      </c>
      <c r="L87" s="332">
        <f t="shared" ref="L87:L89" si="73">(H87*N87)*0.07%</f>
        <v>670.56500000000005</v>
      </c>
      <c r="M87" s="333">
        <f t="shared" ref="M87:M89" si="74">(K87*N87)-L87</f>
        <v>-14270.565000000001</v>
      </c>
      <c r="N87" s="330">
        <v>850</v>
      </c>
      <c r="O87" s="334" t="s">
        <v>633</v>
      </c>
      <c r="P87" s="335">
        <v>44417</v>
      </c>
      <c r="Q87" s="176"/>
      <c r="R87" s="6" t="s">
        <v>621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312">
        <v>17</v>
      </c>
      <c r="B88" s="337">
        <v>44417</v>
      </c>
      <c r="C88" s="313"/>
      <c r="D88" s="313" t="s">
        <v>940</v>
      </c>
      <c r="E88" s="302" t="s">
        <v>618</v>
      </c>
      <c r="F88" s="302">
        <v>2632</v>
      </c>
      <c r="G88" s="302">
        <v>2595</v>
      </c>
      <c r="H88" s="311">
        <v>2664</v>
      </c>
      <c r="I88" s="314" t="s">
        <v>941</v>
      </c>
      <c r="J88" s="106" t="s">
        <v>948</v>
      </c>
      <c r="K88" s="318">
        <f t="shared" si="72"/>
        <v>32</v>
      </c>
      <c r="L88" s="319">
        <f t="shared" si="73"/>
        <v>559.44000000000005</v>
      </c>
      <c r="M88" s="320">
        <f t="shared" si="74"/>
        <v>9040.56</v>
      </c>
      <c r="N88" s="314">
        <v>300</v>
      </c>
      <c r="O88" s="107" t="s">
        <v>616</v>
      </c>
      <c r="P88" s="321">
        <v>44418</v>
      </c>
      <c r="Q88" s="176"/>
      <c r="R88" s="6" t="s">
        <v>617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312">
        <v>18</v>
      </c>
      <c r="B89" s="337">
        <v>44417</v>
      </c>
      <c r="C89" s="313"/>
      <c r="D89" s="313" t="s">
        <v>924</v>
      </c>
      <c r="E89" s="302" t="s">
        <v>618</v>
      </c>
      <c r="F89" s="302">
        <v>669</v>
      </c>
      <c r="G89" s="302">
        <v>658</v>
      </c>
      <c r="H89" s="311">
        <v>676</v>
      </c>
      <c r="I89" s="314" t="s">
        <v>942</v>
      </c>
      <c r="J89" s="106" t="s">
        <v>967</v>
      </c>
      <c r="K89" s="318">
        <f t="shared" si="72"/>
        <v>7</v>
      </c>
      <c r="L89" s="319">
        <f t="shared" si="73"/>
        <v>520.5200000000001</v>
      </c>
      <c r="M89" s="320">
        <f t="shared" si="74"/>
        <v>7179.48</v>
      </c>
      <c r="N89" s="314">
        <v>1100</v>
      </c>
      <c r="O89" s="107" t="s">
        <v>616</v>
      </c>
      <c r="P89" s="321">
        <v>44420</v>
      </c>
      <c r="Q89" s="176"/>
      <c r="R89" s="6" t="s">
        <v>617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312">
        <v>19</v>
      </c>
      <c r="B90" s="337">
        <v>44417</v>
      </c>
      <c r="C90" s="313"/>
      <c r="D90" s="313" t="s">
        <v>943</v>
      </c>
      <c r="E90" s="302" t="s">
        <v>618</v>
      </c>
      <c r="F90" s="302">
        <v>941</v>
      </c>
      <c r="G90" s="302">
        <v>926</v>
      </c>
      <c r="H90" s="311">
        <v>952</v>
      </c>
      <c r="I90" s="314">
        <v>975</v>
      </c>
      <c r="J90" s="106" t="s">
        <v>947</v>
      </c>
      <c r="K90" s="318">
        <f t="shared" ref="K90" si="75">H90-F90</f>
        <v>11</v>
      </c>
      <c r="L90" s="319">
        <f t="shared" ref="L90" si="76">(H90*N90)*0.07%</f>
        <v>566.44000000000005</v>
      </c>
      <c r="M90" s="320">
        <f t="shared" ref="M90" si="77">(K90*N90)-L90</f>
        <v>8783.56</v>
      </c>
      <c r="N90" s="314">
        <v>850</v>
      </c>
      <c r="O90" s="107" t="s">
        <v>616</v>
      </c>
      <c r="P90" s="389">
        <v>44417</v>
      </c>
      <c r="Q90" s="176"/>
      <c r="R90" s="6" t="s">
        <v>621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s="378" customFormat="1" ht="13.5" customHeight="1">
      <c r="A91" s="312">
        <v>20</v>
      </c>
      <c r="B91" s="337">
        <v>44418</v>
      </c>
      <c r="C91" s="313"/>
      <c r="D91" s="313" t="s">
        <v>943</v>
      </c>
      <c r="E91" s="302" t="s">
        <v>618</v>
      </c>
      <c r="F91" s="302">
        <v>941</v>
      </c>
      <c r="G91" s="302">
        <v>926</v>
      </c>
      <c r="H91" s="311">
        <v>954</v>
      </c>
      <c r="I91" s="314">
        <v>975</v>
      </c>
      <c r="J91" s="106" t="s">
        <v>948</v>
      </c>
      <c r="K91" s="318">
        <f t="shared" ref="K91:K92" si="78">H91-F91</f>
        <v>13</v>
      </c>
      <c r="L91" s="319">
        <f t="shared" ref="L91:L92" si="79">(H91*N91)*0.07%</f>
        <v>567.63000000000011</v>
      </c>
      <c r="M91" s="320">
        <f t="shared" ref="M91:M92" si="80">(K91*N91)-L91</f>
        <v>10482.369999999999</v>
      </c>
      <c r="N91" s="314">
        <v>850</v>
      </c>
      <c r="O91" s="107" t="s">
        <v>616</v>
      </c>
      <c r="P91" s="389">
        <v>44418</v>
      </c>
      <c r="Q91" s="375"/>
      <c r="R91" s="376" t="s">
        <v>621</v>
      </c>
      <c r="S91" s="1"/>
      <c r="T91" s="1"/>
      <c r="U91" s="1"/>
      <c r="V91" s="1"/>
      <c r="W91" s="1"/>
      <c r="X91" s="1"/>
      <c r="Y91" s="1"/>
      <c r="Z91" s="1"/>
      <c r="AA91" s="1"/>
      <c r="AB91" s="377"/>
      <c r="AC91" s="377"/>
      <c r="AD91" s="377"/>
      <c r="AE91" s="377"/>
      <c r="AF91" s="377"/>
      <c r="AG91" s="377"/>
      <c r="AH91" s="377"/>
      <c r="AI91" s="377"/>
      <c r="AJ91" s="377"/>
      <c r="AK91" s="377"/>
      <c r="AL91" s="377"/>
    </row>
    <row r="92" spans="1:38" s="378" customFormat="1" ht="13.5" customHeight="1">
      <c r="A92" s="351">
        <v>21</v>
      </c>
      <c r="B92" s="328">
        <v>44418</v>
      </c>
      <c r="C92" s="352"/>
      <c r="D92" s="352" t="s">
        <v>950</v>
      </c>
      <c r="E92" s="306" t="s">
        <v>618</v>
      </c>
      <c r="F92" s="306">
        <v>212.75</v>
      </c>
      <c r="G92" s="306">
        <v>208.5</v>
      </c>
      <c r="H92" s="348">
        <v>209.25</v>
      </c>
      <c r="I92" s="353">
        <v>220</v>
      </c>
      <c r="J92" s="331" t="s">
        <v>961</v>
      </c>
      <c r="K92" s="330">
        <f t="shared" si="78"/>
        <v>-3.5</v>
      </c>
      <c r="L92" s="332">
        <f t="shared" si="79"/>
        <v>468.72000000000008</v>
      </c>
      <c r="M92" s="333">
        <f t="shared" si="80"/>
        <v>-11668.72</v>
      </c>
      <c r="N92" s="330">
        <v>3200</v>
      </c>
      <c r="O92" s="334" t="s">
        <v>633</v>
      </c>
      <c r="P92" s="335">
        <v>44418</v>
      </c>
      <c r="Q92" s="176"/>
      <c r="R92" s="6" t="s">
        <v>617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80"/>
      <c r="AG92" s="366"/>
      <c r="AH92" s="181"/>
      <c r="AI92" s="181"/>
      <c r="AJ92" s="111"/>
      <c r="AK92" s="111"/>
      <c r="AL92" s="111"/>
    </row>
    <row r="93" spans="1:38" s="378" customFormat="1" ht="13.5" customHeight="1">
      <c r="A93" s="312">
        <v>22</v>
      </c>
      <c r="B93" s="337">
        <v>44419</v>
      </c>
      <c r="C93" s="313"/>
      <c r="D93" s="313" t="s">
        <v>962</v>
      </c>
      <c r="E93" s="302" t="s">
        <v>618</v>
      </c>
      <c r="F93" s="302">
        <v>519</v>
      </c>
      <c r="G93" s="302">
        <v>509.5</v>
      </c>
      <c r="H93" s="311">
        <v>527</v>
      </c>
      <c r="I93" s="314">
        <v>535</v>
      </c>
      <c r="J93" s="106" t="s">
        <v>967</v>
      </c>
      <c r="K93" s="318">
        <f t="shared" ref="K93" si="81">H93-F93</f>
        <v>8</v>
      </c>
      <c r="L93" s="319">
        <f t="shared" ref="L93" si="82">(H93*N93)*0.07%</f>
        <v>516.46</v>
      </c>
      <c r="M93" s="320">
        <f t="shared" ref="M93" si="83">(K93*N93)-L93</f>
        <v>10683.54</v>
      </c>
      <c r="N93" s="314">
        <v>1400</v>
      </c>
      <c r="O93" s="107" t="s">
        <v>616</v>
      </c>
      <c r="P93" s="321">
        <v>44420</v>
      </c>
      <c r="Q93" s="176"/>
      <c r="R93" s="6" t="s">
        <v>617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80"/>
      <c r="AG93" s="366"/>
      <c r="AH93" s="181"/>
      <c r="AI93" s="181"/>
      <c r="AJ93" s="111"/>
      <c r="AK93" s="111"/>
      <c r="AL93" s="111"/>
    </row>
    <row r="94" spans="1:38" s="378" customFormat="1" ht="13.5" customHeight="1">
      <c r="A94" s="312">
        <v>23</v>
      </c>
      <c r="B94" s="337">
        <v>44419</v>
      </c>
      <c r="C94" s="313"/>
      <c r="D94" s="313" t="s">
        <v>943</v>
      </c>
      <c r="E94" s="302" t="s">
        <v>618</v>
      </c>
      <c r="F94" s="302">
        <v>911</v>
      </c>
      <c r="G94" s="302">
        <v>896</v>
      </c>
      <c r="H94" s="311">
        <v>921</v>
      </c>
      <c r="I94" s="314" t="s">
        <v>963</v>
      </c>
      <c r="J94" s="106" t="s">
        <v>966</v>
      </c>
      <c r="K94" s="318">
        <f t="shared" ref="K94:K95" si="84">H94-F94</f>
        <v>10</v>
      </c>
      <c r="L94" s="319">
        <f t="shared" ref="L94:L96" si="85">(H94*N94)*0.07%</f>
        <v>547.99500000000012</v>
      </c>
      <c r="M94" s="320">
        <f t="shared" ref="M94:M95" si="86">(K94*N94)-L94</f>
        <v>7952.0050000000001</v>
      </c>
      <c r="N94" s="314">
        <v>850</v>
      </c>
      <c r="O94" s="107" t="s">
        <v>616</v>
      </c>
      <c r="P94" s="389">
        <v>44419</v>
      </c>
      <c r="Q94" s="176"/>
      <c r="R94" s="6" t="s">
        <v>621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0"/>
      <c r="AG94" s="366"/>
      <c r="AH94" s="181"/>
      <c r="AI94" s="181"/>
      <c r="AJ94" s="111"/>
      <c r="AK94" s="111"/>
      <c r="AL94" s="111"/>
    </row>
    <row r="95" spans="1:38" s="378" customFormat="1" ht="13.5" customHeight="1">
      <c r="A95" s="351">
        <v>24</v>
      </c>
      <c r="B95" s="328">
        <v>44420</v>
      </c>
      <c r="C95" s="352"/>
      <c r="D95" s="352" t="s">
        <v>977</v>
      </c>
      <c r="E95" s="306" t="s">
        <v>618</v>
      </c>
      <c r="F95" s="306">
        <v>1440</v>
      </c>
      <c r="G95" s="306">
        <v>1424</v>
      </c>
      <c r="H95" s="348">
        <v>1424</v>
      </c>
      <c r="I95" s="353" t="s">
        <v>978</v>
      </c>
      <c r="J95" s="331" t="s">
        <v>939</v>
      </c>
      <c r="K95" s="330">
        <f t="shared" si="84"/>
        <v>-16</v>
      </c>
      <c r="L95" s="332">
        <f t="shared" si="85"/>
        <v>847.28000000000009</v>
      </c>
      <c r="M95" s="333">
        <f t="shared" si="86"/>
        <v>-14447.28</v>
      </c>
      <c r="N95" s="330">
        <v>850</v>
      </c>
      <c r="O95" s="334" t="s">
        <v>633</v>
      </c>
      <c r="P95" s="335">
        <v>44421</v>
      </c>
      <c r="Q95" s="176"/>
      <c r="R95" s="6" t="s">
        <v>617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0"/>
      <c r="AG95" s="366"/>
      <c r="AH95" s="181"/>
      <c r="AI95" s="181"/>
      <c r="AJ95" s="111"/>
      <c r="AK95" s="111"/>
      <c r="AL95" s="111"/>
    </row>
    <row r="96" spans="1:38" s="378" customFormat="1" ht="13.5" customHeight="1">
      <c r="A96" s="550">
        <v>25</v>
      </c>
      <c r="B96" s="552">
        <v>44421</v>
      </c>
      <c r="C96" s="347"/>
      <c r="D96" s="352" t="s">
        <v>924</v>
      </c>
      <c r="E96" s="306" t="s">
        <v>618</v>
      </c>
      <c r="F96" s="306">
        <v>672.5</v>
      </c>
      <c r="G96" s="306">
        <v>657</v>
      </c>
      <c r="H96" s="306">
        <v>657</v>
      </c>
      <c r="I96" s="348">
        <v>690</v>
      </c>
      <c r="J96" s="554" t="s">
        <v>1025</v>
      </c>
      <c r="K96" s="453">
        <v>-15.5</v>
      </c>
      <c r="L96" s="332">
        <f t="shared" si="85"/>
        <v>505.8900000000001</v>
      </c>
      <c r="M96" s="556">
        <f>(-1100*11.9)-606</f>
        <v>-13696</v>
      </c>
      <c r="N96" s="554">
        <v>1100</v>
      </c>
      <c r="O96" s="546" t="s">
        <v>633</v>
      </c>
      <c r="P96" s="548">
        <v>44428</v>
      </c>
      <c r="Q96" s="176"/>
      <c r="R96" s="6" t="s">
        <v>617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0"/>
      <c r="AG96" s="366"/>
      <c r="AH96" s="181"/>
      <c r="AI96" s="181"/>
      <c r="AJ96" s="111"/>
      <c r="AK96" s="111"/>
      <c r="AL96" s="111"/>
    </row>
    <row r="97" spans="1:38" s="378" customFormat="1" ht="13.5" customHeight="1">
      <c r="A97" s="551"/>
      <c r="B97" s="553"/>
      <c r="C97" s="347"/>
      <c r="D97" s="352" t="s">
        <v>992</v>
      </c>
      <c r="E97" s="306" t="s">
        <v>954</v>
      </c>
      <c r="F97" s="306">
        <v>4.5</v>
      </c>
      <c r="G97" s="306"/>
      <c r="H97" s="306">
        <v>0.9</v>
      </c>
      <c r="I97" s="348"/>
      <c r="J97" s="555"/>
      <c r="K97" s="454">
        <v>3.6</v>
      </c>
      <c r="L97" s="332"/>
      <c r="M97" s="557"/>
      <c r="N97" s="555"/>
      <c r="O97" s="547"/>
      <c r="P97" s="549"/>
      <c r="Q97" s="176"/>
      <c r="R97" s="6" t="s">
        <v>617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02"/>
      <c r="AG97" s="366"/>
      <c r="AH97" s="181"/>
      <c r="AI97" s="181"/>
      <c r="AJ97" s="111"/>
      <c r="AK97" s="111"/>
      <c r="AL97" s="111"/>
    </row>
    <row r="98" spans="1:38" s="378" customFormat="1" ht="13.5" customHeight="1">
      <c r="A98" s="312">
        <v>26</v>
      </c>
      <c r="B98" s="337">
        <v>44424</v>
      </c>
      <c r="C98" s="313"/>
      <c r="D98" s="313" t="s">
        <v>999</v>
      </c>
      <c r="E98" s="302" t="s">
        <v>618</v>
      </c>
      <c r="F98" s="302">
        <v>1115.5</v>
      </c>
      <c r="G98" s="302">
        <v>1100</v>
      </c>
      <c r="H98" s="311">
        <v>1128</v>
      </c>
      <c r="I98" s="314">
        <v>1150</v>
      </c>
      <c r="J98" s="106" t="s">
        <v>1001</v>
      </c>
      <c r="K98" s="318">
        <f t="shared" ref="K98" si="87">H98-F98</f>
        <v>12.5</v>
      </c>
      <c r="L98" s="319">
        <f t="shared" ref="L98" si="88">(H98*N98)*0.07%</f>
        <v>552.72</v>
      </c>
      <c r="M98" s="320">
        <f t="shared" ref="M98" si="89">(K98*N98)-L98</f>
        <v>8197.2800000000007</v>
      </c>
      <c r="N98" s="314">
        <v>700</v>
      </c>
      <c r="O98" s="107" t="s">
        <v>616</v>
      </c>
      <c r="P98" s="389">
        <v>44424</v>
      </c>
      <c r="Q98" s="176"/>
      <c r="R98" s="6" t="s">
        <v>621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5"/>
      <c r="AG98" s="366"/>
      <c r="AH98" s="181"/>
      <c r="AI98" s="181"/>
      <c r="AJ98" s="111"/>
      <c r="AK98" s="111"/>
      <c r="AL98" s="111"/>
    </row>
    <row r="99" spans="1:38" s="378" customFormat="1" ht="13.5" customHeight="1">
      <c r="A99" s="312">
        <v>27</v>
      </c>
      <c r="B99" s="337">
        <v>44424</v>
      </c>
      <c r="C99" s="313"/>
      <c r="D99" s="313" t="s">
        <v>1000</v>
      </c>
      <c r="E99" s="302" t="s">
        <v>618</v>
      </c>
      <c r="F99" s="302">
        <v>2925</v>
      </c>
      <c r="G99" s="302">
        <v>2885</v>
      </c>
      <c r="H99" s="311">
        <v>2960</v>
      </c>
      <c r="I99" s="314">
        <v>3000</v>
      </c>
      <c r="J99" s="106" t="s">
        <v>862</v>
      </c>
      <c r="K99" s="318">
        <f t="shared" ref="K99:K100" si="90">H99-F99</f>
        <v>35</v>
      </c>
      <c r="L99" s="319">
        <f t="shared" ref="L99:L100" si="91">(H99*N99)*0.07%</f>
        <v>414.40000000000003</v>
      </c>
      <c r="M99" s="320">
        <f t="shared" ref="M99:M100" si="92">(K99*N99)-L99</f>
        <v>6585.6</v>
      </c>
      <c r="N99" s="314">
        <v>200</v>
      </c>
      <c r="O99" s="107" t="s">
        <v>616</v>
      </c>
      <c r="P99" s="389">
        <v>44424</v>
      </c>
      <c r="Q99" s="176"/>
      <c r="R99" s="6" t="s">
        <v>621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5"/>
      <c r="AG99" s="366"/>
      <c r="AH99" s="181"/>
      <c r="AI99" s="181"/>
      <c r="AJ99" s="111"/>
      <c r="AK99" s="111"/>
      <c r="AL99" s="111"/>
    </row>
    <row r="100" spans="1:38" s="378" customFormat="1" ht="13.5" customHeight="1">
      <c r="A100" s="351">
        <v>28</v>
      </c>
      <c r="B100" s="328">
        <v>44424</v>
      </c>
      <c r="C100" s="352"/>
      <c r="D100" s="352" t="s">
        <v>873</v>
      </c>
      <c r="E100" s="306" t="s">
        <v>618</v>
      </c>
      <c r="F100" s="306">
        <v>429</v>
      </c>
      <c r="G100" s="306">
        <v>419.5</v>
      </c>
      <c r="H100" s="348">
        <v>421</v>
      </c>
      <c r="I100" s="353" t="s">
        <v>1002</v>
      </c>
      <c r="J100" s="331" t="s">
        <v>1007</v>
      </c>
      <c r="K100" s="330">
        <f t="shared" si="90"/>
        <v>-8</v>
      </c>
      <c r="L100" s="332">
        <f t="shared" si="91"/>
        <v>442.05000000000007</v>
      </c>
      <c r="M100" s="333">
        <f t="shared" si="92"/>
        <v>-12442.05</v>
      </c>
      <c r="N100" s="330">
        <v>1500</v>
      </c>
      <c r="O100" s="334" t="s">
        <v>633</v>
      </c>
      <c r="P100" s="335">
        <v>44425</v>
      </c>
      <c r="Q100" s="176"/>
      <c r="R100" s="6" t="s">
        <v>617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5"/>
      <c r="AG100" s="366"/>
      <c r="AH100" s="181"/>
      <c r="AI100" s="181"/>
      <c r="AJ100" s="111"/>
      <c r="AK100" s="111"/>
      <c r="AL100" s="111"/>
    </row>
    <row r="101" spans="1:38" s="378" customFormat="1" ht="13.5" customHeight="1">
      <c r="A101" s="351">
        <v>29</v>
      </c>
      <c r="B101" s="328">
        <v>44425</v>
      </c>
      <c r="C101" s="352"/>
      <c r="D101" s="352" t="s">
        <v>1008</v>
      </c>
      <c r="E101" s="306" t="s">
        <v>618</v>
      </c>
      <c r="F101" s="306">
        <v>2775</v>
      </c>
      <c r="G101" s="306">
        <v>2730</v>
      </c>
      <c r="H101" s="348">
        <v>2730</v>
      </c>
      <c r="I101" s="353" t="s">
        <v>1009</v>
      </c>
      <c r="J101" s="331" t="s">
        <v>1010</v>
      </c>
      <c r="K101" s="330">
        <f t="shared" ref="K101:K102" si="93">H101-F101</f>
        <v>-45</v>
      </c>
      <c r="L101" s="332">
        <f t="shared" ref="L101:L102" si="94">(H101*N101)*0.07%</f>
        <v>525.52500000000009</v>
      </c>
      <c r="M101" s="333">
        <f t="shared" ref="M101:M102" si="95">(K101*N101)-L101</f>
        <v>-12900.525</v>
      </c>
      <c r="N101" s="330">
        <v>275</v>
      </c>
      <c r="O101" s="334" t="s">
        <v>633</v>
      </c>
      <c r="P101" s="335">
        <v>44425</v>
      </c>
      <c r="Q101" s="176"/>
      <c r="R101" s="6" t="s">
        <v>621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02"/>
      <c r="AG101" s="366"/>
      <c r="AH101" s="181"/>
      <c r="AI101" s="181"/>
      <c r="AJ101" s="111"/>
      <c r="AK101" s="111"/>
      <c r="AL101" s="111"/>
    </row>
    <row r="102" spans="1:38" s="378" customFormat="1" ht="13.5" customHeight="1">
      <c r="A102" s="312">
        <v>30</v>
      </c>
      <c r="B102" s="337">
        <v>44425</v>
      </c>
      <c r="C102" s="313"/>
      <c r="D102" s="313" t="s">
        <v>874</v>
      </c>
      <c r="E102" s="302" t="s">
        <v>618</v>
      </c>
      <c r="F102" s="302">
        <v>1642</v>
      </c>
      <c r="G102" s="302">
        <v>1618</v>
      </c>
      <c r="H102" s="311">
        <v>1659</v>
      </c>
      <c r="I102" s="314" t="s">
        <v>1014</v>
      </c>
      <c r="J102" s="106" t="s">
        <v>1018</v>
      </c>
      <c r="K102" s="318">
        <f t="shared" si="93"/>
        <v>17</v>
      </c>
      <c r="L102" s="319">
        <f t="shared" si="94"/>
        <v>667.74750000000006</v>
      </c>
      <c r="M102" s="320">
        <f t="shared" si="95"/>
        <v>9107.2525000000005</v>
      </c>
      <c r="N102" s="314">
        <v>575</v>
      </c>
      <c r="O102" s="107" t="s">
        <v>616</v>
      </c>
      <c r="P102" s="389">
        <v>44425</v>
      </c>
      <c r="Q102" s="176"/>
      <c r="R102" s="6" t="s">
        <v>617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27"/>
      <c r="AG102" s="366"/>
      <c r="AH102" s="181"/>
      <c r="AI102" s="181"/>
      <c r="AJ102" s="111"/>
      <c r="AK102" s="111"/>
      <c r="AL102" s="111"/>
    </row>
    <row r="103" spans="1:38" s="378" customFormat="1" ht="13.5" customHeight="1">
      <c r="A103" s="467">
        <v>31</v>
      </c>
      <c r="B103" s="429">
        <v>44425</v>
      </c>
      <c r="C103" s="468"/>
      <c r="D103" s="468" t="s">
        <v>1015</v>
      </c>
      <c r="E103" s="428" t="s">
        <v>618</v>
      </c>
      <c r="F103" s="428">
        <v>789</v>
      </c>
      <c r="G103" s="428">
        <v>770</v>
      </c>
      <c r="H103" s="432">
        <v>789.5</v>
      </c>
      <c r="I103" s="469" t="s">
        <v>1016</v>
      </c>
      <c r="J103" s="470" t="s">
        <v>1056</v>
      </c>
      <c r="K103" s="471">
        <f t="shared" ref="K103:K104" si="96">H103-F103</f>
        <v>0.5</v>
      </c>
      <c r="L103" s="472">
        <f t="shared" ref="L103:L104" si="97">(H103*N103)*0.07%</f>
        <v>386.85500000000008</v>
      </c>
      <c r="M103" s="473">
        <f t="shared" ref="M103:M104" si="98">(K103*N103)-L103</f>
        <v>-36.855000000000075</v>
      </c>
      <c r="N103" s="469">
        <v>700</v>
      </c>
      <c r="O103" s="474" t="s">
        <v>616</v>
      </c>
      <c r="P103" s="475">
        <v>44431</v>
      </c>
      <c r="Q103" s="176"/>
      <c r="R103" s="6" t="s">
        <v>617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27"/>
      <c r="AG103" s="366"/>
      <c r="AH103" s="181"/>
      <c r="AI103" s="181"/>
      <c r="AJ103" s="111"/>
      <c r="AK103" s="111"/>
      <c r="AL103" s="111"/>
    </row>
    <row r="104" spans="1:38" s="378" customFormat="1" ht="13.5" customHeight="1">
      <c r="A104" s="460">
        <v>32</v>
      </c>
      <c r="B104" s="328">
        <v>44426</v>
      </c>
      <c r="C104" s="352"/>
      <c r="D104" s="352" t="s">
        <v>1022</v>
      </c>
      <c r="E104" s="306" t="s">
        <v>618</v>
      </c>
      <c r="F104" s="306">
        <v>1236</v>
      </c>
      <c r="G104" s="306">
        <v>1214</v>
      </c>
      <c r="H104" s="348">
        <v>1216</v>
      </c>
      <c r="I104" s="462" t="s">
        <v>1023</v>
      </c>
      <c r="J104" s="331" t="s">
        <v>1057</v>
      </c>
      <c r="K104" s="330">
        <f t="shared" si="96"/>
        <v>-20</v>
      </c>
      <c r="L104" s="332">
        <f t="shared" si="97"/>
        <v>468.16000000000008</v>
      </c>
      <c r="M104" s="333">
        <f t="shared" si="98"/>
        <v>-11468.16</v>
      </c>
      <c r="N104" s="330">
        <v>550</v>
      </c>
      <c r="O104" s="334" t="s">
        <v>633</v>
      </c>
      <c r="P104" s="335">
        <v>44431</v>
      </c>
      <c r="Q104" s="176"/>
      <c r="R104" s="6" t="s">
        <v>617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27"/>
      <c r="AG104" s="366"/>
      <c r="AH104" s="181"/>
      <c r="AI104" s="181"/>
      <c r="AJ104" s="111"/>
      <c r="AK104" s="111"/>
      <c r="AL104" s="111"/>
    </row>
    <row r="105" spans="1:38" s="378" customFormat="1" ht="13.5" customHeight="1">
      <c r="A105" s="312">
        <v>33</v>
      </c>
      <c r="B105" s="457">
        <v>44428</v>
      </c>
      <c r="C105" s="479"/>
      <c r="D105" s="479" t="s">
        <v>1042</v>
      </c>
      <c r="E105" s="302" t="s">
        <v>618</v>
      </c>
      <c r="F105" s="302">
        <v>1037</v>
      </c>
      <c r="G105" s="302">
        <v>1025</v>
      </c>
      <c r="H105" s="311">
        <v>1045.5</v>
      </c>
      <c r="I105" s="314" t="s">
        <v>1043</v>
      </c>
      <c r="J105" s="106" t="s">
        <v>1046</v>
      </c>
      <c r="K105" s="318">
        <f t="shared" ref="K105:K106" si="99">H105-F105</f>
        <v>8.5</v>
      </c>
      <c r="L105" s="319">
        <f t="shared" ref="L105:L106" si="100">(H105*N105)*0.07%</f>
        <v>731.85000000000014</v>
      </c>
      <c r="M105" s="320">
        <f t="shared" ref="M105:M106" si="101">(K105*N105)-L105</f>
        <v>7768.15</v>
      </c>
      <c r="N105" s="314">
        <v>1000</v>
      </c>
      <c r="O105" s="107" t="s">
        <v>616</v>
      </c>
      <c r="P105" s="389">
        <v>44428</v>
      </c>
      <c r="Q105" s="176"/>
      <c r="R105" s="6" t="s">
        <v>621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38"/>
      <c r="AG105" s="366"/>
      <c r="AH105" s="181"/>
      <c r="AI105" s="181"/>
      <c r="AJ105" s="111"/>
      <c r="AK105" s="111"/>
      <c r="AL105" s="111"/>
    </row>
    <row r="106" spans="1:38" s="378" customFormat="1" ht="13.5" customHeight="1">
      <c r="A106" s="477">
        <v>34</v>
      </c>
      <c r="B106" s="337">
        <v>44428</v>
      </c>
      <c r="C106" s="481"/>
      <c r="D106" s="481" t="s">
        <v>1044</v>
      </c>
      <c r="E106" s="478" t="s">
        <v>618</v>
      </c>
      <c r="F106" s="302">
        <v>2652</v>
      </c>
      <c r="G106" s="302">
        <v>2610</v>
      </c>
      <c r="H106" s="311">
        <v>2680</v>
      </c>
      <c r="I106" s="314" t="s">
        <v>1045</v>
      </c>
      <c r="J106" s="106" t="s">
        <v>1058</v>
      </c>
      <c r="K106" s="318">
        <f t="shared" si="99"/>
        <v>28</v>
      </c>
      <c r="L106" s="319">
        <f t="shared" si="100"/>
        <v>609.70000000000005</v>
      </c>
      <c r="M106" s="320">
        <f t="shared" si="101"/>
        <v>8490.2999999999993</v>
      </c>
      <c r="N106" s="314">
        <v>325</v>
      </c>
      <c r="O106" s="107" t="s">
        <v>616</v>
      </c>
      <c r="P106" s="321">
        <v>44431</v>
      </c>
      <c r="Q106" s="176"/>
      <c r="R106" s="6" t="s">
        <v>621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38"/>
      <c r="AG106" s="366"/>
      <c r="AH106" s="181"/>
      <c r="AI106" s="181"/>
      <c r="AJ106" s="111"/>
      <c r="AK106" s="111"/>
      <c r="AL106" s="111"/>
    </row>
    <row r="107" spans="1:38" s="378" customFormat="1" ht="13.5" customHeight="1">
      <c r="A107" s="312">
        <v>35</v>
      </c>
      <c r="B107" s="341">
        <v>44431</v>
      </c>
      <c r="C107" s="342"/>
      <c r="D107" s="342" t="s">
        <v>1000</v>
      </c>
      <c r="E107" s="302" t="s">
        <v>618</v>
      </c>
      <c r="F107" s="302">
        <v>2895</v>
      </c>
      <c r="G107" s="302">
        <v>2835</v>
      </c>
      <c r="H107" s="311">
        <v>2937.5</v>
      </c>
      <c r="I107" s="314" t="s">
        <v>1060</v>
      </c>
      <c r="J107" s="106" t="s">
        <v>1098</v>
      </c>
      <c r="K107" s="318">
        <f t="shared" ref="K107" si="102">H107-F107</f>
        <v>42.5</v>
      </c>
      <c r="L107" s="319">
        <f t="shared" ref="L107" si="103">(H107*N107)*0.07%</f>
        <v>411.25000000000006</v>
      </c>
      <c r="M107" s="320">
        <f t="shared" ref="M107" si="104">(K107*N107)-L107</f>
        <v>8088.75</v>
      </c>
      <c r="N107" s="314">
        <v>200</v>
      </c>
      <c r="O107" s="107" t="s">
        <v>616</v>
      </c>
      <c r="P107" s="321">
        <v>44433</v>
      </c>
      <c r="Q107" s="176"/>
      <c r="R107" s="6" t="s">
        <v>621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58"/>
      <c r="AG107" s="366"/>
      <c r="AH107" s="181"/>
      <c r="AI107" s="181"/>
      <c r="AJ107" s="111"/>
      <c r="AK107" s="111"/>
      <c r="AL107" s="111"/>
    </row>
    <row r="108" spans="1:38" s="378" customFormat="1" ht="13.5" customHeight="1">
      <c r="A108" s="483">
        <v>36</v>
      </c>
      <c r="B108" s="484">
        <v>44431</v>
      </c>
      <c r="C108" s="485"/>
      <c r="D108" s="485" t="s">
        <v>1061</v>
      </c>
      <c r="E108" s="464" t="s">
        <v>618</v>
      </c>
      <c r="F108" s="464" t="s">
        <v>1062</v>
      </c>
      <c r="G108" s="464">
        <v>1645</v>
      </c>
      <c r="H108" s="466"/>
      <c r="I108" s="486" t="s">
        <v>1063</v>
      </c>
      <c r="J108" s="486" t="s">
        <v>619</v>
      </c>
      <c r="K108" s="459"/>
      <c r="L108" s="178"/>
      <c r="M108" s="487"/>
      <c r="N108" s="486"/>
      <c r="O108" s="488"/>
      <c r="P108" s="489"/>
      <c r="Q108" s="176"/>
      <c r="R108" s="6" t="s">
        <v>621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83"/>
      <c r="AG108" s="440"/>
      <c r="AH108" s="485"/>
      <c r="AI108" s="485"/>
      <c r="AJ108" s="464"/>
      <c r="AK108" s="464"/>
      <c r="AL108" s="464"/>
    </row>
    <row r="109" spans="1:38" s="493" customFormat="1" ht="13.5" customHeight="1">
      <c r="A109" s="538">
        <v>37</v>
      </c>
      <c r="B109" s="540">
        <v>44432</v>
      </c>
      <c r="C109" s="113"/>
      <c r="D109" s="181" t="s">
        <v>1081</v>
      </c>
      <c r="E109" s="111" t="s">
        <v>954</v>
      </c>
      <c r="F109" s="111" t="s">
        <v>1082</v>
      </c>
      <c r="G109" s="111">
        <v>1770</v>
      </c>
      <c r="H109" s="111"/>
      <c r="I109" s="116">
        <v>1690</v>
      </c>
      <c r="J109" s="542" t="s">
        <v>619</v>
      </c>
      <c r="K109" s="178"/>
      <c r="L109" s="178"/>
      <c r="M109" s="544"/>
      <c r="N109" s="542"/>
      <c r="O109" s="522"/>
      <c r="P109" s="524"/>
      <c r="Q109" s="176"/>
      <c r="R109" s="6" t="s">
        <v>617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71"/>
      <c r="AG109" s="366"/>
      <c r="AH109" s="492"/>
      <c r="AI109" s="492"/>
      <c r="AJ109" s="371"/>
      <c r="AK109" s="371"/>
      <c r="AL109" s="371"/>
    </row>
    <row r="110" spans="1:38" s="493" customFormat="1" ht="13.5" customHeight="1">
      <c r="A110" s="539"/>
      <c r="B110" s="541"/>
      <c r="C110" s="113"/>
      <c r="D110" s="181" t="s">
        <v>1083</v>
      </c>
      <c r="E110" s="111" t="s">
        <v>954</v>
      </c>
      <c r="F110" s="111" t="s">
        <v>1084</v>
      </c>
      <c r="G110" s="111"/>
      <c r="H110" s="111"/>
      <c r="I110" s="116"/>
      <c r="J110" s="543"/>
      <c r="K110" s="372"/>
      <c r="L110" s="373"/>
      <c r="M110" s="545"/>
      <c r="N110" s="543"/>
      <c r="O110" s="523"/>
      <c r="P110" s="525"/>
      <c r="Q110" s="176"/>
      <c r="R110" s="6" t="s">
        <v>617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71"/>
      <c r="AG110" s="366"/>
      <c r="AH110" s="492"/>
      <c r="AI110" s="492"/>
      <c r="AJ110" s="371"/>
      <c r="AK110" s="371"/>
      <c r="AL110" s="371"/>
    </row>
    <row r="111" spans="1:38" s="493" customFormat="1" ht="13.5" customHeight="1">
      <c r="A111" s="526">
        <v>38</v>
      </c>
      <c r="B111" s="528">
        <v>44432</v>
      </c>
      <c r="C111" s="350"/>
      <c r="D111" s="313" t="s">
        <v>1085</v>
      </c>
      <c r="E111" s="302" t="s">
        <v>618</v>
      </c>
      <c r="F111" s="302">
        <v>369.5</v>
      </c>
      <c r="G111" s="302">
        <v>359.75</v>
      </c>
      <c r="H111" s="302">
        <v>374.5</v>
      </c>
      <c r="I111" s="311">
        <v>385</v>
      </c>
      <c r="J111" s="530" t="s">
        <v>1097</v>
      </c>
      <c r="K111" s="319">
        <f>H111-F111</f>
        <v>5</v>
      </c>
      <c r="L111" s="501">
        <f t="shared" ref="L111" si="105">(H111*N111)*0.07%</f>
        <v>524.30000000000007</v>
      </c>
      <c r="M111" s="532">
        <f>(2000*4.7)-625</f>
        <v>8775</v>
      </c>
      <c r="N111" s="530">
        <v>2000</v>
      </c>
      <c r="O111" s="534" t="s">
        <v>616</v>
      </c>
      <c r="P111" s="536">
        <v>44433</v>
      </c>
      <c r="Q111" s="176"/>
      <c r="R111" s="6" t="s">
        <v>617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71"/>
      <c r="AG111" s="366"/>
      <c r="AH111" s="492"/>
      <c r="AI111" s="492"/>
      <c r="AJ111" s="371"/>
      <c r="AK111" s="371"/>
      <c r="AL111" s="371"/>
    </row>
    <row r="112" spans="1:38" s="493" customFormat="1" ht="13.5" customHeight="1">
      <c r="A112" s="527"/>
      <c r="B112" s="529"/>
      <c r="C112" s="350"/>
      <c r="D112" s="313" t="s">
        <v>1086</v>
      </c>
      <c r="E112" s="302" t="s">
        <v>954</v>
      </c>
      <c r="F112" s="302">
        <v>3.5</v>
      </c>
      <c r="G112" s="302"/>
      <c r="H112" s="302">
        <v>3.8</v>
      </c>
      <c r="I112" s="311"/>
      <c r="J112" s="531"/>
      <c r="K112" s="504">
        <f>F112-H112</f>
        <v>-0.29999999999999982</v>
      </c>
      <c r="L112" s="505">
        <v>100</v>
      </c>
      <c r="M112" s="533"/>
      <c r="N112" s="531"/>
      <c r="O112" s="535"/>
      <c r="P112" s="537"/>
      <c r="Q112" s="176"/>
      <c r="R112" s="6" t="s">
        <v>617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71"/>
      <c r="AG112" s="366"/>
      <c r="AH112" s="492"/>
      <c r="AI112" s="492"/>
      <c r="AJ112" s="371"/>
      <c r="AK112" s="371"/>
      <c r="AL112" s="371"/>
    </row>
    <row r="113" spans="1:38" s="378" customFormat="1" ht="13.5" customHeight="1">
      <c r="A113" s="312">
        <v>39</v>
      </c>
      <c r="B113" s="507">
        <v>44433</v>
      </c>
      <c r="C113" s="342"/>
      <c r="D113" s="342" t="s">
        <v>1099</v>
      </c>
      <c r="E113" s="312" t="s">
        <v>618</v>
      </c>
      <c r="F113" s="312">
        <v>2595</v>
      </c>
      <c r="G113" s="312">
        <v>2555</v>
      </c>
      <c r="H113" s="314">
        <v>2627.5</v>
      </c>
      <c r="I113" s="314">
        <v>2680</v>
      </c>
      <c r="J113" s="106" t="s">
        <v>789</v>
      </c>
      <c r="K113" s="318">
        <f t="shared" ref="K113" si="106">H113-F113</f>
        <v>32.5</v>
      </c>
      <c r="L113" s="319">
        <f t="shared" ref="L113" si="107">(H113*N113)*0.07%</f>
        <v>597.75625000000014</v>
      </c>
      <c r="M113" s="320">
        <f t="shared" ref="M113" si="108">(K113*N113)-L113</f>
        <v>9964.7437499999996</v>
      </c>
      <c r="N113" s="314">
        <v>325</v>
      </c>
      <c r="O113" s="107" t="s">
        <v>616</v>
      </c>
      <c r="P113" s="321">
        <v>44433</v>
      </c>
      <c r="Q113" s="176"/>
      <c r="R113" s="6" t="s">
        <v>621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38"/>
      <c r="AG113" s="490"/>
      <c r="AH113" s="480"/>
      <c r="AI113" s="480"/>
      <c r="AJ113" s="465"/>
      <c r="AK113" s="465"/>
      <c r="AL113" s="465"/>
    </row>
    <row r="114" spans="1:38" s="378" customFormat="1" ht="13.5" customHeight="1">
      <c r="A114" s="498">
        <v>40</v>
      </c>
      <c r="B114" s="490">
        <v>44433</v>
      </c>
      <c r="C114" s="480"/>
      <c r="D114" s="480" t="s">
        <v>1100</v>
      </c>
      <c r="E114" s="498" t="s">
        <v>618</v>
      </c>
      <c r="F114" s="498" t="s">
        <v>1101</v>
      </c>
      <c r="G114" s="498">
        <v>1525</v>
      </c>
      <c r="H114" s="499"/>
      <c r="I114" s="499">
        <v>1600</v>
      </c>
      <c r="J114" s="502" t="s">
        <v>619</v>
      </c>
      <c r="K114" s="450"/>
      <c r="L114" s="373"/>
      <c r="M114" s="503"/>
      <c r="N114" s="499"/>
      <c r="O114" s="497"/>
      <c r="P114" s="184"/>
      <c r="Q114" s="176"/>
      <c r="R114" s="6" t="s">
        <v>617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498"/>
      <c r="AG114" s="490"/>
      <c r="AH114" s="480"/>
      <c r="AI114" s="480"/>
      <c r="AJ114" s="498"/>
      <c r="AK114" s="498"/>
      <c r="AL114" s="498"/>
    </row>
    <row r="115" spans="1:38" s="378" customFormat="1" ht="13.5" customHeight="1">
      <c r="A115" s="498">
        <v>41</v>
      </c>
      <c r="B115" s="490">
        <v>44433</v>
      </c>
      <c r="C115" s="480"/>
      <c r="D115" s="480" t="s">
        <v>1113</v>
      </c>
      <c r="E115" s="498" t="s">
        <v>618</v>
      </c>
      <c r="F115" s="498" t="s">
        <v>1115</v>
      </c>
      <c r="G115" s="498">
        <v>2175</v>
      </c>
      <c r="H115" s="499"/>
      <c r="I115" s="499" t="s">
        <v>1114</v>
      </c>
      <c r="J115" s="502" t="s">
        <v>619</v>
      </c>
      <c r="K115" s="450"/>
      <c r="L115" s="373"/>
      <c r="M115" s="503"/>
      <c r="N115" s="499"/>
      <c r="O115" s="497"/>
      <c r="P115" s="184"/>
      <c r="Q115" s="176"/>
      <c r="R115" s="6" t="s">
        <v>617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498"/>
      <c r="AG115" s="490"/>
      <c r="AH115" s="480"/>
      <c r="AI115" s="480"/>
      <c r="AJ115" s="498"/>
      <c r="AK115" s="498"/>
      <c r="AL115" s="498"/>
    </row>
    <row r="116" spans="1:38" s="378" customFormat="1" ht="13.5" customHeight="1">
      <c r="A116" s="498"/>
      <c r="B116" s="490"/>
      <c r="C116" s="480"/>
      <c r="D116" s="480"/>
      <c r="E116" s="498"/>
      <c r="F116" s="498"/>
      <c r="G116" s="498"/>
      <c r="H116" s="499"/>
      <c r="I116" s="499"/>
      <c r="J116" s="502"/>
      <c r="K116" s="450"/>
      <c r="L116" s="373"/>
      <c r="M116" s="503"/>
      <c r="N116" s="499"/>
      <c r="O116" s="497"/>
      <c r="P116" s="184"/>
      <c r="Q116" s="176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498"/>
      <c r="AG116" s="490"/>
      <c r="AH116" s="480"/>
      <c r="AI116" s="480"/>
      <c r="AJ116" s="498"/>
      <c r="AK116" s="498"/>
      <c r="AL116" s="498"/>
    </row>
    <row r="117" spans="1:38" s="378" customFormat="1" ht="13.5" customHeight="1">
      <c r="A117" s="180"/>
      <c r="B117" s="366"/>
      <c r="C117" s="181"/>
      <c r="D117" s="181"/>
      <c r="E117" s="111"/>
      <c r="F117" s="111"/>
      <c r="G117" s="111"/>
      <c r="H117" s="116"/>
      <c r="I117" s="177"/>
      <c r="J117" s="177"/>
      <c r="K117" s="486"/>
      <c r="L117" s="491"/>
      <c r="M117" s="182"/>
      <c r="N117" s="177"/>
      <c r="O117" s="183"/>
      <c r="P117" s="184"/>
      <c r="Q117" s="176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80"/>
      <c r="AG117" s="366"/>
      <c r="AH117" s="181"/>
      <c r="AI117" s="181"/>
      <c r="AJ117" s="111"/>
      <c r="AK117" s="111"/>
      <c r="AL117" s="111"/>
    </row>
    <row r="118" spans="1:38" ht="13.5" customHeight="1">
      <c r="A118" s="538"/>
      <c r="B118" s="540"/>
      <c r="C118" s="113"/>
      <c r="D118" s="181"/>
      <c r="E118" s="111"/>
      <c r="F118" s="111"/>
      <c r="G118" s="111"/>
      <c r="H118" s="111"/>
      <c r="I118" s="116"/>
      <c r="J118" s="542"/>
      <c r="K118" s="178"/>
      <c r="L118" s="178"/>
      <c r="M118" s="544"/>
      <c r="N118" s="542"/>
      <c r="O118" s="522"/>
      <c r="P118" s="524"/>
      <c r="Q118" s="176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3.5" customHeight="1">
      <c r="A119" s="539"/>
      <c r="B119" s="541"/>
      <c r="C119" s="113"/>
      <c r="D119" s="181"/>
      <c r="E119" s="111"/>
      <c r="F119" s="111"/>
      <c r="G119" s="111"/>
      <c r="H119" s="111"/>
      <c r="I119" s="116"/>
      <c r="J119" s="543"/>
      <c r="K119" s="372"/>
      <c r="L119" s="373"/>
      <c r="M119" s="545"/>
      <c r="N119" s="543"/>
      <c r="O119" s="523"/>
      <c r="P119" s="525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3.5" customHeight="1">
      <c r="A120" s="127"/>
      <c r="B120" s="128"/>
      <c r="C120" s="165"/>
      <c r="D120" s="185"/>
      <c r="E120" s="186"/>
      <c r="F120" s="127"/>
      <c r="G120" s="127"/>
      <c r="H120" s="127"/>
      <c r="I120" s="167"/>
      <c r="J120" s="167"/>
      <c r="K120" s="167"/>
      <c r="L120" s="167"/>
      <c r="M120" s="167"/>
      <c r="N120" s="167"/>
      <c r="O120" s="167"/>
      <c r="P120" s="167"/>
      <c r="Q120" s="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87"/>
      <c r="B121" s="128"/>
      <c r="C121" s="129"/>
      <c r="D121" s="188"/>
      <c r="E121" s="132"/>
      <c r="F121" s="132"/>
      <c r="G121" s="132"/>
      <c r="H121" s="132"/>
      <c r="I121" s="132"/>
      <c r="J121" s="6"/>
      <c r="K121" s="132"/>
      <c r="L121" s="132"/>
      <c r="M121" s="6"/>
      <c r="N121" s="1"/>
      <c r="O121" s="129"/>
      <c r="P121" s="44"/>
      <c r="Q121" s="44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4"/>
      <c r="AG121" s="44"/>
      <c r="AH121" s="44"/>
      <c r="AI121" s="44"/>
      <c r="AJ121" s="44"/>
      <c r="AK121" s="44"/>
      <c r="AL121" s="44"/>
    </row>
    <row r="122" spans="1:38" ht="12.75" customHeight="1">
      <c r="A122" s="189" t="s">
        <v>644</v>
      </c>
      <c r="B122" s="189"/>
      <c r="C122" s="189"/>
      <c r="D122" s="189"/>
      <c r="E122" s="190"/>
      <c r="F122" s="132"/>
      <c r="G122" s="132"/>
      <c r="H122" s="132"/>
      <c r="I122" s="132"/>
      <c r="J122" s="1"/>
      <c r="K122" s="6"/>
      <c r="L122" s="6"/>
      <c r="M122" s="6"/>
      <c r="N122" s="1"/>
      <c r="O122" s="1"/>
      <c r="P122" s="44"/>
      <c r="Q122" s="44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4"/>
      <c r="AG122" s="44"/>
      <c r="AH122" s="44"/>
      <c r="AI122" s="44"/>
      <c r="AJ122" s="44"/>
      <c r="AK122" s="44"/>
      <c r="AL122" s="44"/>
    </row>
    <row r="123" spans="1:38" ht="38.25" customHeight="1">
      <c r="A123" s="102" t="s">
        <v>16</v>
      </c>
      <c r="B123" s="102" t="s">
        <v>590</v>
      </c>
      <c r="C123" s="102"/>
      <c r="D123" s="103" t="s">
        <v>603</v>
      </c>
      <c r="E123" s="102" t="s">
        <v>604</v>
      </c>
      <c r="F123" s="102" t="s">
        <v>605</v>
      </c>
      <c r="G123" s="102" t="s">
        <v>631</v>
      </c>
      <c r="H123" s="102" t="s">
        <v>607</v>
      </c>
      <c r="I123" s="102" t="s">
        <v>608</v>
      </c>
      <c r="J123" s="101" t="s">
        <v>609</v>
      </c>
      <c r="K123" s="101" t="s">
        <v>645</v>
      </c>
      <c r="L123" s="104" t="s">
        <v>611</v>
      </c>
      <c r="M123" s="175" t="s">
        <v>641</v>
      </c>
      <c r="N123" s="102" t="s">
        <v>642</v>
      </c>
      <c r="O123" s="102" t="s">
        <v>613</v>
      </c>
      <c r="P123" s="103" t="s">
        <v>614</v>
      </c>
      <c r="Q123" s="44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44"/>
      <c r="AG123" s="44"/>
      <c r="AH123" s="44"/>
      <c r="AI123" s="44"/>
      <c r="AJ123" s="44"/>
      <c r="AK123" s="44"/>
      <c r="AL123" s="44"/>
    </row>
    <row r="124" spans="1:38" ht="12.75" customHeight="1">
      <c r="A124" s="410">
        <v>1</v>
      </c>
      <c r="B124" s="328">
        <v>44403</v>
      </c>
      <c r="C124" s="355"/>
      <c r="D124" s="411" t="s">
        <v>855</v>
      </c>
      <c r="E124" s="327" t="s">
        <v>618</v>
      </c>
      <c r="F124" s="327">
        <v>2.1</v>
      </c>
      <c r="G124" s="327">
        <v>0.75</v>
      </c>
      <c r="H124" s="327">
        <v>0.75</v>
      </c>
      <c r="I124" s="330" t="s">
        <v>863</v>
      </c>
      <c r="J124" s="331" t="s">
        <v>982</v>
      </c>
      <c r="K124" s="407">
        <f t="shared" ref="K124" si="109">H124-F124</f>
        <v>-1.35</v>
      </c>
      <c r="L124" s="407">
        <v>100</v>
      </c>
      <c r="M124" s="331">
        <f t="shared" ref="M124" si="110">(K124*N124)-100</f>
        <v>-4420</v>
      </c>
      <c r="N124" s="331">
        <v>3200</v>
      </c>
      <c r="O124" s="408" t="s">
        <v>633</v>
      </c>
      <c r="P124" s="409">
        <v>44421</v>
      </c>
      <c r="Q124" s="176"/>
      <c r="R124" s="191" t="s">
        <v>617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351">
        <v>2</v>
      </c>
      <c r="B125" s="346">
        <v>44411</v>
      </c>
      <c r="C125" s="403"/>
      <c r="D125" s="404" t="s">
        <v>888</v>
      </c>
      <c r="E125" s="351" t="s">
        <v>618</v>
      </c>
      <c r="F125" s="351">
        <v>66.5</v>
      </c>
      <c r="G125" s="351">
        <v>19</v>
      </c>
      <c r="H125" s="351">
        <v>26</v>
      </c>
      <c r="I125" s="353" t="s">
        <v>889</v>
      </c>
      <c r="J125" s="343" t="s">
        <v>901</v>
      </c>
      <c r="K125" s="405">
        <f t="shared" ref="K125" si="111">H125-F125</f>
        <v>-40.5</v>
      </c>
      <c r="L125" s="405">
        <v>100</v>
      </c>
      <c r="M125" s="343">
        <f t="shared" ref="M125" si="112">(K125*N125)-100</f>
        <v>-2125</v>
      </c>
      <c r="N125" s="343">
        <v>50</v>
      </c>
      <c r="O125" s="345" t="s">
        <v>633</v>
      </c>
      <c r="P125" s="406">
        <v>44411</v>
      </c>
      <c r="Q125" s="176"/>
      <c r="R125" s="191" t="s">
        <v>617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351">
        <v>3</v>
      </c>
      <c r="B126" s="346">
        <v>44411</v>
      </c>
      <c r="C126" s="403"/>
      <c r="D126" s="404" t="s">
        <v>890</v>
      </c>
      <c r="E126" s="351" t="s">
        <v>618</v>
      </c>
      <c r="F126" s="351">
        <v>150</v>
      </c>
      <c r="G126" s="351">
        <v>35</v>
      </c>
      <c r="H126" s="351">
        <v>35</v>
      </c>
      <c r="I126" s="353" t="s">
        <v>891</v>
      </c>
      <c r="J126" s="343" t="s">
        <v>981</v>
      </c>
      <c r="K126" s="344">
        <f t="shared" ref="K126:K127" si="113">H126-F126</f>
        <v>-115</v>
      </c>
      <c r="L126" s="344">
        <v>100</v>
      </c>
      <c r="M126" s="343">
        <f t="shared" ref="M126:M127" si="114">(K126*N126)-100</f>
        <v>-2975</v>
      </c>
      <c r="N126" s="307">
        <v>25</v>
      </c>
      <c r="O126" s="345" t="s">
        <v>633</v>
      </c>
      <c r="P126" s="322">
        <v>44412</v>
      </c>
      <c r="Q126" s="176"/>
      <c r="R126" s="191" t="s">
        <v>621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351">
        <v>4</v>
      </c>
      <c r="B127" s="346">
        <v>44412</v>
      </c>
      <c r="C127" s="403"/>
      <c r="D127" s="404" t="s">
        <v>914</v>
      </c>
      <c r="E127" s="351" t="s">
        <v>618</v>
      </c>
      <c r="F127" s="351">
        <v>26.5</v>
      </c>
      <c r="G127" s="351">
        <v>14</v>
      </c>
      <c r="H127" s="351">
        <v>14</v>
      </c>
      <c r="I127" s="353" t="s">
        <v>915</v>
      </c>
      <c r="J127" s="331" t="s">
        <v>984</v>
      </c>
      <c r="K127" s="407">
        <f t="shared" si="113"/>
        <v>-12.5</v>
      </c>
      <c r="L127" s="407">
        <v>100</v>
      </c>
      <c r="M127" s="331">
        <f t="shared" si="114"/>
        <v>-4475</v>
      </c>
      <c r="N127" s="331">
        <v>350</v>
      </c>
      <c r="O127" s="408" t="s">
        <v>633</v>
      </c>
      <c r="P127" s="409">
        <v>44421</v>
      </c>
      <c r="Q127" s="176"/>
      <c r="R127" s="191" t="s">
        <v>617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351">
        <v>5</v>
      </c>
      <c r="B128" s="346">
        <v>44412</v>
      </c>
      <c r="C128" s="403"/>
      <c r="D128" s="404" t="s">
        <v>916</v>
      </c>
      <c r="E128" s="351" t="s">
        <v>618</v>
      </c>
      <c r="F128" s="351">
        <v>51</v>
      </c>
      <c r="G128" s="351">
        <v>8</v>
      </c>
      <c r="H128" s="351">
        <v>8</v>
      </c>
      <c r="I128" s="353" t="s">
        <v>917</v>
      </c>
      <c r="J128" s="343" t="s">
        <v>921</v>
      </c>
      <c r="K128" s="344">
        <f t="shared" ref="K128:K129" si="115">H128-F128</f>
        <v>-43</v>
      </c>
      <c r="L128" s="344">
        <v>100</v>
      </c>
      <c r="M128" s="343">
        <f t="shared" ref="M128:M129" si="116">(K128*N128)-100</f>
        <v>-2250</v>
      </c>
      <c r="N128" s="307">
        <v>50</v>
      </c>
      <c r="O128" s="345" t="s">
        <v>633</v>
      </c>
      <c r="P128" s="322">
        <v>44413</v>
      </c>
      <c r="Q128" s="176"/>
      <c r="R128" s="191" t="s">
        <v>621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351">
        <v>6</v>
      </c>
      <c r="B129" s="346">
        <v>44418</v>
      </c>
      <c r="C129" s="403"/>
      <c r="D129" s="404" t="s">
        <v>951</v>
      </c>
      <c r="E129" s="351" t="s">
        <v>618</v>
      </c>
      <c r="F129" s="351">
        <v>2.75</v>
      </c>
      <c r="G129" s="351">
        <v>1.3</v>
      </c>
      <c r="H129" s="351">
        <v>1.3</v>
      </c>
      <c r="I129" s="353" t="s">
        <v>952</v>
      </c>
      <c r="J129" s="331" t="s">
        <v>983</v>
      </c>
      <c r="K129" s="407">
        <f t="shared" si="115"/>
        <v>-1.45</v>
      </c>
      <c r="L129" s="407">
        <v>100</v>
      </c>
      <c r="M129" s="331">
        <f t="shared" si="116"/>
        <v>-3870</v>
      </c>
      <c r="N129" s="331">
        <v>2600</v>
      </c>
      <c r="O129" s="408" t="s">
        <v>633</v>
      </c>
      <c r="P129" s="409">
        <v>44421</v>
      </c>
      <c r="Q129" s="176"/>
      <c r="R129" s="191" t="s">
        <v>617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302">
        <v>7</v>
      </c>
      <c r="B130" s="341">
        <v>44418</v>
      </c>
      <c r="C130" s="310"/>
      <c r="D130" s="350" t="s">
        <v>953</v>
      </c>
      <c r="E130" s="302" t="s">
        <v>954</v>
      </c>
      <c r="F130" s="302">
        <v>80</v>
      </c>
      <c r="G130" s="302">
        <v>140</v>
      </c>
      <c r="H130" s="302">
        <v>62</v>
      </c>
      <c r="I130" s="311">
        <v>0.1</v>
      </c>
      <c r="J130" s="374" t="s">
        <v>955</v>
      </c>
      <c r="K130" s="386">
        <f>F130-H130</f>
        <v>18</v>
      </c>
      <c r="L130" s="386">
        <v>100</v>
      </c>
      <c r="M130" s="374">
        <f t="shared" ref="M130:M131" si="117">(K130*N130)-100</f>
        <v>800</v>
      </c>
      <c r="N130" s="106">
        <v>50</v>
      </c>
      <c r="O130" s="387" t="s">
        <v>616</v>
      </c>
      <c r="P130" s="388">
        <v>44418</v>
      </c>
      <c r="Q130" s="176"/>
      <c r="R130" s="191" t="s">
        <v>617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365" customFormat="1" ht="12.75" customHeight="1">
      <c r="A131" s="302">
        <v>8</v>
      </c>
      <c r="B131" s="341">
        <v>44419</v>
      </c>
      <c r="C131" s="310"/>
      <c r="D131" s="350" t="s">
        <v>964</v>
      </c>
      <c r="E131" s="302" t="s">
        <v>618</v>
      </c>
      <c r="F131" s="302">
        <v>23</v>
      </c>
      <c r="G131" s="302">
        <v>10</v>
      </c>
      <c r="H131" s="302">
        <v>33.5</v>
      </c>
      <c r="I131" s="311" t="s">
        <v>915</v>
      </c>
      <c r="J131" s="374" t="s">
        <v>985</v>
      </c>
      <c r="K131" s="412">
        <f t="shared" ref="K131" si="118">H131-F131</f>
        <v>10.5</v>
      </c>
      <c r="L131" s="412">
        <v>100</v>
      </c>
      <c r="M131" s="413">
        <f t="shared" si="117"/>
        <v>3050</v>
      </c>
      <c r="N131" s="413">
        <v>300</v>
      </c>
      <c r="O131" s="387" t="s">
        <v>616</v>
      </c>
      <c r="P131" s="414">
        <v>44421</v>
      </c>
      <c r="Q131" s="400"/>
      <c r="R131" s="401" t="s">
        <v>621</v>
      </c>
      <c r="S131" s="363"/>
      <c r="T131" s="363"/>
      <c r="U131" s="363"/>
      <c r="V131" s="363"/>
      <c r="W131" s="363"/>
      <c r="X131" s="363"/>
      <c r="Y131" s="363"/>
      <c r="Z131" s="363"/>
      <c r="AA131" s="363"/>
      <c r="AB131" s="363"/>
      <c r="AC131" s="363"/>
      <c r="AD131" s="363"/>
      <c r="AE131" s="363"/>
      <c r="AF131" s="363"/>
      <c r="AG131" s="363"/>
      <c r="AH131" s="363"/>
      <c r="AI131" s="363"/>
      <c r="AJ131" s="363"/>
      <c r="AK131" s="363"/>
      <c r="AL131" s="363"/>
    </row>
    <row r="132" spans="1:38" s="365" customFormat="1" ht="12.75" customHeight="1">
      <c r="A132" s="302">
        <v>9</v>
      </c>
      <c r="B132" s="341">
        <v>44419</v>
      </c>
      <c r="C132" s="310"/>
      <c r="D132" s="350" t="s">
        <v>965</v>
      </c>
      <c r="E132" s="302" t="s">
        <v>618</v>
      </c>
      <c r="F132" s="302">
        <v>47</v>
      </c>
      <c r="G132" s="302">
        <v>34</v>
      </c>
      <c r="H132" s="302">
        <v>53.5</v>
      </c>
      <c r="I132" s="311">
        <v>80</v>
      </c>
      <c r="J132" s="374" t="s">
        <v>987</v>
      </c>
      <c r="K132" s="412">
        <f t="shared" ref="K132" si="119">H132-F132</f>
        <v>6.5</v>
      </c>
      <c r="L132" s="412">
        <v>100</v>
      </c>
      <c r="M132" s="413">
        <f t="shared" ref="M132" si="120">(K132*N132)-100</f>
        <v>1850</v>
      </c>
      <c r="N132" s="413">
        <v>300</v>
      </c>
      <c r="O132" s="387" t="s">
        <v>616</v>
      </c>
      <c r="P132" s="414">
        <v>44421</v>
      </c>
      <c r="Q132" s="400"/>
      <c r="R132" s="401" t="s">
        <v>621</v>
      </c>
      <c r="S132" s="363"/>
      <c r="T132" s="363"/>
      <c r="U132" s="363"/>
      <c r="V132" s="363"/>
      <c r="W132" s="363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63"/>
    </row>
    <row r="133" spans="1:38" s="365" customFormat="1" ht="12.75" customHeight="1">
      <c r="A133" s="302">
        <v>10</v>
      </c>
      <c r="B133" s="341">
        <v>44420</v>
      </c>
      <c r="C133" s="310"/>
      <c r="D133" s="350" t="s">
        <v>968</v>
      </c>
      <c r="E133" s="302" t="s">
        <v>954</v>
      </c>
      <c r="F133" s="302">
        <v>5.75</v>
      </c>
      <c r="G133" s="302">
        <v>9</v>
      </c>
      <c r="H133" s="302">
        <v>3.75</v>
      </c>
      <c r="I133" s="311">
        <v>0.1</v>
      </c>
      <c r="J133" s="374" t="s">
        <v>969</v>
      </c>
      <c r="K133" s="386">
        <f>F133-H133</f>
        <v>2</v>
      </c>
      <c r="L133" s="386">
        <v>100</v>
      </c>
      <c r="M133" s="374">
        <f t="shared" ref="M133:M135" si="121">(K133*N133)-100</f>
        <v>2700</v>
      </c>
      <c r="N133" s="106">
        <v>1400</v>
      </c>
      <c r="O133" s="387" t="s">
        <v>616</v>
      </c>
      <c r="P133" s="388">
        <v>44420</v>
      </c>
      <c r="Q133" s="400"/>
      <c r="R133" s="401" t="s">
        <v>617</v>
      </c>
      <c r="S133" s="363"/>
      <c r="T133" s="363"/>
      <c r="U133" s="363"/>
      <c r="V133" s="363"/>
      <c r="W133" s="363"/>
      <c r="X133" s="363"/>
      <c r="Y133" s="363"/>
      <c r="Z133" s="363"/>
      <c r="AA133" s="363"/>
      <c r="AB133" s="363"/>
      <c r="AC133" s="363"/>
      <c r="AD133" s="363"/>
      <c r="AE133" s="363"/>
      <c r="AF133" s="363"/>
      <c r="AG133" s="363"/>
      <c r="AH133" s="363"/>
      <c r="AI133" s="363"/>
      <c r="AJ133" s="363"/>
      <c r="AK133" s="363"/>
      <c r="AL133" s="363"/>
    </row>
    <row r="134" spans="1:38" s="365" customFormat="1" ht="12.75" customHeight="1">
      <c r="A134" s="306">
        <v>11</v>
      </c>
      <c r="B134" s="346">
        <v>44420</v>
      </c>
      <c r="C134" s="304"/>
      <c r="D134" s="347" t="s">
        <v>971</v>
      </c>
      <c r="E134" s="306" t="s">
        <v>618</v>
      </c>
      <c r="F134" s="306">
        <v>62</v>
      </c>
      <c r="G134" s="306"/>
      <c r="H134" s="306">
        <v>22.5</v>
      </c>
      <c r="I134" s="348" t="s">
        <v>972</v>
      </c>
      <c r="J134" s="343" t="s">
        <v>973</v>
      </c>
      <c r="K134" s="344">
        <f t="shared" ref="K134" si="122">H134-F134</f>
        <v>-39.5</v>
      </c>
      <c r="L134" s="344">
        <v>100</v>
      </c>
      <c r="M134" s="343">
        <f t="shared" si="121"/>
        <v>-1087.5</v>
      </c>
      <c r="N134" s="307">
        <v>25</v>
      </c>
      <c r="O134" s="345" t="s">
        <v>633</v>
      </c>
      <c r="P134" s="322">
        <v>44420</v>
      </c>
      <c r="Q134" s="400"/>
      <c r="R134" s="401" t="s">
        <v>621</v>
      </c>
      <c r="S134" s="363"/>
      <c r="T134" s="363"/>
      <c r="U134" s="363"/>
      <c r="V134" s="363"/>
      <c r="W134" s="363"/>
      <c r="X134" s="363"/>
      <c r="Y134" s="363"/>
      <c r="Z134" s="363"/>
      <c r="AA134" s="363"/>
      <c r="AB134" s="363"/>
      <c r="AC134" s="363"/>
      <c r="AD134" s="363"/>
      <c r="AE134" s="363"/>
      <c r="AF134" s="363"/>
      <c r="AG134" s="363"/>
      <c r="AH134" s="363"/>
      <c r="AI134" s="363"/>
      <c r="AJ134" s="363"/>
      <c r="AK134" s="363"/>
      <c r="AL134" s="363"/>
    </row>
    <row r="135" spans="1:38" s="365" customFormat="1" ht="12.75" customHeight="1">
      <c r="A135" s="306">
        <v>12</v>
      </c>
      <c r="B135" s="346">
        <v>44420</v>
      </c>
      <c r="C135" s="304"/>
      <c r="D135" s="347" t="s">
        <v>974</v>
      </c>
      <c r="E135" s="306" t="s">
        <v>954</v>
      </c>
      <c r="F135" s="306">
        <v>72</v>
      </c>
      <c r="G135" s="306">
        <v>130</v>
      </c>
      <c r="H135" s="306">
        <v>125</v>
      </c>
      <c r="I135" s="348">
        <v>0.1</v>
      </c>
      <c r="J135" s="343" t="s">
        <v>990</v>
      </c>
      <c r="K135" s="344">
        <f>F135-H135</f>
        <v>-53</v>
      </c>
      <c r="L135" s="344">
        <v>100</v>
      </c>
      <c r="M135" s="343">
        <f t="shared" si="121"/>
        <v>-2750</v>
      </c>
      <c r="N135" s="307">
        <v>50</v>
      </c>
      <c r="O135" s="345" t="s">
        <v>633</v>
      </c>
      <c r="P135" s="322">
        <v>44421</v>
      </c>
      <c r="Q135" s="400"/>
      <c r="R135" s="401" t="s">
        <v>617</v>
      </c>
      <c r="S135" s="363"/>
      <c r="T135" s="363"/>
      <c r="U135" s="363"/>
      <c r="V135" s="363"/>
      <c r="W135" s="363"/>
      <c r="X135" s="363"/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</row>
    <row r="136" spans="1:38" s="365" customFormat="1" ht="12.75" customHeight="1">
      <c r="A136" s="302">
        <v>13</v>
      </c>
      <c r="B136" s="341">
        <v>44420</v>
      </c>
      <c r="C136" s="310"/>
      <c r="D136" s="350" t="s">
        <v>975</v>
      </c>
      <c r="E136" s="302" t="s">
        <v>618</v>
      </c>
      <c r="F136" s="302">
        <v>31</v>
      </c>
      <c r="G136" s="302">
        <v>15</v>
      </c>
      <c r="H136" s="302">
        <v>38</v>
      </c>
      <c r="I136" s="311" t="s">
        <v>976</v>
      </c>
      <c r="J136" s="374" t="s">
        <v>905</v>
      </c>
      <c r="K136" s="412">
        <f t="shared" ref="K136:K137" si="123">H136-F136</f>
        <v>7</v>
      </c>
      <c r="L136" s="412">
        <v>100</v>
      </c>
      <c r="M136" s="413">
        <f t="shared" ref="M136:M139" si="124">(K136*N136)-100</f>
        <v>2000</v>
      </c>
      <c r="N136" s="413">
        <v>300</v>
      </c>
      <c r="O136" s="387" t="s">
        <v>616</v>
      </c>
      <c r="P136" s="414">
        <v>44421</v>
      </c>
      <c r="Q136" s="400"/>
      <c r="R136" s="401" t="s">
        <v>621</v>
      </c>
      <c r="S136" s="363"/>
      <c r="T136" s="363"/>
      <c r="U136" s="363"/>
      <c r="V136" s="363"/>
      <c r="W136" s="363"/>
      <c r="X136" s="363"/>
      <c r="Y136" s="363"/>
      <c r="Z136" s="363"/>
      <c r="AA136" s="363"/>
      <c r="AB136" s="363"/>
      <c r="AC136" s="363"/>
      <c r="AD136" s="363"/>
      <c r="AE136" s="363"/>
      <c r="AF136" s="363"/>
      <c r="AG136" s="363"/>
      <c r="AH136" s="363"/>
      <c r="AI136" s="363"/>
      <c r="AJ136" s="363"/>
      <c r="AK136" s="363"/>
      <c r="AL136" s="363"/>
    </row>
    <row r="137" spans="1:38" s="365" customFormat="1" ht="12.75" customHeight="1">
      <c r="A137" s="302">
        <v>14</v>
      </c>
      <c r="B137" s="341">
        <v>44421</v>
      </c>
      <c r="C137" s="310"/>
      <c r="D137" s="350" t="s">
        <v>986</v>
      </c>
      <c r="E137" s="302" t="s">
        <v>618</v>
      </c>
      <c r="F137" s="302">
        <v>26.5</v>
      </c>
      <c r="G137" s="302">
        <v>18</v>
      </c>
      <c r="H137" s="302">
        <v>31.5</v>
      </c>
      <c r="I137" s="311" t="s">
        <v>915</v>
      </c>
      <c r="J137" s="374" t="s">
        <v>1011</v>
      </c>
      <c r="K137" s="412">
        <f t="shared" si="123"/>
        <v>5</v>
      </c>
      <c r="L137" s="412">
        <v>100</v>
      </c>
      <c r="M137" s="413">
        <f t="shared" si="124"/>
        <v>2775</v>
      </c>
      <c r="N137" s="413">
        <v>575</v>
      </c>
      <c r="O137" s="387" t="s">
        <v>616</v>
      </c>
      <c r="P137" s="414">
        <v>44421</v>
      </c>
      <c r="Q137" s="400"/>
      <c r="R137" s="401" t="s">
        <v>621</v>
      </c>
      <c r="S137" s="363"/>
      <c r="T137" s="363"/>
      <c r="U137" s="363"/>
      <c r="V137" s="363"/>
      <c r="W137" s="363"/>
      <c r="X137" s="363"/>
      <c r="Y137" s="363"/>
      <c r="Z137" s="363"/>
      <c r="AA137" s="363"/>
      <c r="AB137" s="363"/>
      <c r="AC137" s="363"/>
      <c r="AD137" s="363"/>
      <c r="AE137" s="363"/>
      <c r="AF137" s="363"/>
      <c r="AG137" s="363"/>
      <c r="AH137" s="363"/>
      <c r="AI137" s="363"/>
      <c r="AJ137" s="363"/>
      <c r="AK137" s="363"/>
      <c r="AL137" s="363"/>
    </row>
    <row r="138" spans="1:38" s="365" customFormat="1" ht="12.75" customHeight="1">
      <c r="A138" s="306">
        <v>15</v>
      </c>
      <c r="B138" s="346">
        <v>44421</v>
      </c>
      <c r="C138" s="304"/>
      <c r="D138" s="347" t="s">
        <v>988</v>
      </c>
      <c r="E138" s="306" t="s">
        <v>954</v>
      </c>
      <c r="F138" s="306">
        <v>6.1</v>
      </c>
      <c r="G138" s="306">
        <v>10.1</v>
      </c>
      <c r="H138" s="306">
        <v>10.1</v>
      </c>
      <c r="I138" s="348">
        <v>0.1</v>
      </c>
      <c r="J138" s="343" t="s">
        <v>989</v>
      </c>
      <c r="K138" s="344">
        <f>F138-H138</f>
        <v>-4</v>
      </c>
      <c r="L138" s="344">
        <v>100</v>
      </c>
      <c r="M138" s="343">
        <f t="shared" si="124"/>
        <v>-3300</v>
      </c>
      <c r="N138" s="307">
        <v>800</v>
      </c>
      <c r="O138" s="345" t="s">
        <v>633</v>
      </c>
      <c r="P138" s="349">
        <v>44421</v>
      </c>
      <c r="Q138" s="400"/>
      <c r="R138" s="401" t="s">
        <v>621</v>
      </c>
      <c r="S138" s="363"/>
      <c r="T138" s="363"/>
      <c r="U138" s="363"/>
      <c r="V138" s="363"/>
      <c r="W138" s="363"/>
      <c r="X138" s="363"/>
      <c r="Y138" s="363"/>
      <c r="Z138" s="363"/>
      <c r="AA138" s="363"/>
      <c r="AB138" s="363"/>
      <c r="AC138" s="363"/>
      <c r="AD138" s="363"/>
      <c r="AE138" s="363"/>
      <c r="AF138" s="363"/>
      <c r="AG138" s="363"/>
      <c r="AH138" s="363"/>
      <c r="AI138" s="363"/>
      <c r="AJ138" s="363"/>
      <c r="AK138" s="363"/>
      <c r="AL138" s="363"/>
    </row>
    <row r="139" spans="1:38" s="365" customFormat="1" ht="12.75" customHeight="1">
      <c r="A139" s="302">
        <v>16</v>
      </c>
      <c r="B139" s="341">
        <v>44421</v>
      </c>
      <c r="C139" s="310"/>
      <c r="D139" s="350" t="s">
        <v>965</v>
      </c>
      <c r="E139" s="302" t="s">
        <v>618</v>
      </c>
      <c r="F139" s="302">
        <v>44.5</v>
      </c>
      <c r="G139" s="302">
        <v>30</v>
      </c>
      <c r="H139" s="302">
        <v>53.5</v>
      </c>
      <c r="I139" s="311" t="s">
        <v>991</v>
      </c>
      <c r="J139" s="374" t="s">
        <v>833</v>
      </c>
      <c r="K139" s="412">
        <f t="shared" ref="K139" si="125">H139-F139</f>
        <v>9</v>
      </c>
      <c r="L139" s="412">
        <v>100</v>
      </c>
      <c r="M139" s="413">
        <f t="shared" si="124"/>
        <v>2600</v>
      </c>
      <c r="N139" s="413">
        <v>300</v>
      </c>
      <c r="O139" s="387" t="s">
        <v>616</v>
      </c>
      <c r="P139" s="414">
        <v>44425</v>
      </c>
      <c r="Q139" s="400"/>
      <c r="R139" s="401" t="s">
        <v>621</v>
      </c>
      <c r="S139" s="363"/>
      <c r="T139" s="363"/>
      <c r="U139" s="363"/>
      <c r="V139" s="363"/>
      <c r="W139" s="363"/>
      <c r="X139" s="363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3"/>
      <c r="AI139" s="363"/>
      <c r="AJ139" s="363"/>
      <c r="AK139" s="363"/>
      <c r="AL139" s="363"/>
    </row>
    <row r="140" spans="1:38" s="365" customFormat="1" ht="12.75" customHeight="1">
      <c r="A140" s="428">
        <v>17</v>
      </c>
      <c r="B140" s="429">
        <v>44424</v>
      </c>
      <c r="C140" s="430"/>
      <c r="D140" s="431" t="s">
        <v>1003</v>
      </c>
      <c r="E140" s="428" t="s">
        <v>954</v>
      </c>
      <c r="F140" s="428">
        <v>1.2</v>
      </c>
      <c r="G140" s="428">
        <v>2.0499999999999998</v>
      </c>
      <c r="H140" s="428">
        <v>1.2</v>
      </c>
      <c r="I140" s="432">
        <v>0.1</v>
      </c>
      <c r="J140" s="433" t="s">
        <v>1012</v>
      </c>
      <c r="K140" s="434">
        <f t="shared" ref="K140" si="126">H140-F140</f>
        <v>0</v>
      </c>
      <c r="L140" s="434">
        <v>100</v>
      </c>
      <c r="M140" s="435">
        <f t="shared" ref="M140" si="127">(K140*N140)-100</f>
        <v>-100</v>
      </c>
      <c r="N140" s="435">
        <v>6200</v>
      </c>
      <c r="O140" s="436" t="s">
        <v>745</v>
      </c>
      <c r="P140" s="437">
        <v>44425</v>
      </c>
      <c r="Q140" s="400"/>
      <c r="R140" s="401" t="s">
        <v>617</v>
      </c>
      <c r="S140" s="363"/>
      <c r="T140" s="363"/>
      <c r="U140" s="363"/>
      <c r="V140" s="363"/>
      <c r="W140" s="363"/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</row>
    <row r="141" spans="1:38" s="365" customFormat="1" ht="12.75" customHeight="1">
      <c r="A141" s="306">
        <v>18</v>
      </c>
      <c r="B141" s="328">
        <v>44424</v>
      </c>
      <c r="C141" s="304"/>
      <c r="D141" s="347" t="s">
        <v>1004</v>
      </c>
      <c r="E141" s="306" t="s">
        <v>618</v>
      </c>
      <c r="F141" s="306">
        <v>25.5</v>
      </c>
      <c r="G141" s="306">
        <v>17</v>
      </c>
      <c r="H141" s="306">
        <v>17</v>
      </c>
      <c r="I141" s="348">
        <v>45</v>
      </c>
      <c r="J141" s="343" t="s">
        <v>904</v>
      </c>
      <c r="K141" s="407">
        <f t="shared" ref="K141:K143" si="128">H141-F141</f>
        <v>-8.5</v>
      </c>
      <c r="L141" s="407">
        <v>100</v>
      </c>
      <c r="M141" s="331">
        <f t="shared" ref="M141:M143" si="129">(K141*N141)-100</f>
        <v>-4987.5</v>
      </c>
      <c r="N141" s="331">
        <v>575</v>
      </c>
      <c r="O141" s="345" t="s">
        <v>633</v>
      </c>
      <c r="P141" s="409">
        <v>44425</v>
      </c>
      <c r="Q141" s="400"/>
      <c r="R141" s="401" t="s">
        <v>621</v>
      </c>
      <c r="S141" s="363"/>
      <c r="T141" s="363"/>
      <c r="U141" s="363"/>
      <c r="V141" s="363"/>
      <c r="W141" s="363"/>
      <c r="X141" s="363"/>
      <c r="Y141" s="363"/>
      <c r="Z141" s="363"/>
      <c r="AA141" s="363"/>
      <c r="AB141" s="363"/>
      <c r="AC141" s="363"/>
      <c r="AD141" s="363"/>
      <c r="AE141" s="363"/>
      <c r="AF141" s="363"/>
      <c r="AG141" s="363"/>
      <c r="AH141" s="363"/>
      <c r="AI141" s="363"/>
      <c r="AJ141" s="363"/>
      <c r="AK141" s="363"/>
      <c r="AL141" s="363"/>
    </row>
    <row r="142" spans="1:38" s="365" customFormat="1" ht="12.75" customHeight="1">
      <c r="A142" s="302">
        <v>19</v>
      </c>
      <c r="B142" s="341">
        <v>44425</v>
      </c>
      <c r="C142" s="310"/>
      <c r="D142" s="350" t="s">
        <v>986</v>
      </c>
      <c r="E142" s="302" t="s">
        <v>618</v>
      </c>
      <c r="F142" s="302">
        <v>21.5</v>
      </c>
      <c r="G142" s="302">
        <v>14</v>
      </c>
      <c r="H142" s="302">
        <v>25.5</v>
      </c>
      <c r="I142" s="311" t="s">
        <v>1013</v>
      </c>
      <c r="J142" s="374" t="s">
        <v>1019</v>
      </c>
      <c r="K142" s="412">
        <f t="shared" si="128"/>
        <v>4</v>
      </c>
      <c r="L142" s="412">
        <v>100</v>
      </c>
      <c r="M142" s="413">
        <f t="shared" si="129"/>
        <v>2200</v>
      </c>
      <c r="N142" s="413">
        <v>575</v>
      </c>
      <c r="O142" s="387" t="s">
        <v>616</v>
      </c>
      <c r="P142" s="414">
        <v>44426</v>
      </c>
      <c r="Q142" s="400"/>
      <c r="R142" s="401" t="s">
        <v>617</v>
      </c>
      <c r="S142" s="363"/>
      <c r="T142" s="363"/>
      <c r="U142" s="363"/>
      <c r="V142" s="363"/>
      <c r="W142" s="363"/>
      <c r="X142" s="363"/>
      <c r="Y142" s="363"/>
      <c r="Z142" s="363"/>
      <c r="AA142" s="363"/>
      <c r="AB142" s="363"/>
      <c r="AC142" s="363"/>
      <c r="AD142" s="363"/>
      <c r="AE142" s="363"/>
      <c r="AF142" s="363"/>
      <c r="AG142" s="363"/>
      <c r="AH142" s="363"/>
      <c r="AI142" s="363"/>
      <c r="AJ142" s="363"/>
      <c r="AK142" s="363"/>
      <c r="AL142" s="363"/>
    </row>
    <row r="143" spans="1:38" s="365" customFormat="1" ht="12.75" customHeight="1">
      <c r="A143" s="428">
        <v>20</v>
      </c>
      <c r="B143" s="455">
        <v>44426</v>
      </c>
      <c r="C143" s="430"/>
      <c r="D143" s="431" t="s">
        <v>1020</v>
      </c>
      <c r="E143" s="428" t="s">
        <v>618</v>
      </c>
      <c r="F143" s="428">
        <v>25</v>
      </c>
      <c r="G143" s="428">
        <v>7</v>
      </c>
      <c r="H143" s="428">
        <v>26</v>
      </c>
      <c r="I143" s="432" t="s">
        <v>915</v>
      </c>
      <c r="J143" s="433" t="s">
        <v>1012</v>
      </c>
      <c r="K143" s="434">
        <f t="shared" si="128"/>
        <v>1</v>
      </c>
      <c r="L143" s="434">
        <v>100</v>
      </c>
      <c r="M143" s="435">
        <f t="shared" si="129"/>
        <v>150</v>
      </c>
      <c r="N143" s="435">
        <v>250</v>
      </c>
      <c r="O143" s="436" t="s">
        <v>745</v>
      </c>
      <c r="P143" s="437">
        <v>44433</v>
      </c>
      <c r="Q143" s="400"/>
      <c r="R143" s="401" t="s">
        <v>617</v>
      </c>
      <c r="S143" s="363"/>
      <c r="T143" s="363"/>
      <c r="U143" s="363"/>
      <c r="V143" s="363"/>
      <c r="W143" s="363"/>
      <c r="X143" s="363"/>
      <c r="Y143" s="363"/>
      <c r="Z143" s="363"/>
      <c r="AA143" s="363"/>
      <c r="AB143" s="363"/>
      <c r="AC143" s="363"/>
      <c r="AD143" s="363"/>
      <c r="AE143" s="363"/>
      <c r="AF143" s="363"/>
      <c r="AG143" s="363"/>
      <c r="AH143" s="363"/>
      <c r="AI143" s="363"/>
      <c r="AJ143" s="363"/>
      <c r="AK143" s="363"/>
      <c r="AL143" s="363"/>
    </row>
    <row r="144" spans="1:38" s="365" customFormat="1" ht="12.75" customHeight="1">
      <c r="A144" s="302">
        <v>21</v>
      </c>
      <c r="B144" s="341">
        <v>44426</v>
      </c>
      <c r="C144" s="310"/>
      <c r="D144" s="350" t="s">
        <v>1021</v>
      </c>
      <c r="E144" s="302" t="s">
        <v>618</v>
      </c>
      <c r="F144" s="302">
        <v>41</v>
      </c>
      <c r="G144" s="302">
        <v>28</v>
      </c>
      <c r="H144" s="302">
        <v>48</v>
      </c>
      <c r="I144" s="311" t="s">
        <v>991</v>
      </c>
      <c r="J144" s="374" t="s">
        <v>905</v>
      </c>
      <c r="K144" s="412">
        <f t="shared" ref="K144" si="130">H144-F144</f>
        <v>7</v>
      </c>
      <c r="L144" s="412">
        <v>100</v>
      </c>
      <c r="M144" s="413">
        <f t="shared" ref="M144" si="131">(K144*N144)-100</f>
        <v>2000</v>
      </c>
      <c r="N144" s="413">
        <v>300</v>
      </c>
      <c r="O144" s="387" t="s">
        <v>616</v>
      </c>
      <c r="P144" s="414">
        <v>44428</v>
      </c>
      <c r="Q144" s="400"/>
      <c r="R144" s="401" t="s">
        <v>621</v>
      </c>
      <c r="S144" s="363"/>
      <c r="T144" s="363"/>
      <c r="U144" s="363"/>
      <c r="V144" s="363"/>
      <c r="W144" s="363"/>
      <c r="X144" s="363"/>
      <c r="Y144" s="363"/>
      <c r="Z144" s="363"/>
      <c r="AA144" s="363"/>
      <c r="AB144" s="363"/>
      <c r="AC144" s="363"/>
      <c r="AD144" s="363"/>
      <c r="AE144" s="363"/>
      <c r="AF144" s="363"/>
      <c r="AG144" s="363"/>
      <c r="AH144" s="363"/>
      <c r="AI144" s="363"/>
      <c r="AJ144" s="363"/>
      <c r="AK144" s="363"/>
      <c r="AL144" s="363"/>
    </row>
    <row r="145" spans="1:38" s="365" customFormat="1" ht="12.75" customHeight="1">
      <c r="A145" s="302">
        <v>22</v>
      </c>
      <c r="B145" s="341">
        <v>44428</v>
      </c>
      <c r="C145" s="310"/>
      <c r="D145" s="350" t="s">
        <v>1026</v>
      </c>
      <c r="E145" s="302" t="s">
        <v>954</v>
      </c>
      <c r="F145" s="302">
        <v>52</v>
      </c>
      <c r="G145" s="302">
        <v>85</v>
      </c>
      <c r="H145" s="302">
        <v>31</v>
      </c>
      <c r="I145" s="311">
        <v>0.1</v>
      </c>
      <c r="J145" s="374" t="s">
        <v>634</v>
      </c>
      <c r="K145" s="412">
        <f>F145-H145</f>
        <v>21</v>
      </c>
      <c r="L145" s="412">
        <v>100</v>
      </c>
      <c r="M145" s="413">
        <f t="shared" ref="M145:M146" si="132">(K145*N145)-100</f>
        <v>950</v>
      </c>
      <c r="N145" s="413">
        <v>50</v>
      </c>
      <c r="O145" s="387" t="s">
        <v>616</v>
      </c>
      <c r="P145" s="414">
        <v>44428</v>
      </c>
      <c r="Q145" s="400"/>
      <c r="R145" s="401" t="s">
        <v>617</v>
      </c>
      <c r="S145" s="363"/>
      <c r="T145" s="363"/>
      <c r="U145" s="363"/>
      <c r="V145" s="363"/>
      <c r="W145" s="363"/>
      <c r="X145" s="363"/>
      <c r="Y145" s="363"/>
      <c r="Z145" s="363"/>
      <c r="AA145" s="363"/>
      <c r="AB145" s="363"/>
      <c r="AC145" s="363"/>
      <c r="AD145" s="363"/>
      <c r="AE145" s="363"/>
      <c r="AF145" s="363"/>
      <c r="AG145" s="363"/>
      <c r="AH145" s="363"/>
      <c r="AI145" s="363"/>
      <c r="AJ145" s="363"/>
      <c r="AK145" s="363"/>
      <c r="AL145" s="363"/>
    </row>
    <row r="146" spans="1:38" s="365" customFormat="1" ht="12.75" customHeight="1">
      <c r="A146" s="306">
        <v>23</v>
      </c>
      <c r="B146" s="461">
        <v>44428</v>
      </c>
      <c r="C146" s="304"/>
      <c r="D146" s="347" t="s">
        <v>1027</v>
      </c>
      <c r="E146" s="306" t="s">
        <v>618</v>
      </c>
      <c r="F146" s="306">
        <v>9.5</v>
      </c>
      <c r="G146" s="306">
        <v>4</v>
      </c>
      <c r="H146" s="306">
        <v>4</v>
      </c>
      <c r="I146" s="348" t="s">
        <v>1028</v>
      </c>
      <c r="J146" s="343" t="s">
        <v>902</v>
      </c>
      <c r="K146" s="407">
        <f t="shared" ref="K146" si="133">H146-F146</f>
        <v>-5.5</v>
      </c>
      <c r="L146" s="407">
        <v>100</v>
      </c>
      <c r="M146" s="331">
        <f t="shared" si="132"/>
        <v>-3950</v>
      </c>
      <c r="N146" s="331">
        <v>700</v>
      </c>
      <c r="O146" s="345" t="s">
        <v>616</v>
      </c>
      <c r="P146" s="409">
        <v>44428</v>
      </c>
      <c r="Q146" s="400"/>
      <c r="R146" s="401" t="s">
        <v>617</v>
      </c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63"/>
      <c r="AD146" s="363"/>
      <c r="AE146" s="363"/>
      <c r="AF146" s="363"/>
      <c r="AG146" s="363"/>
      <c r="AH146" s="363"/>
      <c r="AI146" s="363"/>
      <c r="AJ146" s="363"/>
      <c r="AK146" s="363"/>
      <c r="AL146" s="363"/>
    </row>
    <row r="147" spans="1:38" s="365" customFormat="1" ht="12.75" customHeight="1">
      <c r="A147" s="302">
        <v>24</v>
      </c>
      <c r="B147" s="341">
        <v>44428</v>
      </c>
      <c r="C147" s="310"/>
      <c r="D147" s="350" t="s">
        <v>1029</v>
      </c>
      <c r="E147" s="302" t="s">
        <v>618</v>
      </c>
      <c r="F147" s="302">
        <v>27.5</v>
      </c>
      <c r="G147" s="302">
        <v>17</v>
      </c>
      <c r="H147" s="302">
        <v>32.5</v>
      </c>
      <c r="I147" s="311">
        <v>45</v>
      </c>
      <c r="J147" s="374" t="s">
        <v>1011</v>
      </c>
      <c r="K147" s="412">
        <f t="shared" ref="K147:K149" si="134">H147-F147</f>
        <v>5</v>
      </c>
      <c r="L147" s="412">
        <v>100</v>
      </c>
      <c r="M147" s="413">
        <f t="shared" ref="M147:M149" si="135">(K147*N147)-100</f>
        <v>2650</v>
      </c>
      <c r="N147" s="413">
        <v>550</v>
      </c>
      <c r="O147" s="387" t="s">
        <v>616</v>
      </c>
      <c r="P147" s="476">
        <v>44428</v>
      </c>
      <c r="Q147" s="400"/>
      <c r="R147" s="401" t="s">
        <v>621</v>
      </c>
      <c r="S147" s="363"/>
      <c r="T147" s="363"/>
      <c r="U147" s="363"/>
      <c r="V147" s="363"/>
      <c r="W147" s="363"/>
      <c r="X147" s="363"/>
      <c r="Y147" s="363"/>
      <c r="Z147" s="363"/>
      <c r="AA147" s="363"/>
      <c r="AB147" s="363"/>
      <c r="AC147" s="363"/>
      <c r="AD147" s="363"/>
      <c r="AE147" s="363"/>
      <c r="AF147" s="363"/>
      <c r="AG147" s="363"/>
      <c r="AH147" s="363"/>
      <c r="AI147" s="363"/>
      <c r="AJ147" s="363"/>
      <c r="AK147" s="363"/>
      <c r="AL147" s="363"/>
    </row>
    <row r="148" spans="1:38" s="365" customFormat="1" ht="12.75" customHeight="1">
      <c r="A148" s="302">
        <v>25</v>
      </c>
      <c r="B148" s="341">
        <v>44428</v>
      </c>
      <c r="C148" s="310"/>
      <c r="D148" s="350" t="s">
        <v>1030</v>
      </c>
      <c r="E148" s="302" t="s">
        <v>618</v>
      </c>
      <c r="F148" s="302">
        <v>17</v>
      </c>
      <c r="G148" s="302"/>
      <c r="H148" s="302">
        <v>21.5</v>
      </c>
      <c r="I148" s="311" t="s">
        <v>1032</v>
      </c>
      <c r="J148" s="374" t="s">
        <v>1035</v>
      </c>
      <c r="K148" s="412">
        <f t="shared" si="134"/>
        <v>4.5</v>
      </c>
      <c r="L148" s="412">
        <v>100</v>
      </c>
      <c r="M148" s="413">
        <f t="shared" si="135"/>
        <v>1250</v>
      </c>
      <c r="N148" s="413">
        <v>300</v>
      </c>
      <c r="O148" s="387" t="s">
        <v>616</v>
      </c>
      <c r="P148" s="476">
        <v>44428</v>
      </c>
      <c r="Q148" s="400"/>
      <c r="R148" s="401" t="s">
        <v>617</v>
      </c>
      <c r="S148" s="363"/>
      <c r="T148" s="363"/>
      <c r="U148" s="363"/>
      <c r="V148" s="363"/>
      <c r="W148" s="363"/>
      <c r="X148" s="363"/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</row>
    <row r="149" spans="1:38" s="365" customFormat="1" ht="12.75" customHeight="1">
      <c r="A149" s="306">
        <v>26</v>
      </c>
      <c r="B149" s="346">
        <v>44428</v>
      </c>
      <c r="C149" s="304"/>
      <c r="D149" s="347" t="s">
        <v>1031</v>
      </c>
      <c r="E149" s="306" t="s">
        <v>954</v>
      </c>
      <c r="F149" s="306">
        <v>15</v>
      </c>
      <c r="G149" s="306">
        <v>26</v>
      </c>
      <c r="H149" s="306">
        <v>26</v>
      </c>
      <c r="I149" s="348">
        <v>0.1</v>
      </c>
      <c r="J149" s="343" t="s">
        <v>1037</v>
      </c>
      <c r="K149" s="407">
        <f t="shared" si="134"/>
        <v>11</v>
      </c>
      <c r="L149" s="407">
        <v>100</v>
      </c>
      <c r="M149" s="331">
        <f t="shared" si="135"/>
        <v>3200</v>
      </c>
      <c r="N149" s="331">
        <v>300</v>
      </c>
      <c r="O149" s="345" t="s">
        <v>633</v>
      </c>
      <c r="P149" s="409">
        <v>44428</v>
      </c>
      <c r="Q149" s="400"/>
      <c r="R149" s="401" t="s">
        <v>617</v>
      </c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63"/>
      <c r="AD149" s="363"/>
      <c r="AE149" s="363"/>
      <c r="AF149" s="363"/>
      <c r="AG149" s="363"/>
      <c r="AH149" s="363"/>
      <c r="AI149" s="363"/>
      <c r="AJ149" s="363"/>
      <c r="AK149" s="363"/>
      <c r="AL149" s="363"/>
    </row>
    <row r="150" spans="1:38" s="365" customFormat="1" ht="12.75" customHeight="1">
      <c r="A150" s="428">
        <v>27</v>
      </c>
      <c r="B150" s="455">
        <v>44428</v>
      </c>
      <c r="C150" s="430"/>
      <c r="D150" s="431" t="s">
        <v>1030</v>
      </c>
      <c r="E150" s="428" t="s">
        <v>618</v>
      </c>
      <c r="F150" s="428">
        <v>15.5</v>
      </c>
      <c r="G150" s="428"/>
      <c r="H150" s="428">
        <v>15.5</v>
      </c>
      <c r="I150" s="432" t="s">
        <v>1032</v>
      </c>
      <c r="J150" s="433" t="s">
        <v>1012</v>
      </c>
      <c r="K150" s="434">
        <f t="shared" ref="K150:K151" si="136">H150-F150</f>
        <v>0</v>
      </c>
      <c r="L150" s="434">
        <v>100</v>
      </c>
      <c r="M150" s="435">
        <f t="shared" ref="M150:M151" si="137">(K150*N150)-100</f>
        <v>-100</v>
      </c>
      <c r="N150" s="435">
        <v>300</v>
      </c>
      <c r="O150" s="436" t="s">
        <v>745</v>
      </c>
      <c r="P150" s="437">
        <v>44428</v>
      </c>
      <c r="Q150" s="400"/>
      <c r="R150" s="401" t="s">
        <v>617</v>
      </c>
      <c r="S150" s="363"/>
      <c r="T150" s="363"/>
      <c r="U150" s="363"/>
      <c r="V150" s="363"/>
      <c r="W150" s="363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</row>
    <row r="151" spans="1:38" s="365" customFormat="1" ht="12.75" customHeight="1">
      <c r="A151" s="302">
        <v>28</v>
      </c>
      <c r="B151" s="341">
        <v>44428</v>
      </c>
      <c r="C151" s="310"/>
      <c r="D151" s="350" t="s">
        <v>1033</v>
      </c>
      <c r="E151" s="302" t="s">
        <v>618</v>
      </c>
      <c r="F151" s="302">
        <v>19</v>
      </c>
      <c r="G151" s="302">
        <v>10</v>
      </c>
      <c r="H151" s="302">
        <v>24.5</v>
      </c>
      <c r="I151" s="311" t="s">
        <v>1013</v>
      </c>
      <c r="J151" s="374" t="s">
        <v>635</v>
      </c>
      <c r="K151" s="412">
        <f t="shared" si="136"/>
        <v>5.5</v>
      </c>
      <c r="L151" s="412">
        <v>100</v>
      </c>
      <c r="M151" s="413">
        <f t="shared" si="137"/>
        <v>2925</v>
      </c>
      <c r="N151" s="413">
        <v>550</v>
      </c>
      <c r="O151" s="387" t="s">
        <v>616</v>
      </c>
      <c r="P151" s="414">
        <v>44431</v>
      </c>
      <c r="Q151" s="400"/>
      <c r="R151" s="401" t="s">
        <v>621</v>
      </c>
      <c r="S151" s="363"/>
      <c r="T151" s="363"/>
      <c r="U151" s="363"/>
      <c r="V151" s="363"/>
      <c r="W151" s="363"/>
      <c r="X151" s="363"/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3"/>
      <c r="AJ151" s="363"/>
      <c r="AK151" s="363"/>
      <c r="AL151" s="363"/>
    </row>
    <row r="152" spans="1:38" s="365" customFormat="1" ht="12.75" customHeight="1">
      <c r="A152" s="302">
        <v>29</v>
      </c>
      <c r="B152" s="341">
        <v>44428</v>
      </c>
      <c r="C152" s="310"/>
      <c r="D152" s="350" t="s">
        <v>1034</v>
      </c>
      <c r="E152" s="302" t="s">
        <v>618</v>
      </c>
      <c r="F152" s="302">
        <v>62</v>
      </c>
      <c r="G152" s="302">
        <v>14</v>
      </c>
      <c r="H152" s="302">
        <v>77.5</v>
      </c>
      <c r="I152" s="311">
        <v>120</v>
      </c>
      <c r="J152" s="374" t="s">
        <v>1036</v>
      </c>
      <c r="K152" s="412">
        <f t="shared" ref="K152:K153" si="138">H152-F152</f>
        <v>15.5</v>
      </c>
      <c r="L152" s="412">
        <v>100</v>
      </c>
      <c r="M152" s="413">
        <f t="shared" ref="M152:M153" si="139">(K152*N152)-100</f>
        <v>675</v>
      </c>
      <c r="N152" s="413">
        <v>50</v>
      </c>
      <c r="O152" s="387" t="s">
        <v>616</v>
      </c>
      <c r="P152" s="476">
        <v>44428</v>
      </c>
      <c r="Q152" s="400"/>
      <c r="R152" s="401" t="s">
        <v>617</v>
      </c>
      <c r="S152" s="363"/>
      <c r="T152" s="363"/>
      <c r="U152" s="363"/>
      <c r="V152" s="363"/>
      <c r="W152" s="363"/>
      <c r="X152" s="363"/>
      <c r="Y152" s="363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</row>
    <row r="153" spans="1:38" s="365" customFormat="1" ht="12.75" customHeight="1">
      <c r="A153" s="302">
        <v>30</v>
      </c>
      <c r="B153" s="341">
        <v>44428</v>
      </c>
      <c r="C153" s="310"/>
      <c r="D153" s="350" t="s">
        <v>1030</v>
      </c>
      <c r="E153" s="302" t="s">
        <v>618</v>
      </c>
      <c r="F153" s="302">
        <v>13.5</v>
      </c>
      <c r="G153" s="302"/>
      <c r="H153" s="302">
        <v>16.5</v>
      </c>
      <c r="I153" s="311">
        <v>40</v>
      </c>
      <c r="J153" s="374" t="s">
        <v>920</v>
      </c>
      <c r="K153" s="412">
        <f t="shared" si="138"/>
        <v>3</v>
      </c>
      <c r="L153" s="412">
        <v>100</v>
      </c>
      <c r="M153" s="413">
        <f t="shared" si="139"/>
        <v>800</v>
      </c>
      <c r="N153" s="413">
        <v>300</v>
      </c>
      <c r="O153" s="387" t="s">
        <v>616</v>
      </c>
      <c r="P153" s="414">
        <v>44432</v>
      </c>
      <c r="Q153" s="400"/>
      <c r="R153" s="401" t="s">
        <v>617</v>
      </c>
      <c r="S153" s="363"/>
      <c r="T153" s="363"/>
      <c r="U153" s="363"/>
      <c r="V153" s="363"/>
      <c r="W153" s="363"/>
      <c r="X153" s="363"/>
      <c r="Y153" s="363"/>
      <c r="Z153" s="363"/>
      <c r="AA153" s="363"/>
      <c r="AB153" s="363"/>
      <c r="AC153" s="363"/>
      <c r="AD153" s="363"/>
      <c r="AE153" s="363"/>
      <c r="AF153" s="363"/>
      <c r="AG153" s="363"/>
      <c r="AH153" s="363"/>
      <c r="AI153" s="363"/>
      <c r="AJ153" s="363"/>
      <c r="AK153" s="363"/>
      <c r="AL153" s="363"/>
    </row>
    <row r="154" spans="1:38" s="365" customFormat="1" ht="12.75" customHeight="1">
      <c r="A154" s="302">
        <v>31</v>
      </c>
      <c r="B154" s="341">
        <v>44431</v>
      </c>
      <c r="C154" s="310"/>
      <c r="D154" s="350" t="s">
        <v>1059</v>
      </c>
      <c r="E154" s="302" t="s">
        <v>618</v>
      </c>
      <c r="F154" s="302">
        <v>62</v>
      </c>
      <c r="G154" s="302">
        <v>14</v>
      </c>
      <c r="H154" s="302">
        <v>80</v>
      </c>
      <c r="I154" s="311">
        <v>120</v>
      </c>
      <c r="J154" s="374" t="s">
        <v>955</v>
      </c>
      <c r="K154" s="412">
        <f t="shared" ref="K154" si="140">H154-F154</f>
        <v>18</v>
      </c>
      <c r="L154" s="412">
        <v>100</v>
      </c>
      <c r="M154" s="413">
        <f t="shared" ref="M154" si="141">(K154*N154)-100</f>
        <v>800</v>
      </c>
      <c r="N154" s="413">
        <v>50</v>
      </c>
      <c r="O154" s="387" t="s">
        <v>616</v>
      </c>
      <c r="P154" s="476">
        <v>44431</v>
      </c>
      <c r="Q154" s="400"/>
      <c r="R154" s="401" t="s">
        <v>617</v>
      </c>
      <c r="S154" s="363"/>
      <c r="T154" s="363"/>
      <c r="U154" s="363"/>
      <c r="V154" s="363"/>
      <c r="W154" s="363"/>
      <c r="X154" s="363"/>
      <c r="Y154" s="363"/>
      <c r="Z154" s="363"/>
      <c r="AA154" s="363"/>
      <c r="AB154" s="363"/>
      <c r="AC154" s="363"/>
      <c r="AD154" s="363"/>
      <c r="AE154" s="363"/>
      <c r="AF154" s="363"/>
      <c r="AG154" s="363"/>
      <c r="AH154" s="363"/>
      <c r="AI154" s="363"/>
      <c r="AJ154" s="363"/>
      <c r="AK154" s="363"/>
      <c r="AL154" s="363"/>
    </row>
    <row r="155" spans="1:38" s="365" customFormat="1" ht="12.75" customHeight="1">
      <c r="A155" s="302">
        <v>32</v>
      </c>
      <c r="B155" s="341">
        <v>44431</v>
      </c>
      <c r="C155" s="310"/>
      <c r="D155" s="350" t="s">
        <v>1064</v>
      </c>
      <c r="E155" s="302" t="s">
        <v>618</v>
      </c>
      <c r="F155" s="302">
        <v>5.75</v>
      </c>
      <c r="G155" s="302">
        <v>2.5</v>
      </c>
      <c r="H155" s="302">
        <v>7.75</v>
      </c>
      <c r="I155" s="311">
        <v>14</v>
      </c>
      <c r="J155" s="374" t="s">
        <v>969</v>
      </c>
      <c r="K155" s="412">
        <f t="shared" ref="K155" si="142">H155-F155</f>
        <v>2</v>
      </c>
      <c r="L155" s="412">
        <v>100</v>
      </c>
      <c r="M155" s="413">
        <f t="shared" ref="M155" si="143">(K155*N155)-100</f>
        <v>2700</v>
      </c>
      <c r="N155" s="413">
        <v>1400</v>
      </c>
      <c r="O155" s="387" t="s">
        <v>616</v>
      </c>
      <c r="P155" s="476">
        <v>44431</v>
      </c>
      <c r="Q155" s="400"/>
      <c r="R155" s="401" t="s">
        <v>621</v>
      </c>
      <c r="S155" s="363"/>
      <c r="T155" s="363"/>
      <c r="U155" s="363"/>
      <c r="V155" s="363"/>
      <c r="W155" s="363"/>
      <c r="X155" s="363"/>
      <c r="Y155" s="363"/>
      <c r="Z155" s="363"/>
      <c r="AA155" s="363"/>
      <c r="AB155" s="363"/>
      <c r="AC155" s="363"/>
      <c r="AD155" s="363"/>
      <c r="AE155" s="363"/>
      <c r="AF155" s="363"/>
      <c r="AG155" s="363"/>
      <c r="AH155" s="363"/>
      <c r="AI155" s="363"/>
      <c r="AJ155" s="363"/>
      <c r="AK155" s="363"/>
      <c r="AL155" s="363"/>
    </row>
    <row r="156" spans="1:38" s="365" customFormat="1" ht="12.75" customHeight="1">
      <c r="A156" s="302">
        <v>33</v>
      </c>
      <c r="B156" s="341">
        <v>44431</v>
      </c>
      <c r="C156" s="310"/>
      <c r="D156" s="350" t="s">
        <v>1033</v>
      </c>
      <c r="E156" s="302" t="s">
        <v>618</v>
      </c>
      <c r="F156" s="302">
        <v>14</v>
      </c>
      <c r="G156" s="302">
        <v>5</v>
      </c>
      <c r="H156" s="302">
        <v>18</v>
      </c>
      <c r="I156" s="311">
        <v>25</v>
      </c>
      <c r="J156" s="374" t="s">
        <v>1019</v>
      </c>
      <c r="K156" s="412">
        <f t="shared" ref="K156:K157" si="144">H156-F156</f>
        <v>4</v>
      </c>
      <c r="L156" s="412">
        <v>100</v>
      </c>
      <c r="M156" s="413">
        <f t="shared" ref="M156:M157" si="145">(K156*N156)-100</f>
        <v>2100</v>
      </c>
      <c r="N156" s="413">
        <v>550</v>
      </c>
      <c r="O156" s="387" t="s">
        <v>616</v>
      </c>
      <c r="P156" s="476">
        <v>44431</v>
      </c>
      <c r="Q156" s="400"/>
      <c r="R156" s="401" t="s">
        <v>621</v>
      </c>
      <c r="S156" s="363"/>
      <c r="T156" s="363"/>
      <c r="U156" s="363"/>
      <c r="V156" s="363"/>
      <c r="W156" s="363"/>
      <c r="X156" s="363"/>
      <c r="Y156" s="363"/>
      <c r="Z156" s="363"/>
      <c r="AA156" s="363"/>
      <c r="AB156" s="363"/>
      <c r="AC156" s="363"/>
      <c r="AD156" s="363"/>
      <c r="AE156" s="363"/>
      <c r="AF156" s="363"/>
      <c r="AG156" s="363"/>
      <c r="AH156" s="363"/>
      <c r="AI156" s="363"/>
      <c r="AJ156" s="363"/>
      <c r="AK156" s="363"/>
      <c r="AL156" s="363"/>
    </row>
    <row r="157" spans="1:38" s="365" customFormat="1" ht="12.75" customHeight="1">
      <c r="A157" s="306">
        <v>34</v>
      </c>
      <c r="B157" s="463">
        <v>44431</v>
      </c>
      <c r="C157" s="304"/>
      <c r="D157" s="347" t="s">
        <v>1029</v>
      </c>
      <c r="E157" s="306" t="s">
        <v>618</v>
      </c>
      <c r="F157" s="306">
        <v>17</v>
      </c>
      <c r="G157" s="306">
        <v>8.5</v>
      </c>
      <c r="H157" s="306">
        <v>8.5</v>
      </c>
      <c r="I157" s="348" t="s">
        <v>1013</v>
      </c>
      <c r="J157" s="343" t="s">
        <v>904</v>
      </c>
      <c r="K157" s="407">
        <f t="shared" si="144"/>
        <v>-8.5</v>
      </c>
      <c r="L157" s="407">
        <v>100</v>
      </c>
      <c r="M157" s="331">
        <f t="shared" si="145"/>
        <v>-4775</v>
      </c>
      <c r="N157" s="331">
        <v>550</v>
      </c>
      <c r="O157" s="345" t="s">
        <v>616</v>
      </c>
      <c r="P157" s="409">
        <v>44432</v>
      </c>
      <c r="Q157" s="400"/>
      <c r="R157" s="401" t="s">
        <v>621</v>
      </c>
      <c r="S157" s="363"/>
      <c r="T157" s="363"/>
      <c r="U157" s="363"/>
      <c r="V157" s="363"/>
      <c r="W157" s="363"/>
      <c r="X157" s="363"/>
      <c r="Y157" s="363"/>
      <c r="Z157" s="363"/>
      <c r="AA157" s="363"/>
      <c r="AB157" s="363"/>
      <c r="AC157" s="363"/>
      <c r="AD157" s="363"/>
      <c r="AE157" s="363"/>
      <c r="AF157" s="363"/>
      <c r="AG157" s="363"/>
      <c r="AH157" s="363"/>
      <c r="AI157" s="363"/>
      <c r="AJ157" s="363"/>
      <c r="AK157" s="363"/>
      <c r="AL157" s="363"/>
    </row>
    <row r="158" spans="1:38" s="365" customFormat="1" ht="12.75" customHeight="1">
      <c r="A158" s="306">
        <v>35</v>
      </c>
      <c r="B158" s="463">
        <v>44431</v>
      </c>
      <c r="C158" s="304"/>
      <c r="D158" s="347" t="s">
        <v>1065</v>
      </c>
      <c r="E158" s="306" t="s">
        <v>954</v>
      </c>
      <c r="F158" s="306">
        <v>12</v>
      </c>
      <c r="G158" s="306">
        <v>20</v>
      </c>
      <c r="H158" s="306">
        <v>20</v>
      </c>
      <c r="I158" s="348">
        <v>0.1</v>
      </c>
      <c r="J158" s="343" t="s">
        <v>1007</v>
      </c>
      <c r="K158" s="344">
        <f>F158-H158</f>
        <v>-8</v>
      </c>
      <c r="L158" s="344">
        <v>100</v>
      </c>
      <c r="M158" s="343">
        <f t="shared" ref="M158:M160" si="146">(K158*N158)-100</f>
        <v>-4100</v>
      </c>
      <c r="N158" s="307">
        <v>500</v>
      </c>
      <c r="O158" s="345" t="s">
        <v>633</v>
      </c>
      <c r="P158" s="322">
        <v>44432</v>
      </c>
      <c r="Q158" s="400"/>
      <c r="R158" s="401" t="s">
        <v>617</v>
      </c>
      <c r="S158" s="363"/>
      <c r="T158" s="363"/>
      <c r="U158" s="363"/>
      <c r="V158" s="363"/>
      <c r="W158" s="363"/>
      <c r="X158" s="363"/>
      <c r="Y158" s="363"/>
      <c r="Z158" s="363"/>
      <c r="AA158" s="363"/>
      <c r="AB158" s="363"/>
      <c r="AC158" s="363"/>
      <c r="AD158" s="363"/>
      <c r="AE158" s="363"/>
      <c r="AF158" s="363"/>
      <c r="AG158" s="363"/>
      <c r="AH158" s="363"/>
      <c r="AI158" s="363"/>
      <c r="AJ158" s="363"/>
      <c r="AK158" s="363"/>
      <c r="AL158" s="363"/>
    </row>
    <row r="159" spans="1:38" s="365" customFormat="1" ht="12.75" customHeight="1">
      <c r="A159" s="302">
        <v>36</v>
      </c>
      <c r="B159" s="341">
        <v>44432</v>
      </c>
      <c r="C159" s="310"/>
      <c r="D159" s="350" t="s">
        <v>1077</v>
      </c>
      <c r="E159" s="302" t="s">
        <v>618</v>
      </c>
      <c r="F159" s="302">
        <v>9.5</v>
      </c>
      <c r="G159" s="302">
        <v>1</v>
      </c>
      <c r="H159" s="302">
        <v>14</v>
      </c>
      <c r="I159" s="311">
        <v>25</v>
      </c>
      <c r="J159" s="374" t="s">
        <v>1078</v>
      </c>
      <c r="K159" s="412">
        <f t="shared" ref="K159:K160" si="147">H159-F159</f>
        <v>4.5</v>
      </c>
      <c r="L159" s="412">
        <v>100</v>
      </c>
      <c r="M159" s="413">
        <f t="shared" si="146"/>
        <v>2375</v>
      </c>
      <c r="N159" s="413">
        <v>550</v>
      </c>
      <c r="O159" s="387" t="s">
        <v>616</v>
      </c>
      <c r="P159" s="476">
        <v>44432</v>
      </c>
      <c r="Q159" s="400"/>
      <c r="R159" s="401" t="s">
        <v>617</v>
      </c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</row>
    <row r="160" spans="1:38" s="365" customFormat="1" ht="12.75" customHeight="1">
      <c r="A160" s="306">
        <v>37</v>
      </c>
      <c r="B160" s="500">
        <v>44432</v>
      </c>
      <c r="C160" s="304"/>
      <c r="D160" s="347" t="s">
        <v>1087</v>
      </c>
      <c r="E160" s="306" t="s">
        <v>618</v>
      </c>
      <c r="F160" s="306">
        <v>3.5</v>
      </c>
      <c r="G160" s="306"/>
      <c r="H160" s="306">
        <v>0.7</v>
      </c>
      <c r="I160" s="506" t="s">
        <v>1088</v>
      </c>
      <c r="J160" s="343" t="s">
        <v>1110</v>
      </c>
      <c r="K160" s="407">
        <f t="shared" si="147"/>
        <v>-2.8</v>
      </c>
      <c r="L160" s="407">
        <v>100</v>
      </c>
      <c r="M160" s="331">
        <f t="shared" si="146"/>
        <v>-4019.9999999999995</v>
      </c>
      <c r="N160" s="331">
        <v>1400</v>
      </c>
      <c r="O160" s="345" t="s">
        <v>616</v>
      </c>
      <c r="P160" s="409">
        <v>44433</v>
      </c>
      <c r="Q160" s="400"/>
      <c r="R160" s="401" t="s">
        <v>621</v>
      </c>
      <c r="S160" s="363"/>
      <c r="T160" s="363"/>
      <c r="U160" s="363"/>
      <c r="V160" s="363"/>
      <c r="W160" s="363"/>
      <c r="X160" s="363"/>
      <c r="Y160" s="363"/>
      <c r="Z160" s="363"/>
      <c r="AA160" s="363"/>
      <c r="AB160" s="363"/>
      <c r="AC160" s="363"/>
      <c r="AD160" s="363"/>
      <c r="AE160" s="363"/>
      <c r="AF160" s="363"/>
      <c r="AG160" s="363"/>
      <c r="AH160" s="363"/>
      <c r="AI160" s="363"/>
      <c r="AJ160" s="363"/>
      <c r="AK160" s="363"/>
      <c r="AL160" s="363"/>
    </row>
    <row r="161" spans="1:38" s="365" customFormat="1" ht="12.75" customHeight="1">
      <c r="A161" s="302">
        <v>38</v>
      </c>
      <c r="B161" s="341">
        <v>44432</v>
      </c>
      <c r="C161" s="310"/>
      <c r="D161" s="350" t="s">
        <v>1033</v>
      </c>
      <c r="E161" s="302" t="s">
        <v>618</v>
      </c>
      <c r="F161" s="302">
        <v>14</v>
      </c>
      <c r="G161" s="302">
        <v>5</v>
      </c>
      <c r="H161" s="302">
        <v>21</v>
      </c>
      <c r="I161" s="311">
        <v>25</v>
      </c>
      <c r="J161" s="374" t="s">
        <v>1112</v>
      </c>
      <c r="K161" s="412">
        <f t="shared" ref="K161" si="148">H161-F161</f>
        <v>7</v>
      </c>
      <c r="L161" s="412">
        <v>100</v>
      </c>
      <c r="M161" s="413">
        <f t="shared" ref="M161" si="149">(K161*N161)-100</f>
        <v>3750</v>
      </c>
      <c r="N161" s="413">
        <v>550</v>
      </c>
      <c r="O161" s="387" t="s">
        <v>616</v>
      </c>
      <c r="P161" s="414">
        <v>44433</v>
      </c>
      <c r="Q161" s="400"/>
      <c r="R161" s="401" t="s">
        <v>617</v>
      </c>
      <c r="S161" s="363"/>
      <c r="T161" s="363"/>
      <c r="U161" s="363"/>
      <c r="V161" s="363"/>
      <c r="W161" s="363"/>
      <c r="X161" s="363"/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</row>
    <row r="162" spans="1:38" s="365" customFormat="1" ht="12.75" customHeight="1">
      <c r="A162" s="306">
        <v>39</v>
      </c>
      <c r="B162" s="500">
        <v>44432</v>
      </c>
      <c r="C162" s="304"/>
      <c r="D162" s="347" t="s">
        <v>1108</v>
      </c>
      <c r="E162" s="306" t="s">
        <v>618</v>
      </c>
      <c r="F162" s="306">
        <v>72</v>
      </c>
      <c r="G162" s="306">
        <v>17</v>
      </c>
      <c r="H162" s="306">
        <v>22</v>
      </c>
      <c r="I162" s="348" t="s">
        <v>1109</v>
      </c>
      <c r="J162" s="343" t="s">
        <v>1111</v>
      </c>
      <c r="K162" s="407">
        <f t="shared" ref="K162" si="150">H162-F162</f>
        <v>-50</v>
      </c>
      <c r="L162" s="407">
        <v>100</v>
      </c>
      <c r="M162" s="331">
        <f t="shared" ref="M162" si="151">(K162*N162)-100</f>
        <v>-3850</v>
      </c>
      <c r="N162" s="331">
        <v>75</v>
      </c>
      <c r="O162" s="345" t="s">
        <v>616</v>
      </c>
      <c r="P162" s="409">
        <v>44433</v>
      </c>
      <c r="Q162" s="400"/>
      <c r="R162" s="401" t="s">
        <v>617</v>
      </c>
      <c r="S162" s="363"/>
      <c r="T162" s="363"/>
      <c r="U162" s="363"/>
      <c r="V162" s="363"/>
      <c r="W162" s="363"/>
      <c r="X162" s="363"/>
      <c r="Y162" s="363"/>
      <c r="Z162" s="363"/>
      <c r="AA162" s="363"/>
      <c r="AB162" s="363"/>
      <c r="AC162" s="363"/>
      <c r="AD162" s="363"/>
      <c r="AE162" s="363"/>
      <c r="AF162" s="363"/>
      <c r="AG162" s="363"/>
      <c r="AH162" s="363"/>
      <c r="AI162" s="363"/>
      <c r="AJ162" s="363"/>
      <c r="AK162" s="363"/>
      <c r="AL162" s="363"/>
    </row>
    <row r="163" spans="1:38" s="365" customFormat="1" ht="12.75" customHeight="1">
      <c r="A163" s="392">
        <v>40</v>
      </c>
      <c r="B163" s="490">
        <v>44433</v>
      </c>
      <c r="C163" s="393"/>
      <c r="D163" s="394" t="s">
        <v>1102</v>
      </c>
      <c r="E163" s="392" t="s">
        <v>618</v>
      </c>
      <c r="F163" s="392" t="s">
        <v>1103</v>
      </c>
      <c r="G163" s="392"/>
      <c r="H163" s="392"/>
      <c r="I163" s="395">
        <v>20</v>
      </c>
      <c r="J163" s="362" t="s">
        <v>619</v>
      </c>
      <c r="K163" s="396"/>
      <c r="L163" s="396"/>
      <c r="M163" s="362"/>
      <c r="N163" s="397"/>
      <c r="O163" s="398"/>
      <c r="P163" s="508"/>
      <c r="Q163" s="400"/>
      <c r="R163" s="401" t="s">
        <v>621</v>
      </c>
      <c r="S163" s="363"/>
      <c r="T163" s="363"/>
      <c r="U163" s="363"/>
      <c r="V163" s="363"/>
      <c r="W163" s="363"/>
      <c r="X163" s="363"/>
      <c r="Y163" s="363"/>
      <c r="Z163" s="363"/>
      <c r="AA163" s="363"/>
      <c r="AB163" s="363"/>
      <c r="AC163" s="363"/>
      <c r="AD163" s="363"/>
      <c r="AE163" s="363"/>
      <c r="AF163" s="363"/>
      <c r="AG163" s="363"/>
      <c r="AH163" s="363"/>
      <c r="AI163" s="363"/>
      <c r="AJ163" s="363"/>
      <c r="AK163" s="363"/>
      <c r="AL163" s="363"/>
    </row>
    <row r="164" spans="1:38" s="365" customFormat="1" ht="12.75" customHeight="1">
      <c r="A164" s="392">
        <v>41</v>
      </c>
      <c r="B164" s="490">
        <v>44433</v>
      </c>
      <c r="C164" s="393"/>
      <c r="D164" s="394" t="s">
        <v>1104</v>
      </c>
      <c r="E164" s="392" t="s">
        <v>618</v>
      </c>
      <c r="F164" s="392" t="s">
        <v>1105</v>
      </c>
      <c r="G164" s="392"/>
      <c r="H164" s="392"/>
      <c r="I164" s="395">
        <v>25</v>
      </c>
      <c r="J164" s="362" t="s">
        <v>619</v>
      </c>
      <c r="K164" s="396"/>
      <c r="L164" s="396"/>
      <c r="M164" s="362"/>
      <c r="N164" s="397"/>
      <c r="O164" s="398"/>
      <c r="P164" s="399"/>
      <c r="Q164" s="400"/>
      <c r="R164" s="401" t="s">
        <v>621</v>
      </c>
      <c r="S164" s="363"/>
      <c r="T164" s="363"/>
      <c r="U164" s="363"/>
      <c r="V164" s="363"/>
      <c r="W164" s="363"/>
      <c r="X164" s="363"/>
      <c r="Y164" s="363"/>
      <c r="Z164" s="363"/>
      <c r="AA164" s="363"/>
      <c r="AB164" s="363"/>
      <c r="AC164" s="363"/>
      <c r="AD164" s="363"/>
      <c r="AE164" s="363"/>
      <c r="AF164" s="363"/>
      <c r="AG164" s="363"/>
      <c r="AH164" s="363"/>
      <c r="AI164" s="363"/>
      <c r="AJ164" s="363"/>
      <c r="AK164" s="363"/>
      <c r="AL164" s="363"/>
    </row>
    <row r="165" spans="1:38" s="365" customFormat="1" ht="12.75" customHeight="1">
      <c r="A165" s="392">
        <v>42</v>
      </c>
      <c r="B165" s="490">
        <v>44433</v>
      </c>
      <c r="C165" s="393"/>
      <c r="D165" s="394" t="s">
        <v>1033</v>
      </c>
      <c r="E165" s="392" t="s">
        <v>618</v>
      </c>
      <c r="F165" s="392" t="s">
        <v>1106</v>
      </c>
      <c r="G165" s="392"/>
      <c r="H165" s="392"/>
      <c r="I165" s="395" t="s">
        <v>1107</v>
      </c>
      <c r="J165" s="362" t="s">
        <v>619</v>
      </c>
      <c r="K165" s="396"/>
      <c r="L165" s="396"/>
      <c r="M165" s="362"/>
      <c r="N165" s="397"/>
      <c r="O165" s="398"/>
      <c r="P165" s="399"/>
      <c r="Q165" s="400"/>
      <c r="R165" s="401" t="s">
        <v>617</v>
      </c>
      <c r="S165" s="363"/>
      <c r="T165" s="363"/>
      <c r="U165" s="363"/>
      <c r="V165" s="363"/>
      <c r="W165" s="363"/>
      <c r="X165" s="363"/>
      <c r="Y165" s="363"/>
      <c r="Z165" s="363"/>
      <c r="AA165" s="363"/>
      <c r="AB165" s="363"/>
      <c r="AC165" s="363"/>
      <c r="AD165" s="363"/>
      <c r="AE165" s="363"/>
      <c r="AF165" s="363"/>
      <c r="AG165" s="363"/>
      <c r="AH165" s="363"/>
      <c r="AI165" s="363"/>
      <c r="AJ165" s="363"/>
      <c r="AK165" s="363"/>
      <c r="AL165" s="363"/>
    </row>
    <row r="166" spans="1:38" s="365" customFormat="1" ht="12.75" customHeight="1">
      <c r="A166" s="392"/>
      <c r="B166" s="490"/>
      <c r="C166" s="393"/>
      <c r="D166" s="394"/>
      <c r="E166" s="392"/>
      <c r="F166" s="392"/>
      <c r="G166" s="392"/>
      <c r="H166" s="392"/>
      <c r="I166" s="395"/>
      <c r="J166" s="362"/>
      <c r="K166" s="396"/>
      <c r="L166" s="396"/>
      <c r="M166" s="362"/>
      <c r="N166" s="397"/>
      <c r="O166" s="398"/>
      <c r="P166" s="399"/>
      <c r="Q166" s="400"/>
      <c r="R166" s="401"/>
      <c r="S166" s="363"/>
      <c r="T166" s="363"/>
      <c r="U166" s="363"/>
      <c r="V166" s="363"/>
      <c r="W166" s="363"/>
      <c r="X166" s="363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/>
      <c r="AJ166" s="363"/>
      <c r="AK166" s="363"/>
      <c r="AL166" s="363"/>
    </row>
    <row r="167" spans="1:38" ht="14.25" customHeight="1">
      <c r="A167" s="120"/>
      <c r="B167" s="112"/>
      <c r="C167" s="161"/>
      <c r="D167" s="113"/>
      <c r="E167" s="111"/>
      <c r="F167" s="392"/>
      <c r="G167" s="111"/>
      <c r="H167" s="111"/>
      <c r="I167" s="116"/>
      <c r="J167" s="116"/>
      <c r="K167" s="116"/>
      <c r="L167" s="116"/>
      <c r="M167" s="179"/>
      <c r="N167" s="116"/>
      <c r="O167" s="163"/>
      <c r="P167" s="162"/>
      <c r="Q167" s="176"/>
      <c r="R167" s="19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86"/>
      <c r="B170" s="192"/>
      <c r="C170" s="192"/>
      <c r="D170" s="193"/>
      <c r="E170" s="186"/>
      <c r="F170" s="194"/>
      <c r="G170" s="186"/>
      <c r="H170" s="186"/>
      <c r="I170" s="186"/>
      <c r="J170" s="192"/>
      <c r="K170" s="195"/>
      <c r="L170" s="186"/>
      <c r="M170" s="186"/>
      <c r="N170" s="186"/>
      <c r="O170" s="196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>
      <c r="A171" s="100" t="s">
        <v>646</v>
      </c>
      <c r="B171" s="197"/>
      <c r="C171" s="197"/>
      <c r="D171" s="198"/>
      <c r="E171" s="155"/>
      <c r="F171" s="6"/>
      <c r="G171" s="6"/>
      <c r="H171" s="156"/>
      <c r="I171" s="199"/>
      <c r="J171" s="1"/>
      <c r="K171" s="6"/>
      <c r="L171" s="6"/>
      <c r="M171" s="6"/>
      <c r="N171" s="1"/>
      <c r="O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101" t="s">
        <v>16</v>
      </c>
      <c r="B172" s="102" t="s">
        <v>590</v>
      </c>
      <c r="C172" s="102"/>
      <c r="D172" s="103" t="s">
        <v>603</v>
      </c>
      <c r="E172" s="102" t="s">
        <v>604</v>
      </c>
      <c r="F172" s="102" t="s">
        <v>605</v>
      </c>
      <c r="G172" s="102" t="s">
        <v>606</v>
      </c>
      <c r="H172" s="102" t="s">
        <v>607</v>
      </c>
      <c r="I172" s="102" t="s">
        <v>608</v>
      </c>
      <c r="J172" s="101" t="s">
        <v>609</v>
      </c>
      <c r="K172" s="159" t="s">
        <v>632</v>
      </c>
      <c r="L172" s="160" t="s">
        <v>611</v>
      </c>
      <c r="M172" s="104" t="s">
        <v>612</v>
      </c>
      <c r="N172" s="102" t="s">
        <v>613</v>
      </c>
      <c r="O172" s="103" t="s">
        <v>614</v>
      </c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4.25" customHeight="1">
      <c r="A173" s="306">
        <v>1</v>
      </c>
      <c r="B173" s="317">
        <v>44363</v>
      </c>
      <c r="C173" s="391"/>
      <c r="D173" s="347" t="s">
        <v>283</v>
      </c>
      <c r="E173" s="381" t="s">
        <v>615</v>
      </c>
      <c r="F173" s="306">
        <v>2275</v>
      </c>
      <c r="G173" s="306">
        <v>2070</v>
      </c>
      <c r="H173" s="381">
        <v>2070</v>
      </c>
      <c r="I173" s="382" t="s">
        <v>647</v>
      </c>
      <c r="J173" s="307" t="s">
        <v>957</v>
      </c>
      <c r="K173" s="307">
        <f t="shared" ref="K173" si="152">H173-F173</f>
        <v>-205</v>
      </c>
      <c r="L173" s="308">
        <f>(F173*-0.8)/100</f>
        <v>-18.2</v>
      </c>
      <c r="M173" s="309">
        <f t="shared" ref="M173" si="153">(K173+L173)/F173</f>
        <v>-9.8109890109890102E-2</v>
      </c>
      <c r="N173" s="307" t="s">
        <v>633</v>
      </c>
      <c r="O173" s="322">
        <v>44419</v>
      </c>
      <c r="P173" s="105"/>
      <c r="Q173" s="1"/>
      <c r="R173" s="1" t="s">
        <v>617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11">
        <v>2</v>
      </c>
      <c r="B174" s="112">
        <v>44420</v>
      </c>
      <c r="C174" s="200"/>
      <c r="D174" s="113" t="s">
        <v>516</v>
      </c>
      <c r="E174" s="114" t="s">
        <v>618</v>
      </c>
      <c r="F174" s="111" t="s">
        <v>979</v>
      </c>
      <c r="G174" s="111">
        <v>284</v>
      </c>
      <c r="H174" s="114"/>
      <c r="I174" s="115" t="s">
        <v>980</v>
      </c>
      <c r="J174" s="116" t="s">
        <v>619</v>
      </c>
      <c r="K174" s="116"/>
      <c r="L174" s="117"/>
      <c r="M174" s="118"/>
      <c r="N174" s="116"/>
      <c r="O174" s="162"/>
      <c r="P174" s="105"/>
      <c r="Q174" s="1"/>
      <c r="R174" s="1" t="s">
        <v>617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4.25" customHeight="1">
      <c r="A175" s="201"/>
      <c r="B175" s="161"/>
      <c r="C175" s="202"/>
      <c r="D175" s="113"/>
      <c r="E175" s="203"/>
      <c r="F175" s="203"/>
      <c r="G175" s="203"/>
      <c r="H175" s="203"/>
      <c r="I175" s="203"/>
      <c r="J175" s="203"/>
      <c r="K175" s="204"/>
      <c r="L175" s="205"/>
      <c r="M175" s="203"/>
      <c r="N175" s="206"/>
      <c r="O175" s="207"/>
      <c r="P175" s="208"/>
      <c r="R175" s="6"/>
      <c r="S175" s="44"/>
      <c r="T175" s="1"/>
      <c r="U175" s="1"/>
      <c r="V175" s="1"/>
      <c r="W175" s="1"/>
      <c r="X175" s="1"/>
      <c r="Y175" s="1"/>
      <c r="Z175" s="1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</row>
    <row r="176" spans="1:38" ht="12.75" customHeight="1">
      <c r="A176" s="139" t="s">
        <v>625</v>
      </c>
      <c r="B176" s="139"/>
      <c r="C176" s="139"/>
      <c r="D176" s="139"/>
      <c r="E176" s="44"/>
      <c r="F176" s="147" t="s">
        <v>627</v>
      </c>
      <c r="G176" s="61"/>
      <c r="H176" s="61"/>
      <c r="I176" s="61"/>
      <c r="J176" s="6"/>
      <c r="K176" s="171"/>
      <c r="L176" s="172"/>
      <c r="M176" s="6"/>
      <c r="N176" s="129"/>
      <c r="O176" s="209"/>
      <c r="P176" s="1"/>
      <c r="Q176" s="1"/>
      <c r="R176" s="6"/>
      <c r="S176" s="1"/>
      <c r="T176" s="1"/>
      <c r="U176" s="1"/>
      <c r="V176" s="1"/>
      <c r="W176" s="1"/>
      <c r="X176" s="1"/>
      <c r="Y176" s="1"/>
    </row>
    <row r="177" spans="1:38" ht="12.75" customHeight="1">
      <c r="A177" s="146" t="s">
        <v>626</v>
      </c>
      <c r="B177" s="139"/>
      <c r="C177" s="139"/>
      <c r="D177" s="139"/>
      <c r="E177" s="6"/>
      <c r="F177" s="147" t="s">
        <v>629</v>
      </c>
      <c r="G177" s="6"/>
      <c r="H177" s="6" t="s">
        <v>864</v>
      </c>
      <c r="I177" s="6"/>
      <c r="J177" s="1"/>
      <c r="K177" s="6"/>
      <c r="L177" s="6"/>
      <c r="M177" s="6"/>
      <c r="N177" s="1"/>
      <c r="O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38" ht="12.75" customHeight="1">
      <c r="A178" s="146"/>
      <c r="B178" s="139"/>
      <c r="C178" s="139"/>
      <c r="D178" s="139"/>
      <c r="E178" s="6"/>
      <c r="F178" s="147"/>
      <c r="G178" s="6"/>
      <c r="H178" s="6"/>
      <c r="I178" s="6"/>
      <c r="J178" s="1"/>
      <c r="K178" s="6"/>
      <c r="L178" s="6"/>
      <c r="M178" s="6"/>
      <c r="N178" s="1"/>
      <c r="O178" s="1"/>
      <c r="Q178" s="1"/>
      <c r="R178" s="61"/>
      <c r="S178" s="1"/>
      <c r="T178" s="1"/>
      <c r="U178" s="1"/>
      <c r="V178" s="1"/>
      <c r="W178" s="1"/>
      <c r="X178" s="1"/>
      <c r="Y178" s="1"/>
      <c r="Z178" s="1"/>
    </row>
    <row r="179" spans="1:38" ht="12.75" customHeight="1">
      <c r="A179" s="1"/>
      <c r="B179" s="154" t="s">
        <v>648</v>
      </c>
      <c r="C179" s="154"/>
      <c r="D179" s="154"/>
      <c r="E179" s="154"/>
      <c r="F179" s="155"/>
      <c r="G179" s="6"/>
      <c r="H179" s="6"/>
      <c r="I179" s="156"/>
      <c r="J179" s="157"/>
      <c r="K179" s="158"/>
      <c r="L179" s="157"/>
      <c r="M179" s="6"/>
      <c r="N179" s="1"/>
      <c r="O179" s="1"/>
      <c r="Q179" s="1"/>
      <c r="R179" s="61"/>
      <c r="S179" s="1"/>
      <c r="T179" s="1"/>
      <c r="U179" s="1"/>
      <c r="V179" s="1"/>
      <c r="W179" s="1"/>
      <c r="X179" s="1"/>
      <c r="Y179" s="1"/>
      <c r="Z179" s="1"/>
    </row>
    <row r="180" spans="1:38" ht="38.25" customHeight="1">
      <c r="A180" s="101" t="s">
        <v>16</v>
      </c>
      <c r="B180" s="102" t="s">
        <v>590</v>
      </c>
      <c r="C180" s="102"/>
      <c r="D180" s="103" t="s">
        <v>603</v>
      </c>
      <c r="E180" s="102" t="s">
        <v>604</v>
      </c>
      <c r="F180" s="102" t="s">
        <v>605</v>
      </c>
      <c r="G180" s="102" t="s">
        <v>631</v>
      </c>
      <c r="H180" s="102" t="s">
        <v>607</v>
      </c>
      <c r="I180" s="102" t="s">
        <v>608</v>
      </c>
      <c r="J180" s="210" t="s">
        <v>609</v>
      </c>
      <c r="K180" s="159" t="s">
        <v>632</v>
      </c>
      <c r="L180" s="175" t="s">
        <v>641</v>
      </c>
      <c r="M180" s="102" t="s">
        <v>642</v>
      </c>
      <c r="N180" s="160" t="s">
        <v>611</v>
      </c>
      <c r="O180" s="104" t="s">
        <v>612</v>
      </c>
      <c r="P180" s="102" t="s">
        <v>613</v>
      </c>
      <c r="Q180" s="103" t="s">
        <v>614</v>
      </c>
      <c r="R180" s="61"/>
      <c r="S180" s="1"/>
      <c r="T180" s="1"/>
      <c r="U180" s="1"/>
      <c r="V180" s="1"/>
      <c r="W180" s="1"/>
      <c r="X180" s="1"/>
      <c r="Y180" s="1"/>
      <c r="Z180" s="1"/>
    </row>
    <row r="181" spans="1:38" ht="14.25" customHeight="1">
      <c r="A181" s="120"/>
      <c r="B181" s="122"/>
      <c r="C181" s="211"/>
      <c r="D181" s="123"/>
      <c r="E181" s="124"/>
      <c r="F181" s="212"/>
      <c r="G181" s="120"/>
      <c r="H181" s="124"/>
      <c r="I181" s="125"/>
      <c r="J181" s="213"/>
      <c r="K181" s="213"/>
      <c r="L181" s="214"/>
      <c r="M181" s="111"/>
      <c r="N181" s="214"/>
      <c r="O181" s="215"/>
      <c r="P181" s="216"/>
      <c r="Q181" s="217"/>
      <c r="R181" s="169"/>
      <c r="S181" s="133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38" ht="14.25" customHeight="1">
      <c r="A182" s="120"/>
      <c r="B182" s="122"/>
      <c r="C182" s="211"/>
      <c r="D182" s="123"/>
      <c r="E182" s="124"/>
      <c r="F182" s="212"/>
      <c r="G182" s="120"/>
      <c r="H182" s="124"/>
      <c r="I182" s="125"/>
      <c r="J182" s="213"/>
      <c r="K182" s="213"/>
      <c r="L182" s="214"/>
      <c r="M182" s="111"/>
      <c r="N182" s="214"/>
      <c r="O182" s="215"/>
      <c r="P182" s="216"/>
      <c r="Q182" s="217"/>
      <c r="R182" s="169"/>
      <c r="S182" s="133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38" ht="14.25" customHeight="1">
      <c r="A183" s="120"/>
      <c r="B183" s="122"/>
      <c r="C183" s="211"/>
      <c r="D183" s="123"/>
      <c r="E183" s="124"/>
      <c r="F183" s="212"/>
      <c r="G183" s="120"/>
      <c r="H183" s="124"/>
      <c r="I183" s="125"/>
      <c r="J183" s="213"/>
      <c r="K183" s="213"/>
      <c r="L183" s="214"/>
      <c r="M183" s="111"/>
      <c r="N183" s="214"/>
      <c r="O183" s="215"/>
      <c r="P183" s="216"/>
      <c r="Q183" s="217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20"/>
      <c r="B184" s="122"/>
      <c r="C184" s="211"/>
      <c r="D184" s="123"/>
      <c r="E184" s="124"/>
      <c r="F184" s="213"/>
      <c r="G184" s="120"/>
      <c r="H184" s="124"/>
      <c r="I184" s="125"/>
      <c r="J184" s="213"/>
      <c r="K184" s="213"/>
      <c r="L184" s="214"/>
      <c r="M184" s="111"/>
      <c r="N184" s="214"/>
      <c r="O184" s="215"/>
      <c r="P184" s="216"/>
      <c r="Q184" s="217"/>
      <c r="R184" s="6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20"/>
      <c r="B185" s="122"/>
      <c r="C185" s="211"/>
      <c r="D185" s="123"/>
      <c r="E185" s="124"/>
      <c r="F185" s="213"/>
      <c r="G185" s="120"/>
      <c r="H185" s="124"/>
      <c r="I185" s="125"/>
      <c r="J185" s="213"/>
      <c r="K185" s="213"/>
      <c r="L185" s="214"/>
      <c r="M185" s="111"/>
      <c r="N185" s="214"/>
      <c r="O185" s="215"/>
      <c r="P185" s="216"/>
      <c r="Q185" s="217"/>
      <c r="R185" s="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20"/>
      <c r="B186" s="122"/>
      <c r="C186" s="211"/>
      <c r="D186" s="123"/>
      <c r="E186" s="124"/>
      <c r="F186" s="212"/>
      <c r="G186" s="120"/>
      <c r="H186" s="124"/>
      <c r="I186" s="125"/>
      <c r="J186" s="213"/>
      <c r="K186" s="213"/>
      <c r="L186" s="214"/>
      <c r="M186" s="111"/>
      <c r="N186" s="214"/>
      <c r="O186" s="215"/>
      <c r="P186" s="216"/>
      <c r="Q186" s="217"/>
      <c r="R186" s="6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120"/>
      <c r="B187" s="122"/>
      <c r="C187" s="211"/>
      <c r="D187" s="123"/>
      <c r="E187" s="124"/>
      <c r="F187" s="212"/>
      <c r="G187" s="120"/>
      <c r="H187" s="124"/>
      <c r="I187" s="125"/>
      <c r="J187" s="213"/>
      <c r="K187" s="213"/>
      <c r="L187" s="213"/>
      <c r="M187" s="213"/>
      <c r="N187" s="214"/>
      <c r="O187" s="218"/>
      <c r="P187" s="216"/>
      <c r="Q187" s="217"/>
      <c r="R187" s="6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4.25" customHeight="1">
      <c r="A188" s="120"/>
      <c r="B188" s="122"/>
      <c r="C188" s="211"/>
      <c r="D188" s="123"/>
      <c r="E188" s="124"/>
      <c r="F188" s="213"/>
      <c r="G188" s="120"/>
      <c r="H188" s="124"/>
      <c r="I188" s="125"/>
      <c r="J188" s="213"/>
      <c r="K188" s="213"/>
      <c r="L188" s="214"/>
      <c r="M188" s="111"/>
      <c r="N188" s="214"/>
      <c r="O188" s="215"/>
      <c r="P188" s="216"/>
      <c r="Q188" s="217"/>
      <c r="R188" s="169"/>
      <c r="S188" s="133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4.25" customHeight="1">
      <c r="A189" s="120"/>
      <c r="B189" s="122"/>
      <c r="C189" s="211"/>
      <c r="D189" s="123"/>
      <c r="E189" s="124"/>
      <c r="F189" s="212"/>
      <c r="G189" s="120"/>
      <c r="H189" s="124"/>
      <c r="I189" s="125"/>
      <c r="J189" s="219"/>
      <c r="K189" s="219"/>
      <c r="L189" s="219"/>
      <c r="M189" s="219"/>
      <c r="N189" s="220"/>
      <c r="O189" s="215"/>
      <c r="P189" s="126"/>
      <c r="Q189" s="217"/>
      <c r="R189" s="169"/>
      <c r="S189" s="133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>
      <c r="A190" s="146"/>
      <c r="B190" s="139"/>
      <c r="C190" s="139"/>
      <c r="D190" s="139"/>
      <c r="E190" s="6"/>
      <c r="F190" s="147"/>
      <c r="G190" s="6"/>
      <c r="H190" s="6"/>
      <c r="I190" s="6"/>
      <c r="J190" s="1"/>
      <c r="K190" s="6"/>
      <c r="L190" s="6"/>
      <c r="M190" s="6"/>
      <c r="N190" s="1"/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46"/>
      <c r="B191" s="139"/>
      <c r="C191" s="139"/>
      <c r="D191" s="139"/>
      <c r="E191" s="6"/>
      <c r="F191" s="147"/>
      <c r="G191" s="61"/>
      <c r="H191" s="44"/>
      <c r="I191" s="61"/>
      <c r="J191" s="6"/>
      <c r="K191" s="171"/>
      <c r="L191" s="172"/>
      <c r="M191" s="6"/>
      <c r="N191" s="129"/>
      <c r="O191" s="173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61"/>
      <c r="B192" s="128"/>
      <c r="C192" s="128"/>
      <c r="D192" s="44"/>
      <c r="E192" s="61"/>
      <c r="F192" s="61"/>
      <c r="G192" s="61"/>
      <c r="H192" s="44"/>
      <c r="I192" s="61"/>
      <c r="J192" s="6"/>
      <c r="K192" s="171"/>
      <c r="L192" s="172"/>
      <c r="M192" s="6"/>
      <c r="N192" s="129"/>
      <c r="O192" s="173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44"/>
      <c r="B193" s="221" t="s">
        <v>649</v>
      </c>
      <c r="C193" s="221"/>
      <c r="D193" s="221"/>
      <c r="E193" s="221"/>
      <c r="F193" s="6"/>
      <c r="G193" s="6"/>
      <c r="H193" s="157"/>
      <c r="I193" s="6"/>
      <c r="J193" s="157"/>
      <c r="K193" s="158"/>
      <c r="L193" s="6"/>
      <c r="M193" s="6"/>
      <c r="N193" s="1"/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38.25" customHeight="1">
      <c r="A194" s="101" t="s">
        <v>16</v>
      </c>
      <c r="B194" s="102" t="s">
        <v>590</v>
      </c>
      <c r="C194" s="102"/>
      <c r="D194" s="103" t="s">
        <v>603</v>
      </c>
      <c r="E194" s="102" t="s">
        <v>604</v>
      </c>
      <c r="F194" s="102" t="s">
        <v>605</v>
      </c>
      <c r="G194" s="102" t="s">
        <v>650</v>
      </c>
      <c r="H194" s="102" t="s">
        <v>651</v>
      </c>
      <c r="I194" s="102" t="s">
        <v>608</v>
      </c>
      <c r="J194" s="222" t="s">
        <v>609</v>
      </c>
      <c r="K194" s="102" t="s">
        <v>610</v>
      </c>
      <c r="L194" s="102" t="s">
        <v>652</v>
      </c>
      <c r="M194" s="102" t="s">
        <v>613</v>
      </c>
      <c r="N194" s="103" t="s">
        <v>614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3">
        <v>1</v>
      </c>
      <c r="B195" s="224">
        <v>41579</v>
      </c>
      <c r="C195" s="224"/>
      <c r="D195" s="225" t="s">
        <v>653</v>
      </c>
      <c r="E195" s="226" t="s">
        <v>654</v>
      </c>
      <c r="F195" s="227">
        <v>82</v>
      </c>
      <c r="G195" s="226" t="s">
        <v>655</v>
      </c>
      <c r="H195" s="226">
        <v>100</v>
      </c>
      <c r="I195" s="228">
        <v>100</v>
      </c>
      <c r="J195" s="229" t="s">
        <v>656</v>
      </c>
      <c r="K195" s="230">
        <f t="shared" ref="K195:K247" si="154">H195-F195</f>
        <v>18</v>
      </c>
      <c r="L195" s="231">
        <f t="shared" ref="L195:L247" si="155">K195/F195</f>
        <v>0.21951219512195122</v>
      </c>
      <c r="M195" s="226" t="s">
        <v>616</v>
      </c>
      <c r="N195" s="232">
        <v>42657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3">
        <v>2</v>
      </c>
      <c r="B196" s="224">
        <v>41794</v>
      </c>
      <c r="C196" s="224"/>
      <c r="D196" s="225" t="s">
        <v>657</v>
      </c>
      <c r="E196" s="226" t="s">
        <v>618</v>
      </c>
      <c r="F196" s="227">
        <v>257</v>
      </c>
      <c r="G196" s="226" t="s">
        <v>655</v>
      </c>
      <c r="H196" s="226">
        <v>300</v>
      </c>
      <c r="I196" s="228">
        <v>300</v>
      </c>
      <c r="J196" s="229" t="s">
        <v>656</v>
      </c>
      <c r="K196" s="230">
        <f t="shared" si="154"/>
        <v>43</v>
      </c>
      <c r="L196" s="231">
        <f t="shared" si="155"/>
        <v>0.16731517509727625</v>
      </c>
      <c r="M196" s="226" t="s">
        <v>616</v>
      </c>
      <c r="N196" s="232">
        <v>41822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3">
        <v>3</v>
      </c>
      <c r="B197" s="224">
        <v>41828</v>
      </c>
      <c r="C197" s="224"/>
      <c r="D197" s="225" t="s">
        <v>658</v>
      </c>
      <c r="E197" s="226" t="s">
        <v>618</v>
      </c>
      <c r="F197" s="227">
        <v>393</v>
      </c>
      <c r="G197" s="226" t="s">
        <v>655</v>
      </c>
      <c r="H197" s="226">
        <v>468</v>
      </c>
      <c r="I197" s="228">
        <v>468</v>
      </c>
      <c r="J197" s="229" t="s">
        <v>656</v>
      </c>
      <c r="K197" s="230">
        <f t="shared" si="154"/>
        <v>75</v>
      </c>
      <c r="L197" s="231">
        <f t="shared" si="155"/>
        <v>0.19083969465648856</v>
      </c>
      <c r="M197" s="226" t="s">
        <v>616</v>
      </c>
      <c r="N197" s="232">
        <v>41863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3">
        <v>4</v>
      </c>
      <c r="B198" s="224">
        <v>41857</v>
      </c>
      <c r="C198" s="224"/>
      <c r="D198" s="225" t="s">
        <v>659</v>
      </c>
      <c r="E198" s="226" t="s">
        <v>618</v>
      </c>
      <c r="F198" s="227">
        <v>205</v>
      </c>
      <c r="G198" s="226" t="s">
        <v>655</v>
      </c>
      <c r="H198" s="226">
        <v>275</v>
      </c>
      <c r="I198" s="228">
        <v>250</v>
      </c>
      <c r="J198" s="229" t="s">
        <v>656</v>
      </c>
      <c r="K198" s="230">
        <f t="shared" si="154"/>
        <v>70</v>
      </c>
      <c r="L198" s="231">
        <f t="shared" si="155"/>
        <v>0.34146341463414637</v>
      </c>
      <c r="M198" s="226" t="s">
        <v>616</v>
      </c>
      <c r="N198" s="232">
        <v>41962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3">
        <v>5</v>
      </c>
      <c r="B199" s="224">
        <v>41886</v>
      </c>
      <c r="C199" s="224"/>
      <c r="D199" s="225" t="s">
        <v>660</v>
      </c>
      <c r="E199" s="226" t="s">
        <v>618</v>
      </c>
      <c r="F199" s="227">
        <v>162</v>
      </c>
      <c r="G199" s="226" t="s">
        <v>655</v>
      </c>
      <c r="H199" s="226">
        <v>190</v>
      </c>
      <c r="I199" s="228">
        <v>190</v>
      </c>
      <c r="J199" s="229" t="s">
        <v>656</v>
      </c>
      <c r="K199" s="230">
        <f t="shared" si="154"/>
        <v>28</v>
      </c>
      <c r="L199" s="231">
        <f t="shared" si="155"/>
        <v>0.1728395061728395</v>
      </c>
      <c r="M199" s="226" t="s">
        <v>616</v>
      </c>
      <c r="N199" s="232">
        <v>42006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3">
        <v>6</v>
      </c>
      <c r="B200" s="224">
        <v>41886</v>
      </c>
      <c r="C200" s="224"/>
      <c r="D200" s="225" t="s">
        <v>661</v>
      </c>
      <c r="E200" s="226" t="s">
        <v>618</v>
      </c>
      <c r="F200" s="227">
        <v>75</v>
      </c>
      <c r="G200" s="226" t="s">
        <v>655</v>
      </c>
      <c r="H200" s="226">
        <v>91.5</v>
      </c>
      <c r="I200" s="228" t="s">
        <v>662</v>
      </c>
      <c r="J200" s="229" t="s">
        <v>663</v>
      </c>
      <c r="K200" s="230">
        <f t="shared" si="154"/>
        <v>16.5</v>
      </c>
      <c r="L200" s="231">
        <f t="shared" si="155"/>
        <v>0.22</v>
      </c>
      <c r="M200" s="226" t="s">
        <v>616</v>
      </c>
      <c r="N200" s="232">
        <v>41954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3">
        <v>7</v>
      </c>
      <c r="B201" s="224">
        <v>41913</v>
      </c>
      <c r="C201" s="224"/>
      <c r="D201" s="225" t="s">
        <v>664</v>
      </c>
      <c r="E201" s="226" t="s">
        <v>618</v>
      </c>
      <c r="F201" s="227">
        <v>850</v>
      </c>
      <c r="G201" s="226" t="s">
        <v>655</v>
      </c>
      <c r="H201" s="226">
        <v>982.5</v>
      </c>
      <c r="I201" s="228">
        <v>1050</v>
      </c>
      <c r="J201" s="229" t="s">
        <v>665</v>
      </c>
      <c r="K201" s="230">
        <f t="shared" si="154"/>
        <v>132.5</v>
      </c>
      <c r="L201" s="231">
        <f t="shared" si="155"/>
        <v>0.15588235294117647</v>
      </c>
      <c r="M201" s="226" t="s">
        <v>616</v>
      </c>
      <c r="N201" s="232">
        <v>42039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3">
        <v>8</v>
      </c>
      <c r="B202" s="224">
        <v>41913</v>
      </c>
      <c r="C202" s="224"/>
      <c r="D202" s="225" t="s">
        <v>666</v>
      </c>
      <c r="E202" s="226" t="s">
        <v>618</v>
      </c>
      <c r="F202" s="227">
        <v>475</v>
      </c>
      <c r="G202" s="226" t="s">
        <v>655</v>
      </c>
      <c r="H202" s="226">
        <v>515</v>
      </c>
      <c r="I202" s="228">
        <v>600</v>
      </c>
      <c r="J202" s="229" t="s">
        <v>667</v>
      </c>
      <c r="K202" s="230">
        <f t="shared" si="154"/>
        <v>40</v>
      </c>
      <c r="L202" s="231">
        <f t="shared" si="155"/>
        <v>8.4210526315789472E-2</v>
      </c>
      <c r="M202" s="226" t="s">
        <v>616</v>
      </c>
      <c r="N202" s="232">
        <v>41939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3">
        <v>9</v>
      </c>
      <c r="B203" s="224">
        <v>41913</v>
      </c>
      <c r="C203" s="224"/>
      <c r="D203" s="225" t="s">
        <v>668</v>
      </c>
      <c r="E203" s="226" t="s">
        <v>618</v>
      </c>
      <c r="F203" s="227">
        <v>86</v>
      </c>
      <c r="G203" s="226" t="s">
        <v>655</v>
      </c>
      <c r="H203" s="226">
        <v>99</v>
      </c>
      <c r="I203" s="228">
        <v>140</v>
      </c>
      <c r="J203" s="229" t="s">
        <v>669</v>
      </c>
      <c r="K203" s="230">
        <f t="shared" si="154"/>
        <v>13</v>
      </c>
      <c r="L203" s="231">
        <f t="shared" si="155"/>
        <v>0.15116279069767441</v>
      </c>
      <c r="M203" s="226" t="s">
        <v>616</v>
      </c>
      <c r="N203" s="232">
        <v>41939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3">
        <v>10</v>
      </c>
      <c r="B204" s="224">
        <v>41926</v>
      </c>
      <c r="C204" s="224"/>
      <c r="D204" s="225" t="s">
        <v>670</v>
      </c>
      <c r="E204" s="226" t="s">
        <v>618</v>
      </c>
      <c r="F204" s="227">
        <v>496.6</v>
      </c>
      <c r="G204" s="226" t="s">
        <v>655</v>
      </c>
      <c r="H204" s="226">
        <v>621</v>
      </c>
      <c r="I204" s="228">
        <v>580</v>
      </c>
      <c r="J204" s="229" t="s">
        <v>656</v>
      </c>
      <c r="K204" s="230">
        <f t="shared" si="154"/>
        <v>124.39999999999998</v>
      </c>
      <c r="L204" s="231">
        <f t="shared" si="155"/>
        <v>0.25050342327829234</v>
      </c>
      <c r="M204" s="226" t="s">
        <v>616</v>
      </c>
      <c r="N204" s="232">
        <v>42605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3">
        <v>11</v>
      </c>
      <c r="B205" s="224">
        <v>41926</v>
      </c>
      <c r="C205" s="224"/>
      <c r="D205" s="225" t="s">
        <v>671</v>
      </c>
      <c r="E205" s="226" t="s">
        <v>618</v>
      </c>
      <c r="F205" s="227">
        <v>2481.9</v>
      </c>
      <c r="G205" s="226" t="s">
        <v>655</v>
      </c>
      <c r="H205" s="226">
        <v>2840</v>
      </c>
      <c r="I205" s="228">
        <v>2870</v>
      </c>
      <c r="J205" s="229" t="s">
        <v>672</v>
      </c>
      <c r="K205" s="230">
        <f t="shared" si="154"/>
        <v>358.09999999999991</v>
      </c>
      <c r="L205" s="231">
        <f t="shared" si="155"/>
        <v>0.14428462065353154</v>
      </c>
      <c r="M205" s="226" t="s">
        <v>616</v>
      </c>
      <c r="N205" s="232">
        <v>42017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3">
        <v>12</v>
      </c>
      <c r="B206" s="224">
        <v>41928</v>
      </c>
      <c r="C206" s="224"/>
      <c r="D206" s="225" t="s">
        <v>673</v>
      </c>
      <c r="E206" s="226" t="s">
        <v>618</v>
      </c>
      <c r="F206" s="227">
        <v>84.5</v>
      </c>
      <c r="G206" s="226" t="s">
        <v>655</v>
      </c>
      <c r="H206" s="226">
        <v>93</v>
      </c>
      <c r="I206" s="228">
        <v>110</v>
      </c>
      <c r="J206" s="229" t="s">
        <v>674</v>
      </c>
      <c r="K206" s="230">
        <f t="shared" si="154"/>
        <v>8.5</v>
      </c>
      <c r="L206" s="231">
        <f t="shared" si="155"/>
        <v>0.10059171597633136</v>
      </c>
      <c r="M206" s="226" t="s">
        <v>616</v>
      </c>
      <c r="N206" s="232">
        <v>41939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13</v>
      </c>
      <c r="B207" s="224">
        <v>41928</v>
      </c>
      <c r="C207" s="224"/>
      <c r="D207" s="225" t="s">
        <v>675</v>
      </c>
      <c r="E207" s="226" t="s">
        <v>618</v>
      </c>
      <c r="F207" s="227">
        <v>401</v>
      </c>
      <c r="G207" s="226" t="s">
        <v>655</v>
      </c>
      <c r="H207" s="226">
        <v>428</v>
      </c>
      <c r="I207" s="228">
        <v>450</v>
      </c>
      <c r="J207" s="229" t="s">
        <v>676</v>
      </c>
      <c r="K207" s="230">
        <f t="shared" si="154"/>
        <v>27</v>
      </c>
      <c r="L207" s="231">
        <f t="shared" si="155"/>
        <v>6.7331670822942641E-2</v>
      </c>
      <c r="M207" s="226" t="s">
        <v>616</v>
      </c>
      <c r="N207" s="232">
        <v>42020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3">
        <v>14</v>
      </c>
      <c r="B208" s="224">
        <v>41928</v>
      </c>
      <c r="C208" s="224"/>
      <c r="D208" s="225" t="s">
        <v>677</v>
      </c>
      <c r="E208" s="226" t="s">
        <v>618</v>
      </c>
      <c r="F208" s="227">
        <v>101</v>
      </c>
      <c r="G208" s="226" t="s">
        <v>655</v>
      </c>
      <c r="H208" s="226">
        <v>112</v>
      </c>
      <c r="I208" s="228">
        <v>120</v>
      </c>
      <c r="J208" s="229" t="s">
        <v>678</v>
      </c>
      <c r="K208" s="230">
        <f t="shared" si="154"/>
        <v>11</v>
      </c>
      <c r="L208" s="231">
        <f t="shared" si="155"/>
        <v>0.10891089108910891</v>
      </c>
      <c r="M208" s="226" t="s">
        <v>616</v>
      </c>
      <c r="N208" s="232">
        <v>41939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15</v>
      </c>
      <c r="B209" s="224">
        <v>41954</v>
      </c>
      <c r="C209" s="224"/>
      <c r="D209" s="225" t="s">
        <v>679</v>
      </c>
      <c r="E209" s="226" t="s">
        <v>618</v>
      </c>
      <c r="F209" s="227">
        <v>59</v>
      </c>
      <c r="G209" s="226" t="s">
        <v>655</v>
      </c>
      <c r="H209" s="226">
        <v>76</v>
      </c>
      <c r="I209" s="228">
        <v>76</v>
      </c>
      <c r="J209" s="229" t="s">
        <v>656</v>
      </c>
      <c r="K209" s="230">
        <f t="shared" si="154"/>
        <v>17</v>
      </c>
      <c r="L209" s="231">
        <f t="shared" si="155"/>
        <v>0.28813559322033899</v>
      </c>
      <c r="M209" s="226" t="s">
        <v>616</v>
      </c>
      <c r="N209" s="232">
        <v>43032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3">
        <v>16</v>
      </c>
      <c r="B210" s="224">
        <v>41954</v>
      </c>
      <c r="C210" s="224"/>
      <c r="D210" s="225" t="s">
        <v>668</v>
      </c>
      <c r="E210" s="226" t="s">
        <v>618</v>
      </c>
      <c r="F210" s="227">
        <v>99</v>
      </c>
      <c r="G210" s="226" t="s">
        <v>655</v>
      </c>
      <c r="H210" s="226">
        <v>120</v>
      </c>
      <c r="I210" s="228">
        <v>120</v>
      </c>
      <c r="J210" s="229" t="s">
        <v>634</v>
      </c>
      <c r="K210" s="230">
        <f t="shared" si="154"/>
        <v>21</v>
      </c>
      <c r="L210" s="231">
        <f t="shared" si="155"/>
        <v>0.21212121212121213</v>
      </c>
      <c r="M210" s="226" t="s">
        <v>616</v>
      </c>
      <c r="N210" s="232">
        <v>41960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3">
        <v>17</v>
      </c>
      <c r="B211" s="224">
        <v>41956</v>
      </c>
      <c r="C211" s="224"/>
      <c r="D211" s="225" t="s">
        <v>680</v>
      </c>
      <c r="E211" s="226" t="s">
        <v>618</v>
      </c>
      <c r="F211" s="227">
        <v>22</v>
      </c>
      <c r="G211" s="226" t="s">
        <v>655</v>
      </c>
      <c r="H211" s="226">
        <v>33.549999999999997</v>
      </c>
      <c r="I211" s="228">
        <v>32</v>
      </c>
      <c r="J211" s="229" t="s">
        <v>681</v>
      </c>
      <c r="K211" s="230">
        <f t="shared" si="154"/>
        <v>11.549999999999997</v>
      </c>
      <c r="L211" s="231">
        <f t="shared" si="155"/>
        <v>0.52499999999999991</v>
      </c>
      <c r="M211" s="226" t="s">
        <v>616</v>
      </c>
      <c r="N211" s="232">
        <v>42188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18</v>
      </c>
      <c r="B212" s="224">
        <v>41976</v>
      </c>
      <c r="C212" s="224"/>
      <c r="D212" s="225" t="s">
        <v>682</v>
      </c>
      <c r="E212" s="226" t="s">
        <v>618</v>
      </c>
      <c r="F212" s="227">
        <v>440</v>
      </c>
      <c r="G212" s="226" t="s">
        <v>655</v>
      </c>
      <c r="H212" s="226">
        <v>520</v>
      </c>
      <c r="I212" s="228">
        <v>520</v>
      </c>
      <c r="J212" s="229" t="s">
        <v>683</v>
      </c>
      <c r="K212" s="230">
        <f t="shared" si="154"/>
        <v>80</v>
      </c>
      <c r="L212" s="231">
        <f t="shared" si="155"/>
        <v>0.18181818181818182</v>
      </c>
      <c r="M212" s="226" t="s">
        <v>616</v>
      </c>
      <c r="N212" s="232">
        <v>42208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19</v>
      </c>
      <c r="B213" s="224">
        <v>41976</v>
      </c>
      <c r="C213" s="224"/>
      <c r="D213" s="225" t="s">
        <v>684</v>
      </c>
      <c r="E213" s="226" t="s">
        <v>618</v>
      </c>
      <c r="F213" s="227">
        <v>360</v>
      </c>
      <c r="G213" s="226" t="s">
        <v>655</v>
      </c>
      <c r="H213" s="226">
        <v>427</v>
      </c>
      <c r="I213" s="228">
        <v>425</v>
      </c>
      <c r="J213" s="229" t="s">
        <v>685</v>
      </c>
      <c r="K213" s="230">
        <f t="shared" si="154"/>
        <v>67</v>
      </c>
      <c r="L213" s="231">
        <f t="shared" si="155"/>
        <v>0.18611111111111112</v>
      </c>
      <c r="M213" s="226" t="s">
        <v>616</v>
      </c>
      <c r="N213" s="232">
        <v>42058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20</v>
      </c>
      <c r="B214" s="224">
        <v>42012</v>
      </c>
      <c r="C214" s="224"/>
      <c r="D214" s="225" t="s">
        <v>686</v>
      </c>
      <c r="E214" s="226" t="s">
        <v>618</v>
      </c>
      <c r="F214" s="227">
        <v>360</v>
      </c>
      <c r="G214" s="226" t="s">
        <v>655</v>
      </c>
      <c r="H214" s="226">
        <v>455</v>
      </c>
      <c r="I214" s="228">
        <v>420</v>
      </c>
      <c r="J214" s="229" t="s">
        <v>687</v>
      </c>
      <c r="K214" s="230">
        <f t="shared" si="154"/>
        <v>95</v>
      </c>
      <c r="L214" s="231">
        <f t="shared" si="155"/>
        <v>0.2638888888888889</v>
      </c>
      <c r="M214" s="226" t="s">
        <v>616</v>
      </c>
      <c r="N214" s="232">
        <v>42024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21</v>
      </c>
      <c r="B215" s="224">
        <v>42012</v>
      </c>
      <c r="C215" s="224"/>
      <c r="D215" s="225" t="s">
        <v>688</v>
      </c>
      <c r="E215" s="226" t="s">
        <v>618</v>
      </c>
      <c r="F215" s="227">
        <v>130</v>
      </c>
      <c r="G215" s="226"/>
      <c r="H215" s="226">
        <v>175.5</v>
      </c>
      <c r="I215" s="228">
        <v>165</v>
      </c>
      <c r="J215" s="229" t="s">
        <v>689</v>
      </c>
      <c r="K215" s="230">
        <f t="shared" si="154"/>
        <v>45.5</v>
      </c>
      <c r="L215" s="231">
        <f t="shared" si="155"/>
        <v>0.35</v>
      </c>
      <c r="M215" s="226" t="s">
        <v>616</v>
      </c>
      <c r="N215" s="232">
        <v>43088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22</v>
      </c>
      <c r="B216" s="224">
        <v>42040</v>
      </c>
      <c r="C216" s="224"/>
      <c r="D216" s="225" t="s">
        <v>392</v>
      </c>
      <c r="E216" s="226" t="s">
        <v>654</v>
      </c>
      <c r="F216" s="227">
        <v>98</v>
      </c>
      <c r="G216" s="226"/>
      <c r="H216" s="226">
        <v>120</v>
      </c>
      <c r="I216" s="228">
        <v>120</v>
      </c>
      <c r="J216" s="229" t="s">
        <v>656</v>
      </c>
      <c r="K216" s="230">
        <f t="shared" si="154"/>
        <v>22</v>
      </c>
      <c r="L216" s="231">
        <f t="shared" si="155"/>
        <v>0.22448979591836735</v>
      </c>
      <c r="M216" s="226" t="s">
        <v>616</v>
      </c>
      <c r="N216" s="232">
        <v>42753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3">
        <v>23</v>
      </c>
      <c r="B217" s="224">
        <v>42040</v>
      </c>
      <c r="C217" s="224"/>
      <c r="D217" s="225" t="s">
        <v>690</v>
      </c>
      <c r="E217" s="226" t="s">
        <v>654</v>
      </c>
      <c r="F217" s="227">
        <v>196</v>
      </c>
      <c r="G217" s="226"/>
      <c r="H217" s="226">
        <v>262</v>
      </c>
      <c r="I217" s="228">
        <v>255</v>
      </c>
      <c r="J217" s="229" t="s">
        <v>656</v>
      </c>
      <c r="K217" s="230">
        <f t="shared" si="154"/>
        <v>66</v>
      </c>
      <c r="L217" s="231">
        <f t="shared" si="155"/>
        <v>0.33673469387755101</v>
      </c>
      <c r="M217" s="226" t="s">
        <v>616</v>
      </c>
      <c r="N217" s="232">
        <v>42599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3">
        <v>24</v>
      </c>
      <c r="B218" s="234">
        <v>42067</v>
      </c>
      <c r="C218" s="234"/>
      <c r="D218" s="235" t="s">
        <v>391</v>
      </c>
      <c r="E218" s="236" t="s">
        <v>654</v>
      </c>
      <c r="F218" s="237">
        <v>235</v>
      </c>
      <c r="G218" s="237"/>
      <c r="H218" s="238">
        <v>77</v>
      </c>
      <c r="I218" s="238" t="s">
        <v>691</v>
      </c>
      <c r="J218" s="239" t="s">
        <v>692</v>
      </c>
      <c r="K218" s="240">
        <f t="shared" si="154"/>
        <v>-158</v>
      </c>
      <c r="L218" s="241">
        <f t="shared" si="155"/>
        <v>-0.67234042553191486</v>
      </c>
      <c r="M218" s="237" t="s">
        <v>633</v>
      </c>
      <c r="N218" s="234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25</v>
      </c>
      <c r="B219" s="224">
        <v>42067</v>
      </c>
      <c r="C219" s="224"/>
      <c r="D219" s="225" t="s">
        <v>693</v>
      </c>
      <c r="E219" s="226" t="s">
        <v>654</v>
      </c>
      <c r="F219" s="227">
        <v>185</v>
      </c>
      <c r="G219" s="226"/>
      <c r="H219" s="226">
        <v>224</v>
      </c>
      <c r="I219" s="228" t="s">
        <v>694</v>
      </c>
      <c r="J219" s="229" t="s">
        <v>656</v>
      </c>
      <c r="K219" s="230">
        <f t="shared" si="154"/>
        <v>39</v>
      </c>
      <c r="L219" s="231">
        <f t="shared" si="155"/>
        <v>0.21081081081081082</v>
      </c>
      <c r="M219" s="226" t="s">
        <v>616</v>
      </c>
      <c r="N219" s="232">
        <v>42647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3">
        <v>26</v>
      </c>
      <c r="B220" s="234">
        <v>42090</v>
      </c>
      <c r="C220" s="234"/>
      <c r="D220" s="242" t="s">
        <v>695</v>
      </c>
      <c r="E220" s="237" t="s">
        <v>654</v>
      </c>
      <c r="F220" s="237">
        <v>49.5</v>
      </c>
      <c r="G220" s="238"/>
      <c r="H220" s="238">
        <v>15.85</v>
      </c>
      <c r="I220" s="238">
        <v>67</v>
      </c>
      <c r="J220" s="239" t="s">
        <v>696</v>
      </c>
      <c r="K220" s="238">
        <f t="shared" si="154"/>
        <v>-33.65</v>
      </c>
      <c r="L220" s="243">
        <f t="shared" si="155"/>
        <v>-0.67979797979797973</v>
      </c>
      <c r="M220" s="237" t="s">
        <v>633</v>
      </c>
      <c r="N220" s="244">
        <v>43627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27</v>
      </c>
      <c r="B221" s="224">
        <v>42093</v>
      </c>
      <c r="C221" s="224"/>
      <c r="D221" s="225" t="s">
        <v>697</v>
      </c>
      <c r="E221" s="226" t="s">
        <v>654</v>
      </c>
      <c r="F221" s="227">
        <v>183.5</v>
      </c>
      <c r="G221" s="226"/>
      <c r="H221" s="226">
        <v>219</v>
      </c>
      <c r="I221" s="228">
        <v>218</v>
      </c>
      <c r="J221" s="229" t="s">
        <v>698</v>
      </c>
      <c r="K221" s="230">
        <f t="shared" si="154"/>
        <v>35.5</v>
      </c>
      <c r="L221" s="231">
        <f t="shared" si="155"/>
        <v>0.19346049046321526</v>
      </c>
      <c r="M221" s="226" t="s">
        <v>616</v>
      </c>
      <c r="N221" s="232">
        <v>42103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28</v>
      </c>
      <c r="B222" s="224">
        <v>42114</v>
      </c>
      <c r="C222" s="224"/>
      <c r="D222" s="225" t="s">
        <v>699</v>
      </c>
      <c r="E222" s="226" t="s">
        <v>654</v>
      </c>
      <c r="F222" s="227">
        <f>(227+237)/2</f>
        <v>232</v>
      </c>
      <c r="G222" s="226"/>
      <c r="H222" s="226">
        <v>298</v>
      </c>
      <c r="I222" s="228">
        <v>298</v>
      </c>
      <c r="J222" s="229" t="s">
        <v>656</v>
      </c>
      <c r="K222" s="230">
        <f t="shared" si="154"/>
        <v>66</v>
      </c>
      <c r="L222" s="231">
        <f t="shared" si="155"/>
        <v>0.28448275862068967</v>
      </c>
      <c r="M222" s="226" t="s">
        <v>616</v>
      </c>
      <c r="N222" s="232">
        <v>42823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29</v>
      </c>
      <c r="B223" s="224">
        <v>42128</v>
      </c>
      <c r="C223" s="224"/>
      <c r="D223" s="225" t="s">
        <v>700</v>
      </c>
      <c r="E223" s="226" t="s">
        <v>618</v>
      </c>
      <c r="F223" s="227">
        <v>385</v>
      </c>
      <c r="G223" s="226"/>
      <c r="H223" s="226">
        <f>212.5+331</f>
        <v>543.5</v>
      </c>
      <c r="I223" s="228">
        <v>510</v>
      </c>
      <c r="J223" s="229" t="s">
        <v>701</v>
      </c>
      <c r="K223" s="230">
        <f t="shared" si="154"/>
        <v>158.5</v>
      </c>
      <c r="L223" s="231">
        <f t="shared" si="155"/>
        <v>0.41168831168831171</v>
      </c>
      <c r="M223" s="226" t="s">
        <v>616</v>
      </c>
      <c r="N223" s="232">
        <v>42235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3">
        <v>30</v>
      </c>
      <c r="B224" s="224">
        <v>42128</v>
      </c>
      <c r="C224" s="224"/>
      <c r="D224" s="225" t="s">
        <v>702</v>
      </c>
      <c r="E224" s="226" t="s">
        <v>618</v>
      </c>
      <c r="F224" s="227">
        <v>115.5</v>
      </c>
      <c r="G224" s="226"/>
      <c r="H224" s="226">
        <v>146</v>
      </c>
      <c r="I224" s="228">
        <v>142</v>
      </c>
      <c r="J224" s="229" t="s">
        <v>703</v>
      </c>
      <c r="K224" s="230">
        <f t="shared" si="154"/>
        <v>30.5</v>
      </c>
      <c r="L224" s="231">
        <f t="shared" si="155"/>
        <v>0.26406926406926406</v>
      </c>
      <c r="M224" s="226" t="s">
        <v>616</v>
      </c>
      <c r="N224" s="232">
        <v>42202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31</v>
      </c>
      <c r="B225" s="224">
        <v>42151</v>
      </c>
      <c r="C225" s="224"/>
      <c r="D225" s="225" t="s">
        <v>704</v>
      </c>
      <c r="E225" s="226" t="s">
        <v>618</v>
      </c>
      <c r="F225" s="227">
        <v>237.5</v>
      </c>
      <c r="G225" s="226"/>
      <c r="H225" s="226">
        <v>279.5</v>
      </c>
      <c r="I225" s="228">
        <v>278</v>
      </c>
      <c r="J225" s="229" t="s">
        <v>656</v>
      </c>
      <c r="K225" s="230">
        <f t="shared" si="154"/>
        <v>42</v>
      </c>
      <c r="L225" s="231">
        <f t="shared" si="155"/>
        <v>0.17684210526315788</v>
      </c>
      <c r="M225" s="226" t="s">
        <v>616</v>
      </c>
      <c r="N225" s="232">
        <v>42222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32</v>
      </c>
      <c r="B226" s="224">
        <v>42174</v>
      </c>
      <c r="C226" s="224"/>
      <c r="D226" s="225" t="s">
        <v>675</v>
      </c>
      <c r="E226" s="226" t="s">
        <v>654</v>
      </c>
      <c r="F226" s="227">
        <v>340</v>
      </c>
      <c r="G226" s="226"/>
      <c r="H226" s="226">
        <v>448</v>
      </c>
      <c r="I226" s="228">
        <v>448</v>
      </c>
      <c r="J226" s="229" t="s">
        <v>656</v>
      </c>
      <c r="K226" s="230">
        <f t="shared" si="154"/>
        <v>108</v>
      </c>
      <c r="L226" s="231">
        <f t="shared" si="155"/>
        <v>0.31764705882352939</v>
      </c>
      <c r="M226" s="226" t="s">
        <v>616</v>
      </c>
      <c r="N226" s="232">
        <v>43018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33</v>
      </c>
      <c r="B227" s="224">
        <v>42191</v>
      </c>
      <c r="C227" s="224"/>
      <c r="D227" s="225" t="s">
        <v>705</v>
      </c>
      <c r="E227" s="226" t="s">
        <v>654</v>
      </c>
      <c r="F227" s="227">
        <v>390</v>
      </c>
      <c r="G227" s="226"/>
      <c r="H227" s="226">
        <v>460</v>
      </c>
      <c r="I227" s="228">
        <v>460</v>
      </c>
      <c r="J227" s="229" t="s">
        <v>656</v>
      </c>
      <c r="K227" s="230">
        <f t="shared" si="154"/>
        <v>70</v>
      </c>
      <c r="L227" s="231">
        <f t="shared" si="155"/>
        <v>0.17948717948717949</v>
      </c>
      <c r="M227" s="226" t="s">
        <v>616</v>
      </c>
      <c r="N227" s="232">
        <v>42478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3">
        <v>34</v>
      </c>
      <c r="B228" s="234">
        <v>42195</v>
      </c>
      <c r="C228" s="234"/>
      <c r="D228" s="235" t="s">
        <v>706</v>
      </c>
      <c r="E228" s="236" t="s">
        <v>654</v>
      </c>
      <c r="F228" s="237">
        <v>122.5</v>
      </c>
      <c r="G228" s="237"/>
      <c r="H228" s="238">
        <v>61</v>
      </c>
      <c r="I228" s="238">
        <v>172</v>
      </c>
      <c r="J228" s="239" t="s">
        <v>707</v>
      </c>
      <c r="K228" s="240">
        <f t="shared" si="154"/>
        <v>-61.5</v>
      </c>
      <c r="L228" s="241">
        <f t="shared" si="155"/>
        <v>-0.50204081632653064</v>
      </c>
      <c r="M228" s="237" t="s">
        <v>633</v>
      </c>
      <c r="N228" s="234">
        <v>43333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35</v>
      </c>
      <c r="B229" s="224">
        <v>42219</v>
      </c>
      <c r="C229" s="224"/>
      <c r="D229" s="225" t="s">
        <v>708</v>
      </c>
      <c r="E229" s="226" t="s">
        <v>654</v>
      </c>
      <c r="F229" s="227">
        <v>297.5</v>
      </c>
      <c r="G229" s="226"/>
      <c r="H229" s="226">
        <v>350</v>
      </c>
      <c r="I229" s="228">
        <v>360</v>
      </c>
      <c r="J229" s="229" t="s">
        <v>709</v>
      </c>
      <c r="K229" s="230">
        <f t="shared" si="154"/>
        <v>52.5</v>
      </c>
      <c r="L229" s="231">
        <f t="shared" si="155"/>
        <v>0.17647058823529413</v>
      </c>
      <c r="M229" s="226" t="s">
        <v>616</v>
      </c>
      <c r="N229" s="232">
        <v>42232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3">
        <v>36</v>
      </c>
      <c r="B230" s="224">
        <v>42219</v>
      </c>
      <c r="C230" s="224"/>
      <c r="D230" s="225" t="s">
        <v>710</v>
      </c>
      <c r="E230" s="226" t="s">
        <v>654</v>
      </c>
      <c r="F230" s="227">
        <v>115.5</v>
      </c>
      <c r="G230" s="226"/>
      <c r="H230" s="226">
        <v>149</v>
      </c>
      <c r="I230" s="228">
        <v>140</v>
      </c>
      <c r="J230" s="229" t="s">
        <v>711</v>
      </c>
      <c r="K230" s="230">
        <f t="shared" si="154"/>
        <v>33.5</v>
      </c>
      <c r="L230" s="231">
        <f t="shared" si="155"/>
        <v>0.29004329004329005</v>
      </c>
      <c r="M230" s="226" t="s">
        <v>616</v>
      </c>
      <c r="N230" s="232">
        <v>42740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3">
        <v>37</v>
      </c>
      <c r="B231" s="224">
        <v>42251</v>
      </c>
      <c r="C231" s="224"/>
      <c r="D231" s="225" t="s">
        <v>704</v>
      </c>
      <c r="E231" s="226" t="s">
        <v>654</v>
      </c>
      <c r="F231" s="227">
        <v>226</v>
      </c>
      <c r="G231" s="226"/>
      <c r="H231" s="226">
        <v>292</v>
      </c>
      <c r="I231" s="228">
        <v>292</v>
      </c>
      <c r="J231" s="229" t="s">
        <v>712</v>
      </c>
      <c r="K231" s="230">
        <f t="shared" si="154"/>
        <v>66</v>
      </c>
      <c r="L231" s="231">
        <f t="shared" si="155"/>
        <v>0.29203539823008851</v>
      </c>
      <c r="M231" s="226" t="s">
        <v>616</v>
      </c>
      <c r="N231" s="232">
        <v>42286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38</v>
      </c>
      <c r="B232" s="224">
        <v>42254</v>
      </c>
      <c r="C232" s="224"/>
      <c r="D232" s="225" t="s">
        <v>699</v>
      </c>
      <c r="E232" s="226" t="s">
        <v>654</v>
      </c>
      <c r="F232" s="227">
        <v>232.5</v>
      </c>
      <c r="G232" s="226"/>
      <c r="H232" s="226">
        <v>312.5</v>
      </c>
      <c r="I232" s="228">
        <v>310</v>
      </c>
      <c r="J232" s="229" t="s">
        <v>656</v>
      </c>
      <c r="K232" s="230">
        <f t="shared" si="154"/>
        <v>80</v>
      </c>
      <c r="L232" s="231">
        <f t="shared" si="155"/>
        <v>0.34408602150537637</v>
      </c>
      <c r="M232" s="226" t="s">
        <v>616</v>
      </c>
      <c r="N232" s="232">
        <v>42823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39</v>
      </c>
      <c r="B233" s="224">
        <v>42268</v>
      </c>
      <c r="C233" s="224"/>
      <c r="D233" s="225" t="s">
        <v>713</v>
      </c>
      <c r="E233" s="226" t="s">
        <v>654</v>
      </c>
      <c r="F233" s="227">
        <v>196.5</v>
      </c>
      <c r="G233" s="226"/>
      <c r="H233" s="226">
        <v>238</v>
      </c>
      <c r="I233" s="228">
        <v>238</v>
      </c>
      <c r="J233" s="229" t="s">
        <v>712</v>
      </c>
      <c r="K233" s="230">
        <f t="shared" si="154"/>
        <v>41.5</v>
      </c>
      <c r="L233" s="231">
        <f t="shared" si="155"/>
        <v>0.21119592875318066</v>
      </c>
      <c r="M233" s="226" t="s">
        <v>616</v>
      </c>
      <c r="N233" s="232">
        <v>42291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40</v>
      </c>
      <c r="B234" s="224">
        <v>42271</v>
      </c>
      <c r="C234" s="224"/>
      <c r="D234" s="225" t="s">
        <v>653</v>
      </c>
      <c r="E234" s="226" t="s">
        <v>654</v>
      </c>
      <c r="F234" s="227">
        <v>65</v>
      </c>
      <c r="G234" s="226"/>
      <c r="H234" s="226">
        <v>82</v>
      </c>
      <c r="I234" s="228">
        <v>82</v>
      </c>
      <c r="J234" s="229" t="s">
        <v>712</v>
      </c>
      <c r="K234" s="230">
        <f t="shared" si="154"/>
        <v>17</v>
      </c>
      <c r="L234" s="231">
        <f t="shared" si="155"/>
        <v>0.26153846153846155</v>
      </c>
      <c r="M234" s="226" t="s">
        <v>616</v>
      </c>
      <c r="N234" s="232">
        <v>42578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41</v>
      </c>
      <c r="B235" s="224">
        <v>42291</v>
      </c>
      <c r="C235" s="224"/>
      <c r="D235" s="225" t="s">
        <v>714</v>
      </c>
      <c r="E235" s="226" t="s">
        <v>654</v>
      </c>
      <c r="F235" s="227">
        <v>144</v>
      </c>
      <c r="G235" s="226"/>
      <c r="H235" s="226">
        <v>182.5</v>
      </c>
      <c r="I235" s="228">
        <v>181</v>
      </c>
      <c r="J235" s="229" t="s">
        <v>712</v>
      </c>
      <c r="K235" s="230">
        <f t="shared" si="154"/>
        <v>38.5</v>
      </c>
      <c r="L235" s="231">
        <f t="shared" si="155"/>
        <v>0.2673611111111111</v>
      </c>
      <c r="M235" s="226" t="s">
        <v>616</v>
      </c>
      <c r="N235" s="232">
        <v>42817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42</v>
      </c>
      <c r="B236" s="224">
        <v>42291</v>
      </c>
      <c r="C236" s="224"/>
      <c r="D236" s="225" t="s">
        <v>715</v>
      </c>
      <c r="E236" s="226" t="s">
        <v>654</v>
      </c>
      <c r="F236" s="227">
        <v>264</v>
      </c>
      <c r="G236" s="226"/>
      <c r="H236" s="226">
        <v>311</v>
      </c>
      <c r="I236" s="228">
        <v>311</v>
      </c>
      <c r="J236" s="229" t="s">
        <v>712</v>
      </c>
      <c r="K236" s="230">
        <f t="shared" si="154"/>
        <v>47</v>
      </c>
      <c r="L236" s="231">
        <f t="shared" si="155"/>
        <v>0.17803030303030304</v>
      </c>
      <c r="M236" s="226" t="s">
        <v>616</v>
      </c>
      <c r="N236" s="232">
        <v>42604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3">
        <v>43</v>
      </c>
      <c r="B237" s="224">
        <v>42318</v>
      </c>
      <c r="C237" s="224"/>
      <c r="D237" s="225" t="s">
        <v>716</v>
      </c>
      <c r="E237" s="226" t="s">
        <v>618</v>
      </c>
      <c r="F237" s="227">
        <v>549.5</v>
      </c>
      <c r="G237" s="226"/>
      <c r="H237" s="226">
        <v>630</v>
      </c>
      <c r="I237" s="228">
        <v>630</v>
      </c>
      <c r="J237" s="229" t="s">
        <v>712</v>
      </c>
      <c r="K237" s="230">
        <f t="shared" si="154"/>
        <v>80.5</v>
      </c>
      <c r="L237" s="231">
        <f t="shared" si="155"/>
        <v>0.1464968152866242</v>
      </c>
      <c r="M237" s="226" t="s">
        <v>616</v>
      </c>
      <c r="N237" s="232">
        <v>42419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44</v>
      </c>
      <c r="B238" s="224">
        <v>42342</v>
      </c>
      <c r="C238" s="224"/>
      <c r="D238" s="225" t="s">
        <v>717</v>
      </c>
      <c r="E238" s="226" t="s">
        <v>654</v>
      </c>
      <c r="F238" s="227">
        <v>1027.5</v>
      </c>
      <c r="G238" s="226"/>
      <c r="H238" s="226">
        <v>1315</v>
      </c>
      <c r="I238" s="228">
        <v>1250</v>
      </c>
      <c r="J238" s="229" t="s">
        <v>712</v>
      </c>
      <c r="K238" s="230">
        <f t="shared" si="154"/>
        <v>287.5</v>
      </c>
      <c r="L238" s="231">
        <f t="shared" si="155"/>
        <v>0.27980535279805352</v>
      </c>
      <c r="M238" s="226" t="s">
        <v>616</v>
      </c>
      <c r="N238" s="232">
        <v>43244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45</v>
      </c>
      <c r="B239" s="224">
        <v>42367</v>
      </c>
      <c r="C239" s="224"/>
      <c r="D239" s="225" t="s">
        <v>718</v>
      </c>
      <c r="E239" s="226" t="s">
        <v>654</v>
      </c>
      <c r="F239" s="227">
        <v>465</v>
      </c>
      <c r="G239" s="226"/>
      <c r="H239" s="226">
        <v>540</v>
      </c>
      <c r="I239" s="228">
        <v>540</v>
      </c>
      <c r="J239" s="229" t="s">
        <v>712</v>
      </c>
      <c r="K239" s="230">
        <f t="shared" si="154"/>
        <v>75</v>
      </c>
      <c r="L239" s="231">
        <f t="shared" si="155"/>
        <v>0.16129032258064516</v>
      </c>
      <c r="M239" s="226" t="s">
        <v>616</v>
      </c>
      <c r="N239" s="232">
        <v>42530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3">
        <v>46</v>
      </c>
      <c r="B240" s="224">
        <v>42380</v>
      </c>
      <c r="C240" s="224"/>
      <c r="D240" s="225" t="s">
        <v>392</v>
      </c>
      <c r="E240" s="226" t="s">
        <v>618</v>
      </c>
      <c r="F240" s="227">
        <v>81</v>
      </c>
      <c r="G240" s="226"/>
      <c r="H240" s="226">
        <v>110</v>
      </c>
      <c r="I240" s="228">
        <v>110</v>
      </c>
      <c r="J240" s="229" t="s">
        <v>712</v>
      </c>
      <c r="K240" s="230">
        <f t="shared" si="154"/>
        <v>29</v>
      </c>
      <c r="L240" s="231">
        <f t="shared" si="155"/>
        <v>0.35802469135802467</v>
      </c>
      <c r="M240" s="226" t="s">
        <v>616</v>
      </c>
      <c r="N240" s="232">
        <v>42745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47</v>
      </c>
      <c r="B241" s="224">
        <v>42382</v>
      </c>
      <c r="C241" s="224"/>
      <c r="D241" s="225" t="s">
        <v>719</v>
      </c>
      <c r="E241" s="226" t="s">
        <v>618</v>
      </c>
      <c r="F241" s="227">
        <v>417.5</v>
      </c>
      <c r="G241" s="226"/>
      <c r="H241" s="226">
        <v>547</v>
      </c>
      <c r="I241" s="228">
        <v>535</v>
      </c>
      <c r="J241" s="229" t="s">
        <v>712</v>
      </c>
      <c r="K241" s="230">
        <f t="shared" si="154"/>
        <v>129.5</v>
      </c>
      <c r="L241" s="231">
        <f t="shared" si="155"/>
        <v>0.31017964071856285</v>
      </c>
      <c r="M241" s="226" t="s">
        <v>616</v>
      </c>
      <c r="N241" s="232">
        <v>42578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3">
        <v>48</v>
      </c>
      <c r="B242" s="224">
        <v>42408</v>
      </c>
      <c r="C242" s="224"/>
      <c r="D242" s="225" t="s">
        <v>720</v>
      </c>
      <c r="E242" s="226" t="s">
        <v>654</v>
      </c>
      <c r="F242" s="227">
        <v>650</v>
      </c>
      <c r="G242" s="226"/>
      <c r="H242" s="226">
        <v>800</v>
      </c>
      <c r="I242" s="228">
        <v>800</v>
      </c>
      <c r="J242" s="229" t="s">
        <v>712</v>
      </c>
      <c r="K242" s="230">
        <f t="shared" si="154"/>
        <v>150</v>
      </c>
      <c r="L242" s="231">
        <f t="shared" si="155"/>
        <v>0.23076923076923078</v>
      </c>
      <c r="M242" s="226" t="s">
        <v>616</v>
      </c>
      <c r="N242" s="232">
        <v>43154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49</v>
      </c>
      <c r="B243" s="224">
        <v>42433</v>
      </c>
      <c r="C243" s="224"/>
      <c r="D243" s="225" t="s">
        <v>212</v>
      </c>
      <c r="E243" s="226" t="s">
        <v>654</v>
      </c>
      <c r="F243" s="227">
        <v>437.5</v>
      </c>
      <c r="G243" s="226"/>
      <c r="H243" s="226">
        <v>504.5</v>
      </c>
      <c r="I243" s="228">
        <v>522</v>
      </c>
      <c r="J243" s="229" t="s">
        <v>721</v>
      </c>
      <c r="K243" s="230">
        <f t="shared" si="154"/>
        <v>67</v>
      </c>
      <c r="L243" s="231">
        <f t="shared" si="155"/>
        <v>0.15314285714285714</v>
      </c>
      <c r="M243" s="226" t="s">
        <v>616</v>
      </c>
      <c r="N243" s="232">
        <v>42480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50</v>
      </c>
      <c r="B244" s="224">
        <v>42438</v>
      </c>
      <c r="C244" s="224"/>
      <c r="D244" s="225" t="s">
        <v>722</v>
      </c>
      <c r="E244" s="226" t="s">
        <v>654</v>
      </c>
      <c r="F244" s="227">
        <v>189.5</v>
      </c>
      <c r="G244" s="226"/>
      <c r="H244" s="226">
        <v>218</v>
      </c>
      <c r="I244" s="228">
        <v>218</v>
      </c>
      <c r="J244" s="229" t="s">
        <v>712</v>
      </c>
      <c r="K244" s="230">
        <f t="shared" si="154"/>
        <v>28.5</v>
      </c>
      <c r="L244" s="231">
        <f t="shared" si="155"/>
        <v>0.15039577836411611</v>
      </c>
      <c r="M244" s="226" t="s">
        <v>616</v>
      </c>
      <c r="N244" s="232">
        <v>43034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3">
        <v>51</v>
      </c>
      <c r="B245" s="234">
        <v>42471</v>
      </c>
      <c r="C245" s="234"/>
      <c r="D245" s="242" t="s">
        <v>723</v>
      </c>
      <c r="E245" s="237" t="s">
        <v>654</v>
      </c>
      <c r="F245" s="237">
        <v>36.5</v>
      </c>
      <c r="G245" s="238"/>
      <c r="H245" s="238">
        <v>15.85</v>
      </c>
      <c r="I245" s="238">
        <v>60</v>
      </c>
      <c r="J245" s="239" t="s">
        <v>724</v>
      </c>
      <c r="K245" s="240">
        <f t="shared" si="154"/>
        <v>-20.65</v>
      </c>
      <c r="L245" s="241">
        <f t="shared" si="155"/>
        <v>-0.5657534246575342</v>
      </c>
      <c r="M245" s="237" t="s">
        <v>633</v>
      </c>
      <c r="N245" s="245">
        <v>43627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3">
        <v>52</v>
      </c>
      <c r="B246" s="224">
        <v>42472</v>
      </c>
      <c r="C246" s="224"/>
      <c r="D246" s="225" t="s">
        <v>725</v>
      </c>
      <c r="E246" s="226" t="s">
        <v>654</v>
      </c>
      <c r="F246" s="227">
        <v>93</v>
      </c>
      <c r="G246" s="226"/>
      <c r="H246" s="226">
        <v>149</v>
      </c>
      <c r="I246" s="228">
        <v>140</v>
      </c>
      <c r="J246" s="229" t="s">
        <v>726</v>
      </c>
      <c r="K246" s="230">
        <f t="shared" si="154"/>
        <v>56</v>
      </c>
      <c r="L246" s="231">
        <f t="shared" si="155"/>
        <v>0.60215053763440862</v>
      </c>
      <c r="M246" s="226" t="s">
        <v>616</v>
      </c>
      <c r="N246" s="232">
        <v>42740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3">
        <v>53</v>
      </c>
      <c r="B247" s="224">
        <v>42472</v>
      </c>
      <c r="C247" s="224"/>
      <c r="D247" s="225" t="s">
        <v>727</v>
      </c>
      <c r="E247" s="226" t="s">
        <v>654</v>
      </c>
      <c r="F247" s="227">
        <v>130</v>
      </c>
      <c r="G247" s="226"/>
      <c r="H247" s="226">
        <v>150</v>
      </c>
      <c r="I247" s="228" t="s">
        <v>728</v>
      </c>
      <c r="J247" s="229" t="s">
        <v>712</v>
      </c>
      <c r="K247" s="230">
        <f t="shared" si="154"/>
        <v>20</v>
      </c>
      <c r="L247" s="231">
        <f t="shared" si="155"/>
        <v>0.15384615384615385</v>
      </c>
      <c r="M247" s="226" t="s">
        <v>616</v>
      </c>
      <c r="N247" s="232">
        <v>42564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54</v>
      </c>
      <c r="B248" s="224">
        <v>42473</v>
      </c>
      <c r="C248" s="224"/>
      <c r="D248" s="225" t="s">
        <v>729</v>
      </c>
      <c r="E248" s="226" t="s">
        <v>654</v>
      </c>
      <c r="F248" s="227">
        <v>196</v>
      </c>
      <c r="G248" s="226"/>
      <c r="H248" s="226">
        <v>299</v>
      </c>
      <c r="I248" s="228">
        <v>299</v>
      </c>
      <c r="J248" s="229" t="s">
        <v>712</v>
      </c>
      <c r="K248" s="230">
        <v>103</v>
      </c>
      <c r="L248" s="231">
        <v>0.52551020408163296</v>
      </c>
      <c r="M248" s="226" t="s">
        <v>616</v>
      </c>
      <c r="N248" s="232">
        <v>42620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3">
        <v>55</v>
      </c>
      <c r="B249" s="224">
        <v>42473</v>
      </c>
      <c r="C249" s="224"/>
      <c r="D249" s="225" t="s">
        <v>730</v>
      </c>
      <c r="E249" s="226" t="s">
        <v>654</v>
      </c>
      <c r="F249" s="227">
        <v>88</v>
      </c>
      <c r="G249" s="226"/>
      <c r="H249" s="226">
        <v>103</v>
      </c>
      <c r="I249" s="228">
        <v>103</v>
      </c>
      <c r="J249" s="229" t="s">
        <v>712</v>
      </c>
      <c r="K249" s="230">
        <v>15</v>
      </c>
      <c r="L249" s="231">
        <v>0.170454545454545</v>
      </c>
      <c r="M249" s="226" t="s">
        <v>616</v>
      </c>
      <c r="N249" s="232">
        <v>42530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56</v>
      </c>
      <c r="B250" s="224">
        <v>42492</v>
      </c>
      <c r="C250" s="224"/>
      <c r="D250" s="225" t="s">
        <v>731</v>
      </c>
      <c r="E250" s="226" t="s">
        <v>654</v>
      </c>
      <c r="F250" s="227">
        <v>127.5</v>
      </c>
      <c r="G250" s="226"/>
      <c r="H250" s="226">
        <v>148</v>
      </c>
      <c r="I250" s="228" t="s">
        <v>732</v>
      </c>
      <c r="J250" s="229" t="s">
        <v>712</v>
      </c>
      <c r="K250" s="230">
        <f t="shared" ref="K250:K254" si="156">H250-F250</f>
        <v>20.5</v>
      </c>
      <c r="L250" s="231">
        <f t="shared" ref="L250:L254" si="157">K250/F250</f>
        <v>0.16078431372549021</v>
      </c>
      <c r="M250" s="226" t="s">
        <v>616</v>
      </c>
      <c r="N250" s="232">
        <v>42564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57</v>
      </c>
      <c r="B251" s="224">
        <v>42493</v>
      </c>
      <c r="C251" s="224"/>
      <c r="D251" s="225" t="s">
        <v>733</v>
      </c>
      <c r="E251" s="226" t="s">
        <v>654</v>
      </c>
      <c r="F251" s="227">
        <v>675</v>
      </c>
      <c r="G251" s="226"/>
      <c r="H251" s="226">
        <v>815</v>
      </c>
      <c r="I251" s="228" t="s">
        <v>734</v>
      </c>
      <c r="J251" s="229" t="s">
        <v>712</v>
      </c>
      <c r="K251" s="230">
        <f t="shared" si="156"/>
        <v>140</v>
      </c>
      <c r="L251" s="231">
        <f t="shared" si="157"/>
        <v>0.2074074074074074</v>
      </c>
      <c r="M251" s="226" t="s">
        <v>616</v>
      </c>
      <c r="N251" s="232">
        <v>43154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3">
        <v>58</v>
      </c>
      <c r="B252" s="234">
        <v>42522</v>
      </c>
      <c r="C252" s="234"/>
      <c r="D252" s="235" t="s">
        <v>735</v>
      </c>
      <c r="E252" s="236" t="s">
        <v>654</v>
      </c>
      <c r="F252" s="237">
        <v>500</v>
      </c>
      <c r="G252" s="237"/>
      <c r="H252" s="238">
        <v>232.5</v>
      </c>
      <c r="I252" s="238" t="s">
        <v>736</v>
      </c>
      <c r="J252" s="239" t="s">
        <v>737</v>
      </c>
      <c r="K252" s="240">
        <f t="shared" si="156"/>
        <v>-267.5</v>
      </c>
      <c r="L252" s="241">
        <f t="shared" si="157"/>
        <v>-0.53500000000000003</v>
      </c>
      <c r="M252" s="237" t="s">
        <v>633</v>
      </c>
      <c r="N252" s="234">
        <v>43735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3">
        <v>59</v>
      </c>
      <c r="B253" s="224">
        <v>42527</v>
      </c>
      <c r="C253" s="224"/>
      <c r="D253" s="225" t="s">
        <v>562</v>
      </c>
      <c r="E253" s="226" t="s">
        <v>654</v>
      </c>
      <c r="F253" s="227">
        <v>110</v>
      </c>
      <c r="G253" s="226"/>
      <c r="H253" s="226">
        <v>126.5</v>
      </c>
      <c r="I253" s="228">
        <v>125</v>
      </c>
      <c r="J253" s="229" t="s">
        <v>663</v>
      </c>
      <c r="K253" s="230">
        <f t="shared" si="156"/>
        <v>16.5</v>
      </c>
      <c r="L253" s="231">
        <f t="shared" si="157"/>
        <v>0.15</v>
      </c>
      <c r="M253" s="226" t="s">
        <v>616</v>
      </c>
      <c r="N253" s="232">
        <v>42552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60</v>
      </c>
      <c r="B254" s="224">
        <v>42538</v>
      </c>
      <c r="C254" s="224"/>
      <c r="D254" s="225" t="s">
        <v>738</v>
      </c>
      <c r="E254" s="226" t="s">
        <v>654</v>
      </c>
      <c r="F254" s="227">
        <v>44</v>
      </c>
      <c r="G254" s="226"/>
      <c r="H254" s="226">
        <v>69.5</v>
      </c>
      <c r="I254" s="228">
        <v>69.5</v>
      </c>
      <c r="J254" s="229" t="s">
        <v>739</v>
      </c>
      <c r="K254" s="230">
        <f t="shared" si="156"/>
        <v>25.5</v>
      </c>
      <c r="L254" s="231">
        <f t="shared" si="157"/>
        <v>0.57954545454545459</v>
      </c>
      <c r="M254" s="226" t="s">
        <v>616</v>
      </c>
      <c r="N254" s="232">
        <v>42977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61</v>
      </c>
      <c r="B255" s="224">
        <v>42549</v>
      </c>
      <c r="C255" s="224"/>
      <c r="D255" s="225" t="s">
        <v>740</v>
      </c>
      <c r="E255" s="226" t="s">
        <v>654</v>
      </c>
      <c r="F255" s="227">
        <v>262.5</v>
      </c>
      <c r="G255" s="226"/>
      <c r="H255" s="226">
        <v>340</v>
      </c>
      <c r="I255" s="228">
        <v>333</v>
      </c>
      <c r="J255" s="229" t="s">
        <v>741</v>
      </c>
      <c r="K255" s="230">
        <v>77.5</v>
      </c>
      <c r="L255" s="231">
        <v>0.29523809523809502</v>
      </c>
      <c r="M255" s="226" t="s">
        <v>616</v>
      </c>
      <c r="N255" s="232">
        <v>43017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3">
        <v>62</v>
      </c>
      <c r="B256" s="224">
        <v>42549</v>
      </c>
      <c r="C256" s="224"/>
      <c r="D256" s="225" t="s">
        <v>742</v>
      </c>
      <c r="E256" s="226" t="s">
        <v>654</v>
      </c>
      <c r="F256" s="227">
        <v>840</v>
      </c>
      <c r="G256" s="226"/>
      <c r="H256" s="226">
        <v>1230</v>
      </c>
      <c r="I256" s="228">
        <v>1230</v>
      </c>
      <c r="J256" s="229" t="s">
        <v>712</v>
      </c>
      <c r="K256" s="230">
        <v>390</v>
      </c>
      <c r="L256" s="231">
        <v>0.46428571428571402</v>
      </c>
      <c r="M256" s="226" t="s">
        <v>616</v>
      </c>
      <c r="N256" s="232">
        <v>42649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6">
        <v>63</v>
      </c>
      <c r="B257" s="247">
        <v>42556</v>
      </c>
      <c r="C257" s="247"/>
      <c r="D257" s="248" t="s">
        <v>743</v>
      </c>
      <c r="E257" s="249" t="s">
        <v>654</v>
      </c>
      <c r="F257" s="249">
        <v>395</v>
      </c>
      <c r="G257" s="250"/>
      <c r="H257" s="250">
        <f>(468.5+342.5)/2</f>
        <v>405.5</v>
      </c>
      <c r="I257" s="250">
        <v>510</v>
      </c>
      <c r="J257" s="251" t="s">
        <v>744</v>
      </c>
      <c r="K257" s="252">
        <f t="shared" ref="K257:K263" si="158">H257-F257</f>
        <v>10.5</v>
      </c>
      <c r="L257" s="253">
        <f t="shared" ref="L257:L263" si="159">K257/F257</f>
        <v>2.6582278481012658E-2</v>
      </c>
      <c r="M257" s="249" t="s">
        <v>745</v>
      </c>
      <c r="N257" s="247">
        <v>43606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3">
        <v>64</v>
      </c>
      <c r="B258" s="234">
        <v>42584</v>
      </c>
      <c r="C258" s="234"/>
      <c r="D258" s="235" t="s">
        <v>746</v>
      </c>
      <c r="E258" s="236" t="s">
        <v>618</v>
      </c>
      <c r="F258" s="237">
        <f>169.5-12.8</f>
        <v>156.69999999999999</v>
      </c>
      <c r="G258" s="237"/>
      <c r="H258" s="238">
        <v>77</v>
      </c>
      <c r="I258" s="238" t="s">
        <v>747</v>
      </c>
      <c r="J258" s="239" t="s">
        <v>748</v>
      </c>
      <c r="K258" s="240">
        <f t="shared" si="158"/>
        <v>-79.699999999999989</v>
      </c>
      <c r="L258" s="241">
        <f t="shared" si="159"/>
        <v>-0.50861518825781749</v>
      </c>
      <c r="M258" s="237" t="s">
        <v>633</v>
      </c>
      <c r="N258" s="234">
        <v>43522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3">
        <v>65</v>
      </c>
      <c r="B259" s="234">
        <v>42586</v>
      </c>
      <c r="C259" s="234"/>
      <c r="D259" s="235" t="s">
        <v>749</v>
      </c>
      <c r="E259" s="236" t="s">
        <v>654</v>
      </c>
      <c r="F259" s="237">
        <v>400</v>
      </c>
      <c r="G259" s="237"/>
      <c r="H259" s="238">
        <v>305</v>
      </c>
      <c r="I259" s="238">
        <v>475</v>
      </c>
      <c r="J259" s="239" t="s">
        <v>750</v>
      </c>
      <c r="K259" s="240">
        <f t="shared" si="158"/>
        <v>-95</v>
      </c>
      <c r="L259" s="241">
        <f t="shared" si="159"/>
        <v>-0.23749999999999999</v>
      </c>
      <c r="M259" s="237" t="s">
        <v>633</v>
      </c>
      <c r="N259" s="234">
        <v>43606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66</v>
      </c>
      <c r="B260" s="224">
        <v>42593</v>
      </c>
      <c r="C260" s="224"/>
      <c r="D260" s="225" t="s">
        <v>751</v>
      </c>
      <c r="E260" s="226" t="s">
        <v>654</v>
      </c>
      <c r="F260" s="227">
        <v>86.5</v>
      </c>
      <c r="G260" s="226"/>
      <c r="H260" s="226">
        <v>130</v>
      </c>
      <c r="I260" s="228">
        <v>130</v>
      </c>
      <c r="J260" s="229" t="s">
        <v>752</v>
      </c>
      <c r="K260" s="230">
        <f t="shared" si="158"/>
        <v>43.5</v>
      </c>
      <c r="L260" s="231">
        <f t="shared" si="159"/>
        <v>0.50289017341040465</v>
      </c>
      <c r="M260" s="226" t="s">
        <v>616</v>
      </c>
      <c r="N260" s="232">
        <v>43091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3">
        <v>67</v>
      </c>
      <c r="B261" s="234">
        <v>42600</v>
      </c>
      <c r="C261" s="234"/>
      <c r="D261" s="235" t="s">
        <v>111</v>
      </c>
      <c r="E261" s="236" t="s">
        <v>654</v>
      </c>
      <c r="F261" s="237">
        <v>133.5</v>
      </c>
      <c r="G261" s="237"/>
      <c r="H261" s="238">
        <v>126.5</v>
      </c>
      <c r="I261" s="238">
        <v>178</v>
      </c>
      <c r="J261" s="239" t="s">
        <v>753</v>
      </c>
      <c r="K261" s="240">
        <f t="shared" si="158"/>
        <v>-7</v>
      </c>
      <c r="L261" s="241">
        <f t="shared" si="159"/>
        <v>-5.2434456928838954E-2</v>
      </c>
      <c r="M261" s="237" t="s">
        <v>633</v>
      </c>
      <c r="N261" s="234">
        <v>42615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68</v>
      </c>
      <c r="B262" s="224">
        <v>42613</v>
      </c>
      <c r="C262" s="224"/>
      <c r="D262" s="225" t="s">
        <v>754</v>
      </c>
      <c r="E262" s="226" t="s">
        <v>654</v>
      </c>
      <c r="F262" s="227">
        <v>560</v>
      </c>
      <c r="G262" s="226"/>
      <c r="H262" s="226">
        <v>725</v>
      </c>
      <c r="I262" s="228">
        <v>725</v>
      </c>
      <c r="J262" s="229" t="s">
        <v>656</v>
      </c>
      <c r="K262" s="230">
        <f t="shared" si="158"/>
        <v>165</v>
      </c>
      <c r="L262" s="231">
        <f t="shared" si="159"/>
        <v>0.29464285714285715</v>
      </c>
      <c r="M262" s="226" t="s">
        <v>616</v>
      </c>
      <c r="N262" s="232">
        <v>42456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69</v>
      </c>
      <c r="B263" s="224">
        <v>42614</v>
      </c>
      <c r="C263" s="224"/>
      <c r="D263" s="225" t="s">
        <v>755</v>
      </c>
      <c r="E263" s="226" t="s">
        <v>654</v>
      </c>
      <c r="F263" s="227">
        <v>160.5</v>
      </c>
      <c r="G263" s="226"/>
      <c r="H263" s="226">
        <v>210</v>
      </c>
      <c r="I263" s="228">
        <v>210</v>
      </c>
      <c r="J263" s="229" t="s">
        <v>656</v>
      </c>
      <c r="K263" s="230">
        <f t="shared" si="158"/>
        <v>49.5</v>
      </c>
      <c r="L263" s="231">
        <f t="shared" si="159"/>
        <v>0.30841121495327101</v>
      </c>
      <c r="M263" s="226" t="s">
        <v>616</v>
      </c>
      <c r="N263" s="232">
        <v>42871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70</v>
      </c>
      <c r="B264" s="224">
        <v>42646</v>
      </c>
      <c r="C264" s="224"/>
      <c r="D264" s="225" t="s">
        <v>407</v>
      </c>
      <c r="E264" s="226" t="s">
        <v>654</v>
      </c>
      <c r="F264" s="227">
        <v>430</v>
      </c>
      <c r="G264" s="226"/>
      <c r="H264" s="226">
        <v>596</v>
      </c>
      <c r="I264" s="228">
        <v>575</v>
      </c>
      <c r="J264" s="229" t="s">
        <v>756</v>
      </c>
      <c r="K264" s="230">
        <v>166</v>
      </c>
      <c r="L264" s="231">
        <v>0.38604651162790699</v>
      </c>
      <c r="M264" s="226" t="s">
        <v>616</v>
      </c>
      <c r="N264" s="232">
        <v>42769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71</v>
      </c>
      <c r="B265" s="224">
        <v>42657</v>
      </c>
      <c r="C265" s="224"/>
      <c r="D265" s="225" t="s">
        <v>757</v>
      </c>
      <c r="E265" s="226" t="s">
        <v>654</v>
      </c>
      <c r="F265" s="227">
        <v>280</v>
      </c>
      <c r="G265" s="226"/>
      <c r="H265" s="226">
        <v>345</v>
      </c>
      <c r="I265" s="228">
        <v>345</v>
      </c>
      <c r="J265" s="229" t="s">
        <v>656</v>
      </c>
      <c r="K265" s="230">
        <f t="shared" ref="K265:K270" si="160">H265-F265</f>
        <v>65</v>
      </c>
      <c r="L265" s="231">
        <f t="shared" ref="L265:L266" si="161">K265/F265</f>
        <v>0.23214285714285715</v>
      </c>
      <c r="M265" s="226" t="s">
        <v>616</v>
      </c>
      <c r="N265" s="232">
        <v>42814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72</v>
      </c>
      <c r="B266" s="224">
        <v>42657</v>
      </c>
      <c r="C266" s="224"/>
      <c r="D266" s="225" t="s">
        <v>758</v>
      </c>
      <c r="E266" s="226" t="s">
        <v>654</v>
      </c>
      <c r="F266" s="227">
        <v>245</v>
      </c>
      <c r="G266" s="226"/>
      <c r="H266" s="226">
        <v>325.5</v>
      </c>
      <c r="I266" s="228">
        <v>330</v>
      </c>
      <c r="J266" s="229" t="s">
        <v>759</v>
      </c>
      <c r="K266" s="230">
        <f t="shared" si="160"/>
        <v>80.5</v>
      </c>
      <c r="L266" s="231">
        <f t="shared" si="161"/>
        <v>0.32857142857142857</v>
      </c>
      <c r="M266" s="226" t="s">
        <v>616</v>
      </c>
      <c r="N266" s="232">
        <v>42769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73</v>
      </c>
      <c r="B267" s="224">
        <v>42660</v>
      </c>
      <c r="C267" s="224"/>
      <c r="D267" s="225" t="s">
        <v>352</v>
      </c>
      <c r="E267" s="226" t="s">
        <v>654</v>
      </c>
      <c r="F267" s="227">
        <v>125</v>
      </c>
      <c r="G267" s="226"/>
      <c r="H267" s="226">
        <v>160</v>
      </c>
      <c r="I267" s="228">
        <v>160</v>
      </c>
      <c r="J267" s="229" t="s">
        <v>712</v>
      </c>
      <c r="K267" s="230">
        <f t="shared" si="160"/>
        <v>35</v>
      </c>
      <c r="L267" s="231">
        <v>0.28000000000000003</v>
      </c>
      <c r="M267" s="226" t="s">
        <v>616</v>
      </c>
      <c r="N267" s="232">
        <v>42803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74</v>
      </c>
      <c r="B268" s="224">
        <v>42660</v>
      </c>
      <c r="C268" s="224"/>
      <c r="D268" s="225" t="s">
        <v>484</v>
      </c>
      <c r="E268" s="226" t="s">
        <v>654</v>
      </c>
      <c r="F268" s="227">
        <v>114</v>
      </c>
      <c r="G268" s="226"/>
      <c r="H268" s="226">
        <v>145</v>
      </c>
      <c r="I268" s="228">
        <v>145</v>
      </c>
      <c r="J268" s="229" t="s">
        <v>712</v>
      </c>
      <c r="K268" s="230">
        <f t="shared" si="160"/>
        <v>31</v>
      </c>
      <c r="L268" s="231">
        <f t="shared" ref="L268:L270" si="162">K268/F268</f>
        <v>0.27192982456140352</v>
      </c>
      <c r="M268" s="226" t="s">
        <v>616</v>
      </c>
      <c r="N268" s="232">
        <v>42859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75</v>
      </c>
      <c r="B269" s="224">
        <v>42660</v>
      </c>
      <c r="C269" s="224"/>
      <c r="D269" s="225" t="s">
        <v>760</v>
      </c>
      <c r="E269" s="226" t="s">
        <v>654</v>
      </c>
      <c r="F269" s="227">
        <v>212</v>
      </c>
      <c r="G269" s="226"/>
      <c r="H269" s="226">
        <v>280</v>
      </c>
      <c r="I269" s="228">
        <v>276</v>
      </c>
      <c r="J269" s="229" t="s">
        <v>761</v>
      </c>
      <c r="K269" s="230">
        <f t="shared" si="160"/>
        <v>68</v>
      </c>
      <c r="L269" s="231">
        <f t="shared" si="162"/>
        <v>0.32075471698113206</v>
      </c>
      <c r="M269" s="226" t="s">
        <v>616</v>
      </c>
      <c r="N269" s="232">
        <v>42858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76</v>
      </c>
      <c r="B270" s="224">
        <v>42678</v>
      </c>
      <c r="C270" s="224"/>
      <c r="D270" s="225" t="s">
        <v>472</v>
      </c>
      <c r="E270" s="226" t="s">
        <v>654</v>
      </c>
      <c r="F270" s="227">
        <v>155</v>
      </c>
      <c r="G270" s="226"/>
      <c r="H270" s="226">
        <v>210</v>
      </c>
      <c r="I270" s="228">
        <v>210</v>
      </c>
      <c r="J270" s="229" t="s">
        <v>762</v>
      </c>
      <c r="K270" s="230">
        <f t="shared" si="160"/>
        <v>55</v>
      </c>
      <c r="L270" s="231">
        <f t="shared" si="162"/>
        <v>0.35483870967741937</v>
      </c>
      <c r="M270" s="226" t="s">
        <v>616</v>
      </c>
      <c r="N270" s="232">
        <v>42944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3">
        <v>77</v>
      </c>
      <c r="B271" s="234">
        <v>42710</v>
      </c>
      <c r="C271" s="234"/>
      <c r="D271" s="235" t="s">
        <v>763</v>
      </c>
      <c r="E271" s="236" t="s">
        <v>654</v>
      </c>
      <c r="F271" s="237">
        <v>150.5</v>
      </c>
      <c r="G271" s="237"/>
      <c r="H271" s="238">
        <v>72.5</v>
      </c>
      <c r="I271" s="238">
        <v>174</v>
      </c>
      <c r="J271" s="239" t="s">
        <v>764</v>
      </c>
      <c r="K271" s="240">
        <v>-78</v>
      </c>
      <c r="L271" s="241">
        <v>-0.51827242524916906</v>
      </c>
      <c r="M271" s="237" t="s">
        <v>633</v>
      </c>
      <c r="N271" s="234">
        <v>43333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78</v>
      </c>
      <c r="B272" s="224">
        <v>42712</v>
      </c>
      <c r="C272" s="224"/>
      <c r="D272" s="225" t="s">
        <v>765</v>
      </c>
      <c r="E272" s="226" t="s">
        <v>654</v>
      </c>
      <c r="F272" s="227">
        <v>380</v>
      </c>
      <c r="G272" s="226"/>
      <c r="H272" s="226">
        <v>478</v>
      </c>
      <c r="I272" s="228">
        <v>468</v>
      </c>
      <c r="J272" s="229" t="s">
        <v>712</v>
      </c>
      <c r="K272" s="230">
        <f t="shared" ref="K272:K274" si="163">H272-F272</f>
        <v>98</v>
      </c>
      <c r="L272" s="231">
        <f t="shared" ref="L272:L274" si="164">K272/F272</f>
        <v>0.25789473684210529</v>
      </c>
      <c r="M272" s="226" t="s">
        <v>616</v>
      </c>
      <c r="N272" s="232">
        <v>43025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79</v>
      </c>
      <c r="B273" s="224">
        <v>42734</v>
      </c>
      <c r="C273" s="224"/>
      <c r="D273" s="225" t="s">
        <v>110</v>
      </c>
      <c r="E273" s="226" t="s">
        <v>654</v>
      </c>
      <c r="F273" s="227">
        <v>305</v>
      </c>
      <c r="G273" s="226"/>
      <c r="H273" s="226">
        <v>375</v>
      </c>
      <c r="I273" s="228">
        <v>375</v>
      </c>
      <c r="J273" s="229" t="s">
        <v>712</v>
      </c>
      <c r="K273" s="230">
        <f t="shared" si="163"/>
        <v>70</v>
      </c>
      <c r="L273" s="231">
        <f t="shared" si="164"/>
        <v>0.22950819672131148</v>
      </c>
      <c r="M273" s="226" t="s">
        <v>616</v>
      </c>
      <c r="N273" s="232">
        <v>42768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80</v>
      </c>
      <c r="B274" s="224">
        <v>42739</v>
      </c>
      <c r="C274" s="224"/>
      <c r="D274" s="225" t="s">
        <v>96</v>
      </c>
      <c r="E274" s="226" t="s">
        <v>654</v>
      </c>
      <c r="F274" s="227">
        <v>99.5</v>
      </c>
      <c r="G274" s="226"/>
      <c r="H274" s="226">
        <v>158</v>
      </c>
      <c r="I274" s="228">
        <v>158</v>
      </c>
      <c r="J274" s="229" t="s">
        <v>712</v>
      </c>
      <c r="K274" s="230">
        <f t="shared" si="163"/>
        <v>58.5</v>
      </c>
      <c r="L274" s="231">
        <f t="shared" si="164"/>
        <v>0.5879396984924623</v>
      </c>
      <c r="M274" s="226" t="s">
        <v>616</v>
      </c>
      <c r="N274" s="232">
        <v>42898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81</v>
      </c>
      <c r="B275" s="224">
        <v>42739</v>
      </c>
      <c r="C275" s="224"/>
      <c r="D275" s="225" t="s">
        <v>96</v>
      </c>
      <c r="E275" s="226" t="s">
        <v>654</v>
      </c>
      <c r="F275" s="227">
        <v>99.5</v>
      </c>
      <c r="G275" s="226"/>
      <c r="H275" s="226">
        <v>158</v>
      </c>
      <c r="I275" s="228">
        <v>158</v>
      </c>
      <c r="J275" s="229" t="s">
        <v>712</v>
      </c>
      <c r="K275" s="230">
        <v>58.5</v>
      </c>
      <c r="L275" s="231">
        <v>0.58793969849246197</v>
      </c>
      <c r="M275" s="226" t="s">
        <v>616</v>
      </c>
      <c r="N275" s="232">
        <v>42898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82</v>
      </c>
      <c r="B276" s="224">
        <v>42786</v>
      </c>
      <c r="C276" s="224"/>
      <c r="D276" s="225" t="s">
        <v>187</v>
      </c>
      <c r="E276" s="226" t="s">
        <v>654</v>
      </c>
      <c r="F276" s="227">
        <v>140.5</v>
      </c>
      <c r="G276" s="226"/>
      <c r="H276" s="226">
        <v>220</v>
      </c>
      <c r="I276" s="228">
        <v>220</v>
      </c>
      <c r="J276" s="229" t="s">
        <v>712</v>
      </c>
      <c r="K276" s="230">
        <f>H276-F276</f>
        <v>79.5</v>
      </c>
      <c r="L276" s="231">
        <f>K276/F276</f>
        <v>0.5658362989323843</v>
      </c>
      <c r="M276" s="226" t="s">
        <v>616</v>
      </c>
      <c r="N276" s="232">
        <v>42864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83</v>
      </c>
      <c r="B277" s="224">
        <v>42786</v>
      </c>
      <c r="C277" s="224"/>
      <c r="D277" s="225" t="s">
        <v>766</v>
      </c>
      <c r="E277" s="226" t="s">
        <v>654</v>
      </c>
      <c r="F277" s="227">
        <v>202.5</v>
      </c>
      <c r="G277" s="226"/>
      <c r="H277" s="226">
        <v>234</v>
      </c>
      <c r="I277" s="228">
        <v>234</v>
      </c>
      <c r="J277" s="229" t="s">
        <v>712</v>
      </c>
      <c r="K277" s="230">
        <v>31.5</v>
      </c>
      <c r="L277" s="231">
        <v>0.155555555555556</v>
      </c>
      <c r="M277" s="226" t="s">
        <v>616</v>
      </c>
      <c r="N277" s="232">
        <v>42836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84</v>
      </c>
      <c r="B278" s="224">
        <v>42818</v>
      </c>
      <c r="C278" s="224"/>
      <c r="D278" s="225" t="s">
        <v>767</v>
      </c>
      <c r="E278" s="226" t="s">
        <v>654</v>
      </c>
      <c r="F278" s="227">
        <v>300.5</v>
      </c>
      <c r="G278" s="226"/>
      <c r="H278" s="226">
        <v>417.5</v>
      </c>
      <c r="I278" s="228">
        <v>420</v>
      </c>
      <c r="J278" s="229" t="s">
        <v>768</v>
      </c>
      <c r="K278" s="230">
        <f>H278-F278</f>
        <v>117</v>
      </c>
      <c r="L278" s="231">
        <f>K278/F278</f>
        <v>0.38935108153078202</v>
      </c>
      <c r="M278" s="226" t="s">
        <v>616</v>
      </c>
      <c r="N278" s="232">
        <v>43070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85</v>
      </c>
      <c r="B279" s="224">
        <v>42818</v>
      </c>
      <c r="C279" s="224"/>
      <c r="D279" s="225" t="s">
        <v>742</v>
      </c>
      <c r="E279" s="226" t="s">
        <v>654</v>
      </c>
      <c r="F279" s="227">
        <v>850</v>
      </c>
      <c r="G279" s="226"/>
      <c r="H279" s="226">
        <v>1042.5</v>
      </c>
      <c r="I279" s="228">
        <v>1023</v>
      </c>
      <c r="J279" s="229" t="s">
        <v>769</v>
      </c>
      <c r="K279" s="230">
        <v>192.5</v>
      </c>
      <c r="L279" s="231">
        <v>0.22647058823529401</v>
      </c>
      <c r="M279" s="226" t="s">
        <v>616</v>
      </c>
      <c r="N279" s="232">
        <v>42830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86</v>
      </c>
      <c r="B280" s="224">
        <v>42830</v>
      </c>
      <c r="C280" s="224"/>
      <c r="D280" s="225" t="s">
        <v>503</v>
      </c>
      <c r="E280" s="226" t="s">
        <v>654</v>
      </c>
      <c r="F280" s="227">
        <v>785</v>
      </c>
      <c r="G280" s="226"/>
      <c r="H280" s="226">
        <v>930</v>
      </c>
      <c r="I280" s="228">
        <v>920</v>
      </c>
      <c r="J280" s="229" t="s">
        <v>770</v>
      </c>
      <c r="K280" s="230">
        <f>H280-F280</f>
        <v>145</v>
      </c>
      <c r="L280" s="231">
        <f>K280/F280</f>
        <v>0.18471337579617833</v>
      </c>
      <c r="M280" s="226" t="s">
        <v>616</v>
      </c>
      <c r="N280" s="232">
        <v>42976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3">
        <v>87</v>
      </c>
      <c r="B281" s="234">
        <v>42831</v>
      </c>
      <c r="C281" s="234"/>
      <c r="D281" s="235" t="s">
        <v>771</v>
      </c>
      <c r="E281" s="236" t="s">
        <v>654</v>
      </c>
      <c r="F281" s="237">
        <v>40</v>
      </c>
      <c r="G281" s="237"/>
      <c r="H281" s="238">
        <v>13.1</v>
      </c>
      <c r="I281" s="238">
        <v>60</v>
      </c>
      <c r="J281" s="239" t="s">
        <v>772</v>
      </c>
      <c r="K281" s="240">
        <v>-26.9</v>
      </c>
      <c r="L281" s="241">
        <v>-0.67249999999999999</v>
      </c>
      <c r="M281" s="237" t="s">
        <v>633</v>
      </c>
      <c r="N281" s="234">
        <v>43138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88</v>
      </c>
      <c r="B282" s="224">
        <v>42837</v>
      </c>
      <c r="C282" s="224"/>
      <c r="D282" s="225" t="s">
        <v>95</v>
      </c>
      <c r="E282" s="226" t="s">
        <v>654</v>
      </c>
      <c r="F282" s="227">
        <v>289.5</v>
      </c>
      <c r="G282" s="226"/>
      <c r="H282" s="226">
        <v>354</v>
      </c>
      <c r="I282" s="228">
        <v>360</v>
      </c>
      <c r="J282" s="229" t="s">
        <v>773</v>
      </c>
      <c r="K282" s="230">
        <f t="shared" ref="K282:K290" si="165">H282-F282</f>
        <v>64.5</v>
      </c>
      <c r="L282" s="231">
        <f t="shared" ref="L282:L290" si="166">K282/F282</f>
        <v>0.22279792746113988</v>
      </c>
      <c r="M282" s="226" t="s">
        <v>616</v>
      </c>
      <c r="N282" s="232">
        <v>43040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3">
        <v>89</v>
      </c>
      <c r="B283" s="224">
        <v>42845</v>
      </c>
      <c r="C283" s="224"/>
      <c r="D283" s="225" t="s">
        <v>439</v>
      </c>
      <c r="E283" s="226" t="s">
        <v>654</v>
      </c>
      <c r="F283" s="227">
        <v>700</v>
      </c>
      <c r="G283" s="226"/>
      <c r="H283" s="226">
        <v>840</v>
      </c>
      <c r="I283" s="228">
        <v>840</v>
      </c>
      <c r="J283" s="229" t="s">
        <v>774</v>
      </c>
      <c r="K283" s="230">
        <f t="shared" si="165"/>
        <v>140</v>
      </c>
      <c r="L283" s="231">
        <f t="shared" si="166"/>
        <v>0.2</v>
      </c>
      <c r="M283" s="226" t="s">
        <v>616</v>
      </c>
      <c r="N283" s="232">
        <v>42893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3">
        <v>90</v>
      </c>
      <c r="B284" s="224">
        <v>42887</v>
      </c>
      <c r="C284" s="224"/>
      <c r="D284" s="225" t="s">
        <v>775</v>
      </c>
      <c r="E284" s="226" t="s">
        <v>654</v>
      </c>
      <c r="F284" s="227">
        <v>130</v>
      </c>
      <c r="G284" s="226"/>
      <c r="H284" s="226">
        <v>144.25</v>
      </c>
      <c r="I284" s="228">
        <v>170</v>
      </c>
      <c r="J284" s="229" t="s">
        <v>776</v>
      </c>
      <c r="K284" s="230">
        <f t="shared" si="165"/>
        <v>14.25</v>
      </c>
      <c r="L284" s="231">
        <f t="shared" si="166"/>
        <v>0.10961538461538461</v>
      </c>
      <c r="M284" s="226" t="s">
        <v>616</v>
      </c>
      <c r="N284" s="232">
        <v>43675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91</v>
      </c>
      <c r="B285" s="224">
        <v>42901</v>
      </c>
      <c r="C285" s="224"/>
      <c r="D285" s="225" t="s">
        <v>777</v>
      </c>
      <c r="E285" s="226" t="s">
        <v>654</v>
      </c>
      <c r="F285" s="227">
        <v>214.5</v>
      </c>
      <c r="G285" s="226"/>
      <c r="H285" s="226">
        <v>262</v>
      </c>
      <c r="I285" s="228">
        <v>262</v>
      </c>
      <c r="J285" s="229" t="s">
        <v>778</v>
      </c>
      <c r="K285" s="230">
        <f t="shared" si="165"/>
        <v>47.5</v>
      </c>
      <c r="L285" s="231">
        <f t="shared" si="166"/>
        <v>0.22144522144522144</v>
      </c>
      <c r="M285" s="226" t="s">
        <v>616</v>
      </c>
      <c r="N285" s="232">
        <v>42977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4">
        <v>92</v>
      </c>
      <c r="B286" s="255">
        <v>42933</v>
      </c>
      <c r="C286" s="255"/>
      <c r="D286" s="256" t="s">
        <v>779</v>
      </c>
      <c r="E286" s="257" t="s">
        <v>654</v>
      </c>
      <c r="F286" s="258">
        <v>370</v>
      </c>
      <c r="G286" s="257"/>
      <c r="H286" s="257">
        <v>447.5</v>
      </c>
      <c r="I286" s="259">
        <v>450</v>
      </c>
      <c r="J286" s="260" t="s">
        <v>712</v>
      </c>
      <c r="K286" s="230">
        <f t="shared" si="165"/>
        <v>77.5</v>
      </c>
      <c r="L286" s="261">
        <f t="shared" si="166"/>
        <v>0.20945945945945946</v>
      </c>
      <c r="M286" s="257" t="s">
        <v>616</v>
      </c>
      <c r="N286" s="262">
        <v>43035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54">
        <v>93</v>
      </c>
      <c r="B287" s="255">
        <v>42943</v>
      </c>
      <c r="C287" s="255"/>
      <c r="D287" s="256" t="s">
        <v>185</v>
      </c>
      <c r="E287" s="257" t="s">
        <v>654</v>
      </c>
      <c r="F287" s="258">
        <v>657.5</v>
      </c>
      <c r="G287" s="257"/>
      <c r="H287" s="257">
        <v>825</v>
      </c>
      <c r="I287" s="259">
        <v>820</v>
      </c>
      <c r="J287" s="260" t="s">
        <v>712</v>
      </c>
      <c r="K287" s="230">
        <f t="shared" si="165"/>
        <v>167.5</v>
      </c>
      <c r="L287" s="261">
        <f t="shared" si="166"/>
        <v>0.25475285171102663</v>
      </c>
      <c r="M287" s="257" t="s">
        <v>616</v>
      </c>
      <c r="N287" s="262">
        <v>43090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94</v>
      </c>
      <c r="B288" s="224">
        <v>42964</v>
      </c>
      <c r="C288" s="224"/>
      <c r="D288" s="225" t="s">
        <v>370</v>
      </c>
      <c r="E288" s="226" t="s">
        <v>654</v>
      </c>
      <c r="F288" s="227">
        <v>605</v>
      </c>
      <c r="G288" s="226"/>
      <c r="H288" s="226">
        <v>750</v>
      </c>
      <c r="I288" s="228">
        <v>750</v>
      </c>
      <c r="J288" s="229" t="s">
        <v>770</v>
      </c>
      <c r="K288" s="230">
        <f t="shared" si="165"/>
        <v>145</v>
      </c>
      <c r="L288" s="231">
        <f t="shared" si="166"/>
        <v>0.23966942148760331</v>
      </c>
      <c r="M288" s="226" t="s">
        <v>616</v>
      </c>
      <c r="N288" s="232">
        <v>43027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3">
        <v>95</v>
      </c>
      <c r="B289" s="234">
        <v>42979</v>
      </c>
      <c r="C289" s="234"/>
      <c r="D289" s="242" t="s">
        <v>780</v>
      </c>
      <c r="E289" s="237" t="s">
        <v>654</v>
      </c>
      <c r="F289" s="237">
        <v>255</v>
      </c>
      <c r="G289" s="238"/>
      <c r="H289" s="238">
        <v>217.25</v>
      </c>
      <c r="I289" s="238">
        <v>320</v>
      </c>
      <c r="J289" s="239" t="s">
        <v>781</v>
      </c>
      <c r="K289" s="240">
        <f t="shared" si="165"/>
        <v>-37.75</v>
      </c>
      <c r="L289" s="243">
        <f t="shared" si="166"/>
        <v>-0.14803921568627451</v>
      </c>
      <c r="M289" s="237" t="s">
        <v>633</v>
      </c>
      <c r="N289" s="234">
        <v>43661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96</v>
      </c>
      <c r="B290" s="224">
        <v>42997</v>
      </c>
      <c r="C290" s="224"/>
      <c r="D290" s="225" t="s">
        <v>782</v>
      </c>
      <c r="E290" s="226" t="s">
        <v>654</v>
      </c>
      <c r="F290" s="227">
        <v>215</v>
      </c>
      <c r="G290" s="226"/>
      <c r="H290" s="226">
        <v>258</v>
      </c>
      <c r="I290" s="228">
        <v>258</v>
      </c>
      <c r="J290" s="229" t="s">
        <v>712</v>
      </c>
      <c r="K290" s="230">
        <f t="shared" si="165"/>
        <v>43</v>
      </c>
      <c r="L290" s="231">
        <f t="shared" si="166"/>
        <v>0.2</v>
      </c>
      <c r="M290" s="226" t="s">
        <v>616</v>
      </c>
      <c r="N290" s="232">
        <v>43040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97</v>
      </c>
      <c r="B291" s="224">
        <v>42997</v>
      </c>
      <c r="C291" s="224"/>
      <c r="D291" s="225" t="s">
        <v>782</v>
      </c>
      <c r="E291" s="226" t="s">
        <v>654</v>
      </c>
      <c r="F291" s="227">
        <v>215</v>
      </c>
      <c r="G291" s="226"/>
      <c r="H291" s="226">
        <v>258</v>
      </c>
      <c r="I291" s="228">
        <v>258</v>
      </c>
      <c r="J291" s="260" t="s">
        <v>712</v>
      </c>
      <c r="K291" s="230">
        <v>43</v>
      </c>
      <c r="L291" s="231">
        <v>0.2</v>
      </c>
      <c r="M291" s="226" t="s">
        <v>616</v>
      </c>
      <c r="N291" s="232">
        <v>43040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4">
        <v>98</v>
      </c>
      <c r="B292" s="255">
        <v>42998</v>
      </c>
      <c r="C292" s="255"/>
      <c r="D292" s="256" t="s">
        <v>783</v>
      </c>
      <c r="E292" s="257" t="s">
        <v>654</v>
      </c>
      <c r="F292" s="227">
        <v>75</v>
      </c>
      <c r="G292" s="257"/>
      <c r="H292" s="257">
        <v>90</v>
      </c>
      <c r="I292" s="259">
        <v>90</v>
      </c>
      <c r="J292" s="229" t="s">
        <v>784</v>
      </c>
      <c r="K292" s="230">
        <f t="shared" ref="K292:K297" si="167">H292-F292</f>
        <v>15</v>
      </c>
      <c r="L292" s="231">
        <f t="shared" ref="L292:L297" si="168">K292/F292</f>
        <v>0.2</v>
      </c>
      <c r="M292" s="226" t="s">
        <v>616</v>
      </c>
      <c r="N292" s="232">
        <v>43019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54">
        <v>99</v>
      </c>
      <c r="B293" s="255">
        <v>43011</v>
      </c>
      <c r="C293" s="255"/>
      <c r="D293" s="256" t="s">
        <v>636</v>
      </c>
      <c r="E293" s="257" t="s">
        <v>654</v>
      </c>
      <c r="F293" s="258">
        <v>315</v>
      </c>
      <c r="G293" s="257"/>
      <c r="H293" s="257">
        <v>392</v>
      </c>
      <c r="I293" s="259">
        <v>384</v>
      </c>
      <c r="J293" s="260" t="s">
        <v>785</v>
      </c>
      <c r="K293" s="230">
        <f t="shared" si="167"/>
        <v>77</v>
      </c>
      <c r="L293" s="261">
        <f t="shared" si="168"/>
        <v>0.24444444444444444</v>
      </c>
      <c r="M293" s="257" t="s">
        <v>616</v>
      </c>
      <c r="N293" s="262">
        <v>43017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4">
        <v>100</v>
      </c>
      <c r="B294" s="255">
        <v>43013</v>
      </c>
      <c r="C294" s="255"/>
      <c r="D294" s="256" t="s">
        <v>477</v>
      </c>
      <c r="E294" s="257" t="s">
        <v>654</v>
      </c>
      <c r="F294" s="258">
        <v>145</v>
      </c>
      <c r="G294" s="257"/>
      <c r="H294" s="257">
        <v>179</v>
      </c>
      <c r="I294" s="259">
        <v>180</v>
      </c>
      <c r="J294" s="260" t="s">
        <v>786</v>
      </c>
      <c r="K294" s="230">
        <f t="shared" si="167"/>
        <v>34</v>
      </c>
      <c r="L294" s="261">
        <f t="shared" si="168"/>
        <v>0.23448275862068965</v>
      </c>
      <c r="M294" s="257" t="s">
        <v>616</v>
      </c>
      <c r="N294" s="262">
        <v>43025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4">
        <v>101</v>
      </c>
      <c r="B295" s="255">
        <v>43014</v>
      </c>
      <c r="C295" s="255"/>
      <c r="D295" s="256" t="s">
        <v>342</v>
      </c>
      <c r="E295" s="257" t="s">
        <v>654</v>
      </c>
      <c r="F295" s="258">
        <v>256</v>
      </c>
      <c r="G295" s="257"/>
      <c r="H295" s="257">
        <v>323</v>
      </c>
      <c r="I295" s="259">
        <v>320</v>
      </c>
      <c r="J295" s="260" t="s">
        <v>712</v>
      </c>
      <c r="K295" s="230">
        <f t="shared" si="167"/>
        <v>67</v>
      </c>
      <c r="L295" s="261">
        <f t="shared" si="168"/>
        <v>0.26171875</v>
      </c>
      <c r="M295" s="257" t="s">
        <v>616</v>
      </c>
      <c r="N295" s="262">
        <v>43067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4">
        <v>102</v>
      </c>
      <c r="B296" s="255">
        <v>43017</v>
      </c>
      <c r="C296" s="255"/>
      <c r="D296" s="256" t="s">
        <v>360</v>
      </c>
      <c r="E296" s="257" t="s">
        <v>654</v>
      </c>
      <c r="F296" s="258">
        <v>137.5</v>
      </c>
      <c r="G296" s="257"/>
      <c r="H296" s="257">
        <v>184</v>
      </c>
      <c r="I296" s="259">
        <v>183</v>
      </c>
      <c r="J296" s="260" t="s">
        <v>787</v>
      </c>
      <c r="K296" s="230">
        <f t="shared" si="167"/>
        <v>46.5</v>
      </c>
      <c r="L296" s="261">
        <f t="shared" si="168"/>
        <v>0.33818181818181819</v>
      </c>
      <c r="M296" s="257" t="s">
        <v>616</v>
      </c>
      <c r="N296" s="262">
        <v>43108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4">
        <v>103</v>
      </c>
      <c r="B297" s="255">
        <v>43018</v>
      </c>
      <c r="C297" s="255"/>
      <c r="D297" s="256" t="s">
        <v>788</v>
      </c>
      <c r="E297" s="257" t="s">
        <v>654</v>
      </c>
      <c r="F297" s="258">
        <v>125.5</v>
      </c>
      <c r="G297" s="257"/>
      <c r="H297" s="257">
        <v>158</v>
      </c>
      <c r="I297" s="259">
        <v>155</v>
      </c>
      <c r="J297" s="260" t="s">
        <v>789</v>
      </c>
      <c r="K297" s="230">
        <f t="shared" si="167"/>
        <v>32.5</v>
      </c>
      <c r="L297" s="261">
        <f t="shared" si="168"/>
        <v>0.25896414342629481</v>
      </c>
      <c r="M297" s="257" t="s">
        <v>616</v>
      </c>
      <c r="N297" s="262">
        <v>43067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54">
        <v>104</v>
      </c>
      <c r="B298" s="255">
        <v>43018</v>
      </c>
      <c r="C298" s="255"/>
      <c r="D298" s="256" t="s">
        <v>790</v>
      </c>
      <c r="E298" s="257" t="s">
        <v>654</v>
      </c>
      <c r="F298" s="258">
        <v>895</v>
      </c>
      <c r="G298" s="257"/>
      <c r="H298" s="257">
        <v>1122.5</v>
      </c>
      <c r="I298" s="259">
        <v>1078</v>
      </c>
      <c r="J298" s="260" t="s">
        <v>791</v>
      </c>
      <c r="K298" s="230">
        <v>227.5</v>
      </c>
      <c r="L298" s="261">
        <v>0.25418994413407803</v>
      </c>
      <c r="M298" s="257" t="s">
        <v>616</v>
      </c>
      <c r="N298" s="262">
        <v>43117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4">
        <v>105</v>
      </c>
      <c r="B299" s="255">
        <v>43020</v>
      </c>
      <c r="C299" s="255"/>
      <c r="D299" s="256" t="s">
        <v>351</v>
      </c>
      <c r="E299" s="257" t="s">
        <v>654</v>
      </c>
      <c r="F299" s="258">
        <v>525</v>
      </c>
      <c r="G299" s="257"/>
      <c r="H299" s="257">
        <v>629</v>
      </c>
      <c r="I299" s="259">
        <v>629</v>
      </c>
      <c r="J299" s="260" t="s">
        <v>712</v>
      </c>
      <c r="K299" s="230">
        <v>104</v>
      </c>
      <c r="L299" s="261">
        <v>0.19809523809523799</v>
      </c>
      <c r="M299" s="257" t="s">
        <v>616</v>
      </c>
      <c r="N299" s="262">
        <v>43119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4">
        <v>106</v>
      </c>
      <c r="B300" s="255">
        <v>43046</v>
      </c>
      <c r="C300" s="255"/>
      <c r="D300" s="256" t="s">
        <v>397</v>
      </c>
      <c r="E300" s="257" t="s">
        <v>654</v>
      </c>
      <c r="F300" s="258">
        <v>740</v>
      </c>
      <c r="G300" s="257"/>
      <c r="H300" s="257">
        <v>892.5</v>
      </c>
      <c r="I300" s="259">
        <v>900</v>
      </c>
      <c r="J300" s="260" t="s">
        <v>792</v>
      </c>
      <c r="K300" s="230">
        <f t="shared" ref="K300:K302" si="169">H300-F300</f>
        <v>152.5</v>
      </c>
      <c r="L300" s="261">
        <f t="shared" ref="L300:L302" si="170">K300/F300</f>
        <v>0.20608108108108109</v>
      </c>
      <c r="M300" s="257" t="s">
        <v>616</v>
      </c>
      <c r="N300" s="262">
        <v>43052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3">
        <v>107</v>
      </c>
      <c r="B301" s="224">
        <v>43073</v>
      </c>
      <c r="C301" s="224"/>
      <c r="D301" s="225" t="s">
        <v>793</v>
      </c>
      <c r="E301" s="226" t="s">
        <v>654</v>
      </c>
      <c r="F301" s="227">
        <v>118.5</v>
      </c>
      <c r="G301" s="226"/>
      <c r="H301" s="226">
        <v>143.5</v>
      </c>
      <c r="I301" s="228">
        <v>145</v>
      </c>
      <c r="J301" s="229" t="s">
        <v>643</v>
      </c>
      <c r="K301" s="230">
        <f t="shared" si="169"/>
        <v>25</v>
      </c>
      <c r="L301" s="231">
        <f t="shared" si="170"/>
        <v>0.2109704641350211</v>
      </c>
      <c r="M301" s="226" t="s">
        <v>616</v>
      </c>
      <c r="N301" s="232">
        <v>43097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3">
        <v>108</v>
      </c>
      <c r="B302" s="234">
        <v>43090</v>
      </c>
      <c r="C302" s="234"/>
      <c r="D302" s="235" t="s">
        <v>445</v>
      </c>
      <c r="E302" s="236" t="s">
        <v>654</v>
      </c>
      <c r="F302" s="237">
        <v>715</v>
      </c>
      <c r="G302" s="237"/>
      <c r="H302" s="238">
        <v>500</v>
      </c>
      <c r="I302" s="238">
        <v>872</v>
      </c>
      <c r="J302" s="239" t="s">
        <v>794</v>
      </c>
      <c r="K302" s="240">
        <f t="shared" si="169"/>
        <v>-215</v>
      </c>
      <c r="L302" s="241">
        <f t="shared" si="170"/>
        <v>-0.30069930069930068</v>
      </c>
      <c r="M302" s="237" t="s">
        <v>633</v>
      </c>
      <c r="N302" s="234">
        <v>43670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109</v>
      </c>
      <c r="B303" s="224">
        <v>43098</v>
      </c>
      <c r="C303" s="224"/>
      <c r="D303" s="225" t="s">
        <v>636</v>
      </c>
      <c r="E303" s="226" t="s">
        <v>654</v>
      </c>
      <c r="F303" s="227">
        <v>435</v>
      </c>
      <c r="G303" s="226"/>
      <c r="H303" s="226">
        <v>542.5</v>
      </c>
      <c r="I303" s="228">
        <v>539</v>
      </c>
      <c r="J303" s="229" t="s">
        <v>712</v>
      </c>
      <c r="K303" s="230">
        <v>107.5</v>
      </c>
      <c r="L303" s="231">
        <v>0.247126436781609</v>
      </c>
      <c r="M303" s="226" t="s">
        <v>616</v>
      </c>
      <c r="N303" s="232">
        <v>43206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3">
        <v>110</v>
      </c>
      <c r="B304" s="224">
        <v>43098</v>
      </c>
      <c r="C304" s="224"/>
      <c r="D304" s="225" t="s">
        <v>584</v>
      </c>
      <c r="E304" s="226" t="s">
        <v>654</v>
      </c>
      <c r="F304" s="227">
        <v>885</v>
      </c>
      <c r="G304" s="226"/>
      <c r="H304" s="226">
        <v>1090</v>
      </c>
      <c r="I304" s="228">
        <v>1084</v>
      </c>
      <c r="J304" s="229" t="s">
        <v>712</v>
      </c>
      <c r="K304" s="230">
        <v>205</v>
      </c>
      <c r="L304" s="231">
        <v>0.23163841807909599</v>
      </c>
      <c r="M304" s="226" t="s">
        <v>616</v>
      </c>
      <c r="N304" s="232">
        <v>43213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3">
        <v>111</v>
      </c>
      <c r="B305" s="264">
        <v>43192</v>
      </c>
      <c r="C305" s="264"/>
      <c r="D305" s="242" t="s">
        <v>795</v>
      </c>
      <c r="E305" s="237" t="s">
        <v>654</v>
      </c>
      <c r="F305" s="265">
        <v>478.5</v>
      </c>
      <c r="G305" s="237"/>
      <c r="H305" s="237">
        <v>442</v>
      </c>
      <c r="I305" s="238">
        <v>613</v>
      </c>
      <c r="J305" s="239" t="s">
        <v>796</v>
      </c>
      <c r="K305" s="240">
        <f t="shared" ref="K305:K308" si="171">H305-F305</f>
        <v>-36.5</v>
      </c>
      <c r="L305" s="241">
        <f t="shared" ref="L305:L308" si="172">K305/F305</f>
        <v>-7.6280041797283177E-2</v>
      </c>
      <c r="M305" s="237" t="s">
        <v>633</v>
      </c>
      <c r="N305" s="234">
        <v>43762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3">
        <v>112</v>
      </c>
      <c r="B306" s="234">
        <v>43194</v>
      </c>
      <c r="C306" s="234"/>
      <c r="D306" s="235" t="s">
        <v>797</v>
      </c>
      <c r="E306" s="236" t="s">
        <v>654</v>
      </c>
      <c r="F306" s="237">
        <f>141.5-7.3</f>
        <v>134.19999999999999</v>
      </c>
      <c r="G306" s="237"/>
      <c r="H306" s="238">
        <v>77</v>
      </c>
      <c r="I306" s="238">
        <v>180</v>
      </c>
      <c r="J306" s="239" t="s">
        <v>798</v>
      </c>
      <c r="K306" s="240">
        <f t="shared" si="171"/>
        <v>-57.199999999999989</v>
      </c>
      <c r="L306" s="241">
        <f t="shared" si="172"/>
        <v>-0.42622950819672129</v>
      </c>
      <c r="M306" s="237" t="s">
        <v>633</v>
      </c>
      <c r="N306" s="234">
        <v>43522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3">
        <v>113</v>
      </c>
      <c r="B307" s="234">
        <v>43209</v>
      </c>
      <c r="C307" s="234"/>
      <c r="D307" s="235" t="s">
        <v>799</v>
      </c>
      <c r="E307" s="236" t="s">
        <v>654</v>
      </c>
      <c r="F307" s="237">
        <v>430</v>
      </c>
      <c r="G307" s="237"/>
      <c r="H307" s="238">
        <v>220</v>
      </c>
      <c r="I307" s="238">
        <v>537</v>
      </c>
      <c r="J307" s="239" t="s">
        <v>800</v>
      </c>
      <c r="K307" s="240">
        <f t="shared" si="171"/>
        <v>-210</v>
      </c>
      <c r="L307" s="241">
        <f t="shared" si="172"/>
        <v>-0.48837209302325579</v>
      </c>
      <c r="M307" s="237" t="s">
        <v>633</v>
      </c>
      <c r="N307" s="234">
        <v>43252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4">
        <v>114</v>
      </c>
      <c r="B308" s="255">
        <v>43220</v>
      </c>
      <c r="C308" s="255"/>
      <c r="D308" s="256" t="s">
        <v>398</v>
      </c>
      <c r="E308" s="257" t="s">
        <v>654</v>
      </c>
      <c r="F308" s="257">
        <v>153.5</v>
      </c>
      <c r="G308" s="257"/>
      <c r="H308" s="257">
        <v>196</v>
      </c>
      <c r="I308" s="259">
        <v>196</v>
      </c>
      <c r="J308" s="229" t="s">
        <v>801</v>
      </c>
      <c r="K308" s="230">
        <f t="shared" si="171"/>
        <v>42.5</v>
      </c>
      <c r="L308" s="231">
        <f t="shared" si="172"/>
        <v>0.27687296416938112</v>
      </c>
      <c r="M308" s="226" t="s">
        <v>616</v>
      </c>
      <c r="N308" s="232">
        <v>43605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3">
        <v>115</v>
      </c>
      <c r="B309" s="234">
        <v>43306</v>
      </c>
      <c r="C309" s="234"/>
      <c r="D309" s="235" t="s">
        <v>771</v>
      </c>
      <c r="E309" s="236" t="s">
        <v>654</v>
      </c>
      <c r="F309" s="237">
        <v>27.5</v>
      </c>
      <c r="G309" s="237"/>
      <c r="H309" s="238">
        <v>13.1</v>
      </c>
      <c r="I309" s="238">
        <v>60</v>
      </c>
      <c r="J309" s="239" t="s">
        <v>802</v>
      </c>
      <c r="K309" s="240">
        <v>-14.4</v>
      </c>
      <c r="L309" s="241">
        <v>-0.52363636363636401</v>
      </c>
      <c r="M309" s="237" t="s">
        <v>633</v>
      </c>
      <c r="N309" s="234">
        <v>43138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63">
        <v>116</v>
      </c>
      <c r="B310" s="264">
        <v>43318</v>
      </c>
      <c r="C310" s="264"/>
      <c r="D310" s="242" t="s">
        <v>803</v>
      </c>
      <c r="E310" s="237" t="s">
        <v>654</v>
      </c>
      <c r="F310" s="237">
        <v>148.5</v>
      </c>
      <c r="G310" s="237"/>
      <c r="H310" s="237">
        <v>102</v>
      </c>
      <c r="I310" s="238">
        <v>182</v>
      </c>
      <c r="J310" s="239" t="s">
        <v>804</v>
      </c>
      <c r="K310" s="240">
        <f>H310-F310</f>
        <v>-46.5</v>
      </c>
      <c r="L310" s="241">
        <f>K310/F310</f>
        <v>-0.31313131313131315</v>
      </c>
      <c r="M310" s="237" t="s">
        <v>633</v>
      </c>
      <c r="N310" s="234">
        <v>43661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3">
        <v>117</v>
      </c>
      <c r="B311" s="224">
        <v>43335</v>
      </c>
      <c r="C311" s="224"/>
      <c r="D311" s="225" t="s">
        <v>805</v>
      </c>
      <c r="E311" s="226" t="s">
        <v>654</v>
      </c>
      <c r="F311" s="257">
        <v>285</v>
      </c>
      <c r="G311" s="226"/>
      <c r="H311" s="226">
        <v>355</v>
      </c>
      <c r="I311" s="228">
        <v>364</v>
      </c>
      <c r="J311" s="229" t="s">
        <v>806</v>
      </c>
      <c r="K311" s="230">
        <v>70</v>
      </c>
      <c r="L311" s="231">
        <v>0.24561403508771901</v>
      </c>
      <c r="M311" s="226" t="s">
        <v>616</v>
      </c>
      <c r="N311" s="232">
        <v>43455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3">
        <v>118</v>
      </c>
      <c r="B312" s="224">
        <v>43341</v>
      </c>
      <c r="C312" s="224"/>
      <c r="D312" s="225" t="s">
        <v>386</v>
      </c>
      <c r="E312" s="226" t="s">
        <v>654</v>
      </c>
      <c r="F312" s="257">
        <v>525</v>
      </c>
      <c r="G312" s="226"/>
      <c r="H312" s="226">
        <v>585</v>
      </c>
      <c r="I312" s="228">
        <v>635</v>
      </c>
      <c r="J312" s="229" t="s">
        <v>807</v>
      </c>
      <c r="K312" s="230">
        <f t="shared" ref="K312:K328" si="173">H312-F312</f>
        <v>60</v>
      </c>
      <c r="L312" s="231">
        <f t="shared" ref="L312:L328" si="174">K312/F312</f>
        <v>0.11428571428571428</v>
      </c>
      <c r="M312" s="226" t="s">
        <v>616</v>
      </c>
      <c r="N312" s="232">
        <v>43662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3">
        <v>119</v>
      </c>
      <c r="B313" s="224">
        <v>43395</v>
      </c>
      <c r="C313" s="224"/>
      <c r="D313" s="225" t="s">
        <v>370</v>
      </c>
      <c r="E313" s="226" t="s">
        <v>654</v>
      </c>
      <c r="F313" s="257">
        <v>475</v>
      </c>
      <c r="G313" s="226"/>
      <c r="H313" s="226">
        <v>574</v>
      </c>
      <c r="I313" s="228">
        <v>570</v>
      </c>
      <c r="J313" s="229" t="s">
        <v>712</v>
      </c>
      <c r="K313" s="230">
        <f t="shared" si="173"/>
        <v>99</v>
      </c>
      <c r="L313" s="231">
        <f t="shared" si="174"/>
        <v>0.20842105263157895</v>
      </c>
      <c r="M313" s="226" t="s">
        <v>616</v>
      </c>
      <c r="N313" s="232">
        <v>43403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54">
        <v>120</v>
      </c>
      <c r="B314" s="255">
        <v>43397</v>
      </c>
      <c r="C314" s="255"/>
      <c r="D314" s="256" t="s">
        <v>393</v>
      </c>
      <c r="E314" s="257" t="s">
        <v>654</v>
      </c>
      <c r="F314" s="257">
        <v>707.5</v>
      </c>
      <c r="G314" s="257"/>
      <c r="H314" s="257">
        <v>872</v>
      </c>
      <c r="I314" s="259">
        <v>872</v>
      </c>
      <c r="J314" s="260" t="s">
        <v>712</v>
      </c>
      <c r="K314" s="230">
        <f t="shared" si="173"/>
        <v>164.5</v>
      </c>
      <c r="L314" s="261">
        <f t="shared" si="174"/>
        <v>0.23250883392226149</v>
      </c>
      <c r="M314" s="257" t="s">
        <v>616</v>
      </c>
      <c r="N314" s="262">
        <v>43482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4">
        <v>121</v>
      </c>
      <c r="B315" s="255">
        <v>43398</v>
      </c>
      <c r="C315" s="255"/>
      <c r="D315" s="256" t="s">
        <v>808</v>
      </c>
      <c r="E315" s="257" t="s">
        <v>654</v>
      </c>
      <c r="F315" s="257">
        <v>162</v>
      </c>
      <c r="G315" s="257"/>
      <c r="H315" s="257">
        <v>204</v>
      </c>
      <c r="I315" s="259">
        <v>209</v>
      </c>
      <c r="J315" s="260" t="s">
        <v>809</v>
      </c>
      <c r="K315" s="230">
        <f t="shared" si="173"/>
        <v>42</v>
      </c>
      <c r="L315" s="261">
        <f t="shared" si="174"/>
        <v>0.25925925925925924</v>
      </c>
      <c r="M315" s="257" t="s">
        <v>616</v>
      </c>
      <c r="N315" s="262">
        <v>43539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54">
        <v>122</v>
      </c>
      <c r="B316" s="255">
        <v>43399</v>
      </c>
      <c r="C316" s="255"/>
      <c r="D316" s="256" t="s">
        <v>496</v>
      </c>
      <c r="E316" s="257" t="s">
        <v>654</v>
      </c>
      <c r="F316" s="257">
        <v>240</v>
      </c>
      <c r="G316" s="257"/>
      <c r="H316" s="257">
        <v>297</v>
      </c>
      <c r="I316" s="259">
        <v>297</v>
      </c>
      <c r="J316" s="260" t="s">
        <v>712</v>
      </c>
      <c r="K316" s="266">
        <f t="shared" si="173"/>
        <v>57</v>
      </c>
      <c r="L316" s="261">
        <f t="shared" si="174"/>
        <v>0.23749999999999999</v>
      </c>
      <c r="M316" s="257" t="s">
        <v>616</v>
      </c>
      <c r="N316" s="262">
        <v>43417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3">
        <v>123</v>
      </c>
      <c r="B317" s="224">
        <v>43439</v>
      </c>
      <c r="C317" s="224"/>
      <c r="D317" s="225" t="s">
        <v>810</v>
      </c>
      <c r="E317" s="226" t="s">
        <v>654</v>
      </c>
      <c r="F317" s="226">
        <v>202.5</v>
      </c>
      <c r="G317" s="226"/>
      <c r="H317" s="226">
        <v>255</v>
      </c>
      <c r="I317" s="228">
        <v>252</v>
      </c>
      <c r="J317" s="229" t="s">
        <v>712</v>
      </c>
      <c r="K317" s="230">
        <f t="shared" si="173"/>
        <v>52.5</v>
      </c>
      <c r="L317" s="231">
        <f t="shared" si="174"/>
        <v>0.25925925925925924</v>
      </c>
      <c r="M317" s="226" t="s">
        <v>616</v>
      </c>
      <c r="N317" s="232">
        <v>43542</v>
      </c>
      <c r="O317" s="1"/>
      <c r="P317" s="1"/>
      <c r="Q317" s="1"/>
      <c r="R317" s="6" t="s">
        <v>811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54">
        <v>124</v>
      </c>
      <c r="B318" s="255">
        <v>43465</v>
      </c>
      <c r="C318" s="224"/>
      <c r="D318" s="256" t="s">
        <v>426</v>
      </c>
      <c r="E318" s="257" t="s">
        <v>654</v>
      </c>
      <c r="F318" s="257">
        <v>710</v>
      </c>
      <c r="G318" s="257"/>
      <c r="H318" s="257">
        <v>866</v>
      </c>
      <c r="I318" s="259">
        <v>866</v>
      </c>
      <c r="J318" s="260" t="s">
        <v>712</v>
      </c>
      <c r="K318" s="230">
        <f t="shared" si="173"/>
        <v>156</v>
      </c>
      <c r="L318" s="231">
        <f t="shared" si="174"/>
        <v>0.21971830985915494</v>
      </c>
      <c r="M318" s="226" t="s">
        <v>616</v>
      </c>
      <c r="N318" s="232">
        <v>43553</v>
      </c>
      <c r="O318" s="1"/>
      <c r="P318" s="1"/>
      <c r="Q318" s="1"/>
      <c r="R318" s="6" t="s">
        <v>811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54">
        <v>125</v>
      </c>
      <c r="B319" s="255">
        <v>43522</v>
      </c>
      <c r="C319" s="255"/>
      <c r="D319" s="256" t="s">
        <v>154</v>
      </c>
      <c r="E319" s="257" t="s">
        <v>654</v>
      </c>
      <c r="F319" s="257">
        <v>337.25</v>
      </c>
      <c r="G319" s="257"/>
      <c r="H319" s="257">
        <v>398.5</v>
      </c>
      <c r="I319" s="259">
        <v>411</v>
      </c>
      <c r="J319" s="229" t="s">
        <v>812</v>
      </c>
      <c r="K319" s="230">
        <f t="shared" si="173"/>
        <v>61.25</v>
      </c>
      <c r="L319" s="231">
        <f t="shared" si="174"/>
        <v>0.1816160118606375</v>
      </c>
      <c r="M319" s="226" t="s">
        <v>616</v>
      </c>
      <c r="N319" s="232">
        <v>43760</v>
      </c>
      <c r="O319" s="1"/>
      <c r="P319" s="1"/>
      <c r="Q319" s="1"/>
      <c r="R319" s="6" t="s">
        <v>811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67">
        <v>126</v>
      </c>
      <c r="B320" s="268">
        <v>43559</v>
      </c>
      <c r="C320" s="268"/>
      <c r="D320" s="269" t="s">
        <v>813</v>
      </c>
      <c r="E320" s="270" t="s">
        <v>654</v>
      </c>
      <c r="F320" s="270">
        <v>130</v>
      </c>
      <c r="G320" s="270"/>
      <c r="H320" s="270">
        <v>65</v>
      </c>
      <c r="I320" s="271">
        <v>158</v>
      </c>
      <c r="J320" s="239" t="s">
        <v>814</v>
      </c>
      <c r="K320" s="240">
        <f t="shared" si="173"/>
        <v>-65</v>
      </c>
      <c r="L320" s="241">
        <f t="shared" si="174"/>
        <v>-0.5</v>
      </c>
      <c r="M320" s="237" t="s">
        <v>633</v>
      </c>
      <c r="N320" s="234">
        <v>43726</v>
      </c>
      <c r="O320" s="1"/>
      <c r="P320" s="1"/>
      <c r="Q320" s="1"/>
      <c r="R320" s="6" t="s">
        <v>815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72">
        <v>127</v>
      </c>
      <c r="B321" s="273">
        <v>43017</v>
      </c>
      <c r="C321" s="273"/>
      <c r="D321" s="274" t="s">
        <v>187</v>
      </c>
      <c r="E321" s="275" t="s">
        <v>654</v>
      </c>
      <c r="F321" s="275">
        <v>141.5</v>
      </c>
      <c r="G321" s="276"/>
      <c r="H321" s="276">
        <v>183.5</v>
      </c>
      <c r="I321" s="276">
        <v>210</v>
      </c>
      <c r="J321" s="277" t="s">
        <v>816</v>
      </c>
      <c r="K321" s="278">
        <f t="shared" si="173"/>
        <v>42</v>
      </c>
      <c r="L321" s="279">
        <f t="shared" si="174"/>
        <v>0.29681978798586572</v>
      </c>
      <c r="M321" s="275" t="s">
        <v>616</v>
      </c>
      <c r="N321" s="273">
        <v>43042</v>
      </c>
      <c r="O321" s="1"/>
      <c r="P321" s="1"/>
      <c r="Q321" s="1"/>
      <c r="R321" s="6" t="s">
        <v>815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67">
        <v>128</v>
      </c>
      <c r="B322" s="268">
        <v>43074</v>
      </c>
      <c r="C322" s="268"/>
      <c r="D322" s="269" t="s">
        <v>817</v>
      </c>
      <c r="E322" s="270" t="s">
        <v>654</v>
      </c>
      <c r="F322" s="265">
        <v>172</v>
      </c>
      <c r="G322" s="270"/>
      <c r="H322" s="270">
        <v>155.25</v>
      </c>
      <c r="I322" s="271">
        <v>230</v>
      </c>
      <c r="J322" s="239" t="s">
        <v>818</v>
      </c>
      <c r="K322" s="240">
        <f t="shared" si="173"/>
        <v>-16.75</v>
      </c>
      <c r="L322" s="241">
        <f t="shared" si="174"/>
        <v>-9.7383720930232565E-2</v>
      </c>
      <c r="M322" s="237" t="s">
        <v>633</v>
      </c>
      <c r="N322" s="234">
        <v>43787</v>
      </c>
      <c r="O322" s="1"/>
      <c r="P322" s="1"/>
      <c r="Q322" s="1"/>
      <c r="R322" s="6" t="s">
        <v>815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54">
        <v>129</v>
      </c>
      <c r="B323" s="255">
        <v>43398</v>
      </c>
      <c r="C323" s="255"/>
      <c r="D323" s="256" t="s">
        <v>109</v>
      </c>
      <c r="E323" s="257" t="s">
        <v>654</v>
      </c>
      <c r="F323" s="257">
        <v>698.5</v>
      </c>
      <c r="G323" s="257"/>
      <c r="H323" s="257">
        <v>890</v>
      </c>
      <c r="I323" s="259">
        <v>890</v>
      </c>
      <c r="J323" s="229" t="s">
        <v>819</v>
      </c>
      <c r="K323" s="230">
        <f t="shared" si="173"/>
        <v>191.5</v>
      </c>
      <c r="L323" s="231">
        <f t="shared" si="174"/>
        <v>0.27415891195418757</v>
      </c>
      <c r="M323" s="226" t="s">
        <v>616</v>
      </c>
      <c r="N323" s="232">
        <v>44328</v>
      </c>
      <c r="O323" s="1"/>
      <c r="P323" s="1"/>
      <c r="Q323" s="1"/>
      <c r="R323" s="6" t="s">
        <v>811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54">
        <v>130</v>
      </c>
      <c r="B324" s="255">
        <v>42877</v>
      </c>
      <c r="C324" s="255"/>
      <c r="D324" s="256" t="s">
        <v>385</v>
      </c>
      <c r="E324" s="257" t="s">
        <v>654</v>
      </c>
      <c r="F324" s="257">
        <v>127.6</v>
      </c>
      <c r="G324" s="257"/>
      <c r="H324" s="257">
        <v>138</v>
      </c>
      <c r="I324" s="259">
        <v>190</v>
      </c>
      <c r="J324" s="229" t="s">
        <v>820</v>
      </c>
      <c r="K324" s="230">
        <f t="shared" si="173"/>
        <v>10.400000000000006</v>
      </c>
      <c r="L324" s="231">
        <f t="shared" si="174"/>
        <v>8.1504702194357417E-2</v>
      </c>
      <c r="M324" s="226" t="s">
        <v>616</v>
      </c>
      <c r="N324" s="232">
        <v>43774</v>
      </c>
      <c r="O324" s="1"/>
      <c r="P324" s="1"/>
      <c r="Q324" s="1"/>
      <c r="R324" s="6" t="s">
        <v>815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4">
        <v>131</v>
      </c>
      <c r="B325" s="255">
        <v>43158</v>
      </c>
      <c r="C325" s="255"/>
      <c r="D325" s="256" t="s">
        <v>821</v>
      </c>
      <c r="E325" s="257" t="s">
        <v>654</v>
      </c>
      <c r="F325" s="257">
        <v>317</v>
      </c>
      <c r="G325" s="257"/>
      <c r="H325" s="257">
        <v>382.5</v>
      </c>
      <c r="I325" s="259">
        <v>398</v>
      </c>
      <c r="J325" s="229" t="s">
        <v>822</v>
      </c>
      <c r="K325" s="230">
        <f t="shared" si="173"/>
        <v>65.5</v>
      </c>
      <c r="L325" s="231">
        <f t="shared" si="174"/>
        <v>0.20662460567823343</v>
      </c>
      <c r="M325" s="226" t="s">
        <v>616</v>
      </c>
      <c r="N325" s="232">
        <v>44238</v>
      </c>
      <c r="O325" s="1"/>
      <c r="P325" s="1"/>
      <c r="Q325" s="1"/>
      <c r="R325" s="6" t="s">
        <v>815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67">
        <v>132</v>
      </c>
      <c r="B326" s="268">
        <v>43164</v>
      </c>
      <c r="C326" s="268"/>
      <c r="D326" s="269" t="s">
        <v>146</v>
      </c>
      <c r="E326" s="270" t="s">
        <v>654</v>
      </c>
      <c r="F326" s="265">
        <f>510-14.4</f>
        <v>495.6</v>
      </c>
      <c r="G326" s="270"/>
      <c r="H326" s="270">
        <v>350</v>
      </c>
      <c r="I326" s="271">
        <v>672</v>
      </c>
      <c r="J326" s="239" t="s">
        <v>823</v>
      </c>
      <c r="K326" s="240">
        <f t="shared" si="173"/>
        <v>-145.60000000000002</v>
      </c>
      <c r="L326" s="241">
        <f t="shared" si="174"/>
        <v>-0.29378531073446329</v>
      </c>
      <c r="M326" s="237" t="s">
        <v>633</v>
      </c>
      <c r="N326" s="234">
        <v>43887</v>
      </c>
      <c r="O326" s="1"/>
      <c r="P326" s="1"/>
      <c r="Q326" s="1"/>
      <c r="R326" s="6" t="s">
        <v>811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67">
        <v>133</v>
      </c>
      <c r="B327" s="268">
        <v>43237</v>
      </c>
      <c r="C327" s="268"/>
      <c r="D327" s="269" t="s">
        <v>488</v>
      </c>
      <c r="E327" s="270" t="s">
        <v>654</v>
      </c>
      <c r="F327" s="265">
        <v>230.3</v>
      </c>
      <c r="G327" s="270"/>
      <c r="H327" s="270">
        <v>102.5</v>
      </c>
      <c r="I327" s="271">
        <v>348</v>
      </c>
      <c r="J327" s="239" t="s">
        <v>824</v>
      </c>
      <c r="K327" s="240">
        <f t="shared" si="173"/>
        <v>-127.80000000000001</v>
      </c>
      <c r="L327" s="241">
        <f t="shared" si="174"/>
        <v>-0.55492835432045162</v>
      </c>
      <c r="M327" s="237" t="s">
        <v>633</v>
      </c>
      <c r="N327" s="234">
        <v>43896</v>
      </c>
      <c r="O327" s="1"/>
      <c r="P327" s="1"/>
      <c r="Q327" s="1"/>
      <c r="R327" s="6" t="s">
        <v>811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4">
        <v>134</v>
      </c>
      <c r="B328" s="255">
        <v>43258</v>
      </c>
      <c r="C328" s="255"/>
      <c r="D328" s="256" t="s">
        <v>450</v>
      </c>
      <c r="E328" s="257" t="s">
        <v>654</v>
      </c>
      <c r="F328" s="257">
        <f>342.5-5.1</f>
        <v>337.4</v>
      </c>
      <c r="G328" s="257"/>
      <c r="H328" s="257">
        <v>412.5</v>
      </c>
      <c r="I328" s="259">
        <v>439</v>
      </c>
      <c r="J328" s="229" t="s">
        <v>825</v>
      </c>
      <c r="K328" s="230">
        <f t="shared" si="173"/>
        <v>75.100000000000023</v>
      </c>
      <c r="L328" s="231">
        <f t="shared" si="174"/>
        <v>0.22258446947243635</v>
      </c>
      <c r="M328" s="226" t="s">
        <v>616</v>
      </c>
      <c r="N328" s="232">
        <v>44230</v>
      </c>
      <c r="O328" s="1"/>
      <c r="P328" s="1"/>
      <c r="Q328" s="1"/>
      <c r="R328" s="6" t="s">
        <v>815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80">
        <v>135</v>
      </c>
      <c r="B329" s="281">
        <v>43285</v>
      </c>
      <c r="C329" s="281"/>
      <c r="D329" s="20" t="s">
        <v>56</v>
      </c>
      <c r="E329" s="282" t="s">
        <v>654</v>
      </c>
      <c r="F329" s="283">
        <f>127.5-5.53</f>
        <v>121.97</v>
      </c>
      <c r="G329" s="282"/>
      <c r="H329" s="282"/>
      <c r="I329" s="284">
        <v>170</v>
      </c>
      <c r="J329" s="285" t="s">
        <v>619</v>
      </c>
      <c r="K329" s="286"/>
      <c r="L329" s="287"/>
      <c r="M329" s="16" t="s">
        <v>619</v>
      </c>
      <c r="N329" s="288"/>
      <c r="O329" s="1"/>
      <c r="P329" s="1"/>
      <c r="Q329" s="1"/>
      <c r="R329" s="6" t="s">
        <v>811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67">
        <v>136</v>
      </c>
      <c r="B330" s="268">
        <v>43294</v>
      </c>
      <c r="C330" s="268"/>
      <c r="D330" s="269" t="s">
        <v>372</v>
      </c>
      <c r="E330" s="270" t="s">
        <v>654</v>
      </c>
      <c r="F330" s="265">
        <v>46.5</v>
      </c>
      <c r="G330" s="270"/>
      <c r="H330" s="270">
        <v>17</v>
      </c>
      <c r="I330" s="271">
        <v>59</v>
      </c>
      <c r="J330" s="239" t="s">
        <v>826</v>
      </c>
      <c r="K330" s="240">
        <f t="shared" ref="K330:K338" si="175">H330-F330</f>
        <v>-29.5</v>
      </c>
      <c r="L330" s="241">
        <f t="shared" ref="L330:L338" si="176">K330/F330</f>
        <v>-0.63440860215053763</v>
      </c>
      <c r="M330" s="237" t="s">
        <v>633</v>
      </c>
      <c r="N330" s="234">
        <v>43887</v>
      </c>
      <c r="O330" s="1"/>
      <c r="P330" s="1"/>
      <c r="Q330" s="1"/>
      <c r="R330" s="6" t="s">
        <v>811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54">
        <v>137</v>
      </c>
      <c r="B331" s="255">
        <v>43396</v>
      </c>
      <c r="C331" s="255"/>
      <c r="D331" s="256" t="s">
        <v>428</v>
      </c>
      <c r="E331" s="257" t="s">
        <v>654</v>
      </c>
      <c r="F331" s="257">
        <v>156.5</v>
      </c>
      <c r="G331" s="257"/>
      <c r="H331" s="257">
        <v>207.5</v>
      </c>
      <c r="I331" s="259">
        <v>191</v>
      </c>
      <c r="J331" s="229" t="s">
        <v>712</v>
      </c>
      <c r="K331" s="230">
        <f t="shared" si="175"/>
        <v>51</v>
      </c>
      <c r="L331" s="231">
        <f t="shared" si="176"/>
        <v>0.32587859424920129</v>
      </c>
      <c r="M331" s="226" t="s">
        <v>616</v>
      </c>
      <c r="N331" s="232">
        <v>44369</v>
      </c>
      <c r="O331" s="1"/>
      <c r="P331" s="1"/>
      <c r="Q331" s="1"/>
      <c r="R331" s="6" t="s">
        <v>811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54">
        <v>138</v>
      </c>
      <c r="B332" s="255">
        <v>43439</v>
      </c>
      <c r="C332" s="255"/>
      <c r="D332" s="256" t="s">
        <v>332</v>
      </c>
      <c r="E332" s="257" t="s">
        <v>654</v>
      </c>
      <c r="F332" s="257">
        <v>259.5</v>
      </c>
      <c r="G332" s="257"/>
      <c r="H332" s="257">
        <v>320</v>
      </c>
      <c r="I332" s="259">
        <v>320</v>
      </c>
      <c r="J332" s="229" t="s">
        <v>712</v>
      </c>
      <c r="K332" s="230">
        <f t="shared" si="175"/>
        <v>60.5</v>
      </c>
      <c r="L332" s="231">
        <f t="shared" si="176"/>
        <v>0.23314065510597304</v>
      </c>
      <c r="M332" s="226" t="s">
        <v>616</v>
      </c>
      <c r="N332" s="232">
        <v>44323</v>
      </c>
      <c r="O332" s="1"/>
      <c r="P332" s="1"/>
      <c r="Q332" s="1"/>
      <c r="R332" s="6" t="s">
        <v>811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67">
        <v>139</v>
      </c>
      <c r="B333" s="268">
        <v>43439</v>
      </c>
      <c r="C333" s="268"/>
      <c r="D333" s="269" t="s">
        <v>827</v>
      </c>
      <c r="E333" s="270" t="s">
        <v>654</v>
      </c>
      <c r="F333" s="270">
        <v>715</v>
      </c>
      <c r="G333" s="270"/>
      <c r="H333" s="270">
        <v>445</v>
      </c>
      <c r="I333" s="271">
        <v>840</v>
      </c>
      <c r="J333" s="239" t="s">
        <v>828</v>
      </c>
      <c r="K333" s="240">
        <f t="shared" si="175"/>
        <v>-270</v>
      </c>
      <c r="L333" s="241">
        <f t="shared" si="176"/>
        <v>-0.3776223776223776</v>
      </c>
      <c r="M333" s="237" t="s">
        <v>633</v>
      </c>
      <c r="N333" s="234">
        <v>43800</v>
      </c>
      <c r="O333" s="1"/>
      <c r="P333" s="1"/>
      <c r="Q333" s="1"/>
      <c r="R333" s="6" t="s">
        <v>811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54">
        <v>140</v>
      </c>
      <c r="B334" s="255">
        <v>43469</v>
      </c>
      <c r="C334" s="255"/>
      <c r="D334" s="256" t="s">
        <v>159</v>
      </c>
      <c r="E334" s="257" t="s">
        <v>654</v>
      </c>
      <c r="F334" s="257">
        <v>875</v>
      </c>
      <c r="G334" s="257"/>
      <c r="H334" s="257">
        <v>1165</v>
      </c>
      <c r="I334" s="259">
        <v>1185</v>
      </c>
      <c r="J334" s="229" t="s">
        <v>829</v>
      </c>
      <c r="K334" s="230">
        <f t="shared" si="175"/>
        <v>290</v>
      </c>
      <c r="L334" s="231">
        <f t="shared" si="176"/>
        <v>0.33142857142857141</v>
      </c>
      <c r="M334" s="226" t="s">
        <v>616</v>
      </c>
      <c r="N334" s="232">
        <v>43847</v>
      </c>
      <c r="O334" s="1"/>
      <c r="P334" s="1"/>
      <c r="Q334" s="1"/>
      <c r="R334" s="6" t="s">
        <v>811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54">
        <v>141</v>
      </c>
      <c r="B335" s="255">
        <v>43559</v>
      </c>
      <c r="C335" s="255"/>
      <c r="D335" s="256" t="s">
        <v>348</v>
      </c>
      <c r="E335" s="257" t="s">
        <v>654</v>
      </c>
      <c r="F335" s="257">
        <f>387-14.63</f>
        <v>372.37</v>
      </c>
      <c r="G335" s="257"/>
      <c r="H335" s="257">
        <v>490</v>
      </c>
      <c r="I335" s="259">
        <v>490</v>
      </c>
      <c r="J335" s="229" t="s">
        <v>712</v>
      </c>
      <c r="K335" s="230">
        <f t="shared" si="175"/>
        <v>117.63</v>
      </c>
      <c r="L335" s="231">
        <f t="shared" si="176"/>
        <v>0.31589548030185027</v>
      </c>
      <c r="M335" s="226" t="s">
        <v>616</v>
      </c>
      <c r="N335" s="232">
        <v>43850</v>
      </c>
      <c r="O335" s="1"/>
      <c r="P335" s="1"/>
      <c r="Q335" s="1"/>
      <c r="R335" s="6" t="s">
        <v>811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67">
        <v>142</v>
      </c>
      <c r="B336" s="268">
        <v>43578</v>
      </c>
      <c r="C336" s="268"/>
      <c r="D336" s="269" t="s">
        <v>830</v>
      </c>
      <c r="E336" s="270" t="s">
        <v>618</v>
      </c>
      <c r="F336" s="270">
        <v>220</v>
      </c>
      <c r="G336" s="270"/>
      <c r="H336" s="270">
        <v>127.5</v>
      </c>
      <c r="I336" s="271">
        <v>284</v>
      </c>
      <c r="J336" s="239" t="s">
        <v>831</v>
      </c>
      <c r="K336" s="240">
        <f t="shared" si="175"/>
        <v>-92.5</v>
      </c>
      <c r="L336" s="241">
        <f t="shared" si="176"/>
        <v>-0.42045454545454547</v>
      </c>
      <c r="M336" s="237" t="s">
        <v>633</v>
      </c>
      <c r="N336" s="234">
        <v>43896</v>
      </c>
      <c r="O336" s="1"/>
      <c r="P336" s="1"/>
      <c r="Q336" s="1"/>
      <c r="R336" s="6" t="s">
        <v>811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54">
        <v>143</v>
      </c>
      <c r="B337" s="255">
        <v>43622</v>
      </c>
      <c r="C337" s="255"/>
      <c r="D337" s="256" t="s">
        <v>497</v>
      </c>
      <c r="E337" s="257" t="s">
        <v>618</v>
      </c>
      <c r="F337" s="257">
        <v>332.8</v>
      </c>
      <c r="G337" s="257"/>
      <c r="H337" s="257">
        <v>405</v>
      </c>
      <c r="I337" s="259">
        <v>419</v>
      </c>
      <c r="J337" s="229" t="s">
        <v>832</v>
      </c>
      <c r="K337" s="230">
        <f t="shared" si="175"/>
        <v>72.199999999999989</v>
      </c>
      <c r="L337" s="231">
        <f t="shared" si="176"/>
        <v>0.21694711538461534</v>
      </c>
      <c r="M337" s="226" t="s">
        <v>616</v>
      </c>
      <c r="N337" s="232">
        <v>43860</v>
      </c>
      <c r="O337" s="1"/>
      <c r="P337" s="1"/>
      <c r="Q337" s="1"/>
      <c r="R337" s="6" t="s">
        <v>815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48">
        <v>144</v>
      </c>
      <c r="B338" s="247">
        <v>43641</v>
      </c>
      <c r="C338" s="247"/>
      <c r="D338" s="248" t="s">
        <v>152</v>
      </c>
      <c r="E338" s="249" t="s">
        <v>654</v>
      </c>
      <c r="F338" s="249">
        <v>386</v>
      </c>
      <c r="G338" s="250"/>
      <c r="H338" s="250">
        <v>395</v>
      </c>
      <c r="I338" s="250">
        <v>452</v>
      </c>
      <c r="J338" s="251" t="s">
        <v>833</v>
      </c>
      <c r="K338" s="252">
        <f t="shared" si="175"/>
        <v>9</v>
      </c>
      <c r="L338" s="253">
        <f t="shared" si="176"/>
        <v>2.3316062176165803E-2</v>
      </c>
      <c r="M338" s="249" t="s">
        <v>745</v>
      </c>
      <c r="N338" s="247">
        <v>43868</v>
      </c>
      <c r="O338" s="1"/>
      <c r="P338" s="1"/>
      <c r="Q338" s="1"/>
      <c r="R338" s="6" t="s">
        <v>815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48">
        <v>145</v>
      </c>
      <c r="B339" s="247">
        <v>43707</v>
      </c>
      <c r="C339" s="247"/>
      <c r="D339" s="248" t="s">
        <v>132</v>
      </c>
      <c r="E339" s="249" t="s">
        <v>654</v>
      </c>
      <c r="F339" s="249">
        <v>137.5</v>
      </c>
      <c r="G339" s="250"/>
      <c r="H339" s="250">
        <v>138.5</v>
      </c>
      <c r="I339" s="250">
        <v>190</v>
      </c>
      <c r="J339" s="251" t="s">
        <v>1075</v>
      </c>
      <c r="K339" s="252">
        <f t="shared" ref="K339" si="177">H339-F339</f>
        <v>1</v>
      </c>
      <c r="L339" s="253">
        <f t="shared" ref="L339" si="178">K339/F339</f>
        <v>7.2727272727272727E-3</v>
      </c>
      <c r="M339" s="249" t="s">
        <v>745</v>
      </c>
      <c r="N339" s="247">
        <v>44432</v>
      </c>
      <c r="O339" s="1"/>
      <c r="P339" s="1"/>
      <c r="Q339" s="1"/>
      <c r="R339" s="6" t="s">
        <v>811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54">
        <v>146</v>
      </c>
      <c r="B340" s="255">
        <v>43731</v>
      </c>
      <c r="C340" s="255"/>
      <c r="D340" s="256" t="s">
        <v>441</v>
      </c>
      <c r="E340" s="257" t="s">
        <v>654</v>
      </c>
      <c r="F340" s="257">
        <v>235</v>
      </c>
      <c r="G340" s="257"/>
      <c r="H340" s="257">
        <v>295</v>
      </c>
      <c r="I340" s="259">
        <v>296</v>
      </c>
      <c r="J340" s="229" t="s">
        <v>834</v>
      </c>
      <c r="K340" s="230">
        <f t="shared" ref="K340:K345" si="179">H340-F340</f>
        <v>60</v>
      </c>
      <c r="L340" s="231">
        <f t="shared" ref="L340:L345" si="180">K340/F340</f>
        <v>0.25531914893617019</v>
      </c>
      <c r="M340" s="226" t="s">
        <v>616</v>
      </c>
      <c r="N340" s="232">
        <v>43844</v>
      </c>
      <c r="O340" s="1"/>
      <c r="P340" s="1"/>
      <c r="Q340" s="1"/>
      <c r="R340" s="6" t="s">
        <v>815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54">
        <v>147</v>
      </c>
      <c r="B341" s="255">
        <v>43752</v>
      </c>
      <c r="C341" s="255"/>
      <c r="D341" s="256" t="s">
        <v>835</v>
      </c>
      <c r="E341" s="257" t="s">
        <v>654</v>
      </c>
      <c r="F341" s="257">
        <v>277.5</v>
      </c>
      <c r="G341" s="257"/>
      <c r="H341" s="257">
        <v>333</v>
      </c>
      <c r="I341" s="259">
        <v>333</v>
      </c>
      <c r="J341" s="229" t="s">
        <v>836</v>
      </c>
      <c r="K341" s="230">
        <f t="shared" si="179"/>
        <v>55.5</v>
      </c>
      <c r="L341" s="231">
        <f t="shared" si="180"/>
        <v>0.2</v>
      </c>
      <c r="M341" s="226" t="s">
        <v>616</v>
      </c>
      <c r="N341" s="232">
        <v>43846</v>
      </c>
      <c r="O341" s="1"/>
      <c r="P341" s="1"/>
      <c r="Q341" s="1"/>
      <c r="R341" s="6" t="s">
        <v>811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54">
        <v>148</v>
      </c>
      <c r="B342" s="255">
        <v>43752</v>
      </c>
      <c r="C342" s="255"/>
      <c r="D342" s="256" t="s">
        <v>837</v>
      </c>
      <c r="E342" s="257" t="s">
        <v>654</v>
      </c>
      <c r="F342" s="257">
        <v>930</v>
      </c>
      <c r="G342" s="257"/>
      <c r="H342" s="257">
        <v>1165</v>
      </c>
      <c r="I342" s="259">
        <v>1200</v>
      </c>
      <c r="J342" s="229" t="s">
        <v>838</v>
      </c>
      <c r="K342" s="230">
        <f t="shared" si="179"/>
        <v>235</v>
      </c>
      <c r="L342" s="231">
        <f t="shared" si="180"/>
        <v>0.25268817204301075</v>
      </c>
      <c r="M342" s="226" t="s">
        <v>616</v>
      </c>
      <c r="N342" s="232">
        <v>43847</v>
      </c>
      <c r="O342" s="1"/>
      <c r="P342" s="1"/>
      <c r="Q342" s="1"/>
      <c r="R342" s="6" t="s">
        <v>815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54">
        <v>149</v>
      </c>
      <c r="B343" s="255">
        <v>43753</v>
      </c>
      <c r="C343" s="255"/>
      <c r="D343" s="256" t="s">
        <v>839</v>
      </c>
      <c r="E343" s="257" t="s">
        <v>654</v>
      </c>
      <c r="F343" s="227">
        <v>111</v>
      </c>
      <c r="G343" s="257"/>
      <c r="H343" s="257">
        <v>141</v>
      </c>
      <c r="I343" s="259">
        <v>141</v>
      </c>
      <c r="J343" s="229" t="s">
        <v>637</v>
      </c>
      <c r="K343" s="230">
        <f t="shared" si="179"/>
        <v>30</v>
      </c>
      <c r="L343" s="231">
        <f t="shared" si="180"/>
        <v>0.27027027027027029</v>
      </c>
      <c r="M343" s="226" t="s">
        <v>616</v>
      </c>
      <c r="N343" s="232">
        <v>44328</v>
      </c>
      <c r="O343" s="1"/>
      <c r="P343" s="1"/>
      <c r="Q343" s="1"/>
      <c r="R343" s="6" t="s">
        <v>815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54">
        <v>150</v>
      </c>
      <c r="B344" s="255">
        <v>43753</v>
      </c>
      <c r="C344" s="255"/>
      <c r="D344" s="256" t="s">
        <v>840</v>
      </c>
      <c r="E344" s="257" t="s">
        <v>654</v>
      </c>
      <c r="F344" s="227">
        <v>296</v>
      </c>
      <c r="G344" s="257"/>
      <c r="H344" s="257">
        <v>370</v>
      </c>
      <c r="I344" s="259">
        <v>370</v>
      </c>
      <c r="J344" s="229" t="s">
        <v>712</v>
      </c>
      <c r="K344" s="230">
        <f t="shared" si="179"/>
        <v>74</v>
      </c>
      <c r="L344" s="231">
        <f t="shared" si="180"/>
        <v>0.25</v>
      </c>
      <c r="M344" s="226" t="s">
        <v>616</v>
      </c>
      <c r="N344" s="232">
        <v>43853</v>
      </c>
      <c r="O344" s="1"/>
      <c r="P344" s="1"/>
      <c r="Q344" s="1"/>
      <c r="R344" s="6" t="s">
        <v>815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54">
        <v>151</v>
      </c>
      <c r="B345" s="255">
        <v>43754</v>
      </c>
      <c r="C345" s="255"/>
      <c r="D345" s="256" t="s">
        <v>841</v>
      </c>
      <c r="E345" s="257" t="s">
        <v>654</v>
      </c>
      <c r="F345" s="227">
        <v>300</v>
      </c>
      <c r="G345" s="257"/>
      <c r="H345" s="257">
        <v>382.5</v>
      </c>
      <c r="I345" s="259">
        <v>344</v>
      </c>
      <c r="J345" s="229" t="s">
        <v>842</v>
      </c>
      <c r="K345" s="230">
        <f t="shared" si="179"/>
        <v>82.5</v>
      </c>
      <c r="L345" s="231">
        <f t="shared" si="180"/>
        <v>0.27500000000000002</v>
      </c>
      <c r="M345" s="226" t="s">
        <v>616</v>
      </c>
      <c r="N345" s="232">
        <v>44238</v>
      </c>
      <c r="O345" s="1"/>
      <c r="P345" s="1"/>
      <c r="Q345" s="1"/>
      <c r="R345" s="6" t="s">
        <v>815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89">
        <v>152</v>
      </c>
      <c r="B346" s="290">
        <v>43832</v>
      </c>
      <c r="C346" s="290"/>
      <c r="D346" s="291" t="s">
        <v>843</v>
      </c>
      <c r="E346" s="58" t="s">
        <v>654</v>
      </c>
      <c r="F346" s="292" t="s">
        <v>844</v>
      </c>
      <c r="G346" s="58"/>
      <c r="H346" s="58"/>
      <c r="I346" s="293">
        <v>590</v>
      </c>
      <c r="J346" s="285" t="s">
        <v>619</v>
      </c>
      <c r="K346" s="285"/>
      <c r="L346" s="294"/>
      <c r="M346" s="295" t="s">
        <v>619</v>
      </c>
      <c r="N346" s="296"/>
      <c r="O346" s="1"/>
      <c r="P346" s="1"/>
      <c r="Q346" s="1"/>
      <c r="R346" s="6" t="s">
        <v>815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54">
        <v>153</v>
      </c>
      <c r="B347" s="255">
        <v>43966</v>
      </c>
      <c r="C347" s="255"/>
      <c r="D347" s="256" t="s">
        <v>72</v>
      </c>
      <c r="E347" s="257" t="s">
        <v>654</v>
      </c>
      <c r="F347" s="227">
        <v>67.5</v>
      </c>
      <c r="G347" s="257"/>
      <c r="H347" s="257">
        <v>86</v>
      </c>
      <c r="I347" s="259">
        <v>86</v>
      </c>
      <c r="J347" s="229" t="s">
        <v>845</v>
      </c>
      <c r="K347" s="230">
        <f t="shared" ref="K347:K354" si="181">H347-F347</f>
        <v>18.5</v>
      </c>
      <c r="L347" s="231">
        <f t="shared" ref="L347:L354" si="182">K347/F347</f>
        <v>0.27407407407407408</v>
      </c>
      <c r="M347" s="226" t="s">
        <v>616</v>
      </c>
      <c r="N347" s="232">
        <v>44008</v>
      </c>
      <c r="O347" s="1"/>
      <c r="P347" s="1"/>
      <c r="Q347" s="1"/>
      <c r="R347" s="6" t="s">
        <v>815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54">
        <v>154</v>
      </c>
      <c r="B348" s="255">
        <v>44035</v>
      </c>
      <c r="C348" s="255"/>
      <c r="D348" s="256" t="s">
        <v>496</v>
      </c>
      <c r="E348" s="257" t="s">
        <v>654</v>
      </c>
      <c r="F348" s="227">
        <v>231</v>
      </c>
      <c r="G348" s="257"/>
      <c r="H348" s="257">
        <v>281</v>
      </c>
      <c r="I348" s="259">
        <v>281</v>
      </c>
      <c r="J348" s="229" t="s">
        <v>712</v>
      </c>
      <c r="K348" s="230">
        <f t="shared" si="181"/>
        <v>50</v>
      </c>
      <c r="L348" s="231">
        <f t="shared" si="182"/>
        <v>0.21645021645021645</v>
      </c>
      <c r="M348" s="226" t="s">
        <v>616</v>
      </c>
      <c r="N348" s="232">
        <v>44358</v>
      </c>
      <c r="O348" s="1"/>
      <c r="P348" s="1"/>
      <c r="Q348" s="1"/>
      <c r="R348" s="6" t="s">
        <v>815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54">
        <v>155</v>
      </c>
      <c r="B349" s="255">
        <v>44092</v>
      </c>
      <c r="C349" s="255"/>
      <c r="D349" s="256" t="s">
        <v>417</v>
      </c>
      <c r="E349" s="257" t="s">
        <v>654</v>
      </c>
      <c r="F349" s="257">
        <v>206</v>
      </c>
      <c r="G349" s="257"/>
      <c r="H349" s="257">
        <v>248</v>
      </c>
      <c r="I349" s="259">
        <v>248</v>
      </c>
      <c r="J349" s="229" t="s">
        <v>712</v>
      </c>
      <c r="K349" s="230">
        <f t="shared" si="181"/>
        <v>42</v>
      </c>
      <c r="L349" s="231">
        <f t="shared" si="182"/>
        <v>0.20388349514563106</v>
      </c>
      <c r="M349" s="226" t="s">
        <v>616</v>
      </c>
      <c r="N349" s="232">
        <v>44214</v>
      </c>
      <c r="O349" s="1"/>
      <c r="P349" s="1"/>
      <c r="Q349" s="1"/>
      <c r="R349" s="6" t="s">
        <v>815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54">
        <v>156</v>
      </c>
      <c r="B350" s="255">
        <v>44140</v>
      </c>
      <c r="C350" s="255"/>
      <c r="D350" s="256" t="s">
        <v>417</v>
      </c>
      <c r="E350" s="257" t="s">
        <v>654</v>
      </c>
      <c r="F350" s="257">
        <v>182.5</v>
      </c>
      <c r="G350" s="257"/>
      <c r="H350" s="257">
        <v>248</v>
      </c>
      <c r="I350" s="259">
        <v>248</v>
      </c>
      <c r="J350" s="229" t="s">
        <v>712</v>
      </c>
      <c r="K350" s="230">
        <f t="shared" si="181"/>
        <v>65.5</v>
      </c>
      <c r="L350" s="231">
        <f t="shared" si="182"/>
        <v>0.35890410958904112</v>
      </c>
      <c r="M350" s="226" t="s">
        <v>616</v>
      </c>
      <c r="N350" s="232">
        <v>44214</v>
      </c>
      <c r="O350" s="1"/>
      <c r="P350" s="1"/>
      <c r="Q350" s="1"/>
      <c r="R350" s="6" t="s">
        <v>815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54">
        <v>157</v>
      </c>
      <c r="B351" s="255">
        <v>44140</v>
      </c>
      <c r="C351" s="255"/>
      <c r="D351" s="256" t="s">
        <v>332</v>
      </c>
      <c r="E351" s="257" t="s">
        <v>654</v>
      </c>
      <c r="F351" s="257">
        <v>247.5</v>
      </c>
      <c r="G351" s="257"/>
      <c r="H351" s="257">
        <v>320</v>
      </c>
      <c r="I351" s="259">
        <v>320</v>
      </c>
      <c r="J351" s="229" t="s">
        <v>712</v>
      </c>
      <c r="K351" s="230">
        <f t="shared" si="181"/>
        <v>72.5</v>
      </c>
      <c r="L351" s="231">
        <f t="shared" si="182"/>
        <v>0.29292929292929293</v>
      </c>
      <c r="M351" s="226" t="s">
        <v>616</v>
      </c>
      <c r="N351" s="232">
        <v>44323</v>
      </c>
      <c r="O351" s="1"/>
      <c r="P351" s="1"/>
      <c r="Q351" s="1"/>
      <c r="R351" s="6" t="s">
        <v>815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54">
        <v>158</v>
      </c>
      <c r="B352" s="255">
        <v>44140</v>
      </c>
      <c r="C352" s="255"/>
      <c r="D352" s="256" t="s">
        <v>273</v>
      </c>
      <c r="E352" s="257" t="s">
        <v>654</v>
      </c>
      <c r="F352" s="227">
        <v>925</v>
      </c>
      <c r="G352" s="257"/>
      <c r="H352" s="257">
        <v>1095</v>
      </c>
      <c r="I352" s="259">
        <v>1093</v>
      </c>
      <c r="J352" s="229" t="s">
        <v>846</v>
      </c>
      <c r="K352" s="230">
        <f t="shared" si="181"/>
        <v>170</v>
      </c>
      <c r="L352" s="231">
        <f t="shared" si="182"/>
        <v>0.18378378378378379</v>
      </c>
      <c r="M352" s="226" t="s">
        <v>616</v>
      </c>
      <c r="N352" s="232">
        <v>44201</v>
      </c>
      <c r="O352" s="1"/>
      <c r="P352" s="1"/>
      <c r="Q352" s="1"/>
      <c r="R352" s="6" t="s">
        <v>815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54">
        <v>159</v>
      </c>
      <c r="B353" s="255">
        <v>44140</v>
      </c>
      <c r="C353" s="255"/>
      <c r="D353" s="256" t="s">
        <v>348</v>
      </c>
      <c r="E353" s="257" t="s">
        <v>654</v>
      </c>
      <c r="F353" s="227">
        <v>332.5</v>
      </c>
      <c r="G353" s="257"/>
      <c r="H353" s="257">
        <v>393</v>
      </c>
      <c r="I353" s="259">
        <v>406</v>
      </c>
      <c r="J353" s="229" t="s">
        <v>847</v>
      </c>
      <c r="K353" s="230">
        <f t="shared" si="181"/>
        <v>60.5</v>
      </c>
      <c r="L353" s="231">
        <f t="shared" si="182"/>
        <v>0.18195488721804512</v>
      </c>
      <c r="M353" s="226" t="s">
        <v>616</v>
      </c>
      <c r="N353" s="232">
        <v>44256</v>
      </c>
      <c r="O353" s="1"/>
      <c r="P353" s="1"/>
      <c r="Q353" s="1"/>
      <c r="R353" s="6" t="s">
        <v>815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54">
        <v>160</v>
      </c>
      <c r="B354" s="255">
        <v>44141</v>
      </c>
      <c r="C354" s="255"/>
      <c r="D354" s="256" t="s">
        <v>496</v>
      </c>
      <c r="E354" s="257" t="s">
        <v>654</v>
      </c>
      <c r="F354" s="227">
        <v>231</v>
      </c>
      <c r="G354" s="257"/>
      <c r="H354" s="257">
        <v>281</v>
      </c>
      <c r="I354" s="259">
        <v>281</v>
      </c>
      <c r="J354" s="229" t="s">
        <v>712</v>
      </c>
      <c r="K354" s="230">
        <f t="shared" si="181"/>
        <v>50</v>
      </c>
      <c r="L354" s="231">
        <f t="shared" si="182"/>
        <v>0.21645021645021645</v>
      </c>
      <c r="M354" s="226" t="s">
        <v>616</v>
      </c>
      <c r="N354" s="232">
        <v>44358</v>
      </c>
      <c r="O354" s="1"/>
      <c r="P354" s="1"/>
      <c r="Q354" s="1"/>
      <c r="R354" s="6" t="s">
        <v>815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97">
        <v>161</v>
      </c>
      <c r="B355" s="290">
        <v>44187</v>
      </c>
      <c r="C355" s="290"/>
      <c r="D355" s="291" t="s">
        <v>469</v>
      </c>
      <c r="E355" s="58" t="s">
        <v>654</v>
      </c>
      <c r="F355" s="292" t="s">
        <v>848</v>
      </c>
      <c r="G355" s="58"/>
      <c r="H355" s="58"/>
      <c r="I355" s="293">
        <v>239</v>
      </c>
      <c r="J355" s="285" t="s">
        <v>619</v>
      </c>
      <c r="K355" s="285"/>
      <c r="L355" s="294"/>
      <c r="M355" s="295"/>
      <c r="N355" s="296"/>
      <c r="O355" s="1"/>
      <c r="P355" s="1"/>
      <c r="Q355" s="1"/>
      <c r="R355" s="6" t="s">
        <v>815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97">
        <v>162</v>
      </c>
      <c r="B356" s="290">
        <v>44258</v>
      </c>
      <c r="C356" s="290"/>
      <c r="D356" s="291" t="s">
        <v>843</v>
      </c>
      <c r="E356" s="58" t="s">
        <v>654</v>
      </c>
      <c r="F356" s="292" t="s">
        <v>844</v>
      </c>
      <c r="G356" s="58"/>
      <c r="H356" s="58"/>
      <c r="I356" s="293">
        <v>590</v>
      </c>
      <c r="J356" s="285" t="s">
        <v>619</v>
      </c>
      <c r="K356" s="285"/>
      <c r="L356" s="294"/>
      <c r="M356" s="295"/>
      <c r="N356" s="296"/>
      <c r="O356" s="1"/>
      <c r="P356" s="1"/>
      <c r="R356" s="6" t="s">
        <v>815</v>
      </c>
    </row>
    <row r="357" spans="1:26" ht="12.75" customHeight="1">
      <c r="A357" s="254">
        <v>163</v>
      </c>
      <c r="B357" s="255">
        <v>44274</v>
      </c>
      <c r="C357" s="255"/>
      <c r="D357" s="256" t="s">
        <v>348</v>
      </c>
      <c r="E357" s="257" t="s">
        <v>654</v>
      </c>
      <c r="F357" s="227">
        <v>355</v>
      </c>
      <c r="G357" s="257"/>
      <c r="H357" s="257">
        <v>422.5</v>
      </c>
      <c r="I357" s="259">
        <v>420</v>
      </c>
      <c r="J357" s="229" t="s">
        <v>849</v>
      </c>
      <c r="K357" s="230">
        <f t="shared" ref="K357:K359" si="183">H357-F357</f>
        <v>67.5</v>
      </c>
      <c r="L357" s="231">
        <f t="shared" ref="L357:L359" si="184">K357/F357</f>
        <v>0.19014084507042253</v>
      </c>
      <c r="M357" s="226" t="s">
        <v>616</v>
      </c>
      <c r="N357" s="232">
        <v>44361</v>
      </c>
      <c r="O357" s="1"/>
      <c r="R357" s="298" t="s">
        <v>815</v>
      </c>
    </row>
    <row r="358" spans="1:26" ht="12.75" customHeight="1">
      <c r="A358" s="254">
        <v>164</v>
      </c>
      <c r="B358" s="255">
        <v>44295</v>
      </c>
      <c r="C358" s="255"/>
      <c r="D358" s="256" t="s">
        <v>850</v>
      </c>
      <c r="E358" s="257" t="s">
        <v>654</v>
      </c>
      <c r="F358" s="227">
        <v>555</v>
      </c>
      <c r="G358" s="257"/>
      <c r="H358" s="257">
        <v>663</v>
      </c>
      <c r="I358" s="259">
        <v>663</v>
      </c>
      <c r="J358" s="229" t="s">
        <v>851</v>
      </c>
      <c r="K358" s="230">
        <f t="shared" si="183"/>
        <v>108</v>
      </c>
      <c r="L358" s="231">
        <f t="shared" si="184"/>
        <v>0.19459459459459461</v>
      </c>
      <c r="M358" s="226" t="s">
        <v>616</v>
      </c>
      <c r="N358" s="232">
        <v>44321</v>
      </c>
      <c r="O358" s="1"/>
      <c r="P358" s="1"/>
      <c r="Q358" s="1"/>
      <c r="R358" s="298" t="s">
        <v>815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54">
        <v>165</v>
      </c>
      <c r="B359" s="255">
        <v>44308</v>
      </c>
      <c r="C359" s="255"/>
      <c r="D359" s="256" t="s">
        <v>385</v>
      </c>
      <c r="E359" s="257" t="s">
        <v>654</v>
      </c>
      <c r="F359" s="227">
        <v>126.5</v>
      </c>
      <c r="G359" s="257"/>
      <c r="H359" s="257">
        <v>155</v>
      </c>
      <c r="I359" s="259">
        <v>155</v>
      </c>
      <c r="J359" s="229" t="s">
        <v>712</v>
      </c>
      <c r="K359" s="230">
        <f t="shared" si="183"/>
        <v>28.5</v>
      </c>
      <c r="L359" s="231">
        <f t="shared" si="184"/>
        <v>0.22529644268774704</v>
      </c>
      <c r="M359" s="226" t="s">
        <v>616</v>
      </c>
      <c r="N359" s="232">
        <v>44362</v>
      </c>
      <c r="O359" s="1"/>
      <c r="R359" s="298" t="s">
        <v>815</v>
      </c>
    </row>
    <row r="360" spans="1:26" ht="12.75" customHeight="1">
      <c r="A360" s="297">
        <v>166</v>
      </c>
      <c r="B360" s="290">
        <v>44368</v>
      </c>
      <c r="C360" s="290"/>
      <c r="D360" s="291" t="s">
        <v>404</v>
      </c>
      <c r="E360" s="58" t="s">
        <v>654</v>
      </c>
      <c r="F360" s="292" t="s">
        <v>852</v>
      </c>
      <c r="G360" s="58"/>
      <c r="H360" s="58"/>
      <c r="I360" s="293">
        <v>344</v>
      </c>
      <c r="J360" s="285" t="s">
        <v>619</v>
      </c>
      <c r="K360" s="297"/>
      <c r="L360" s="290"/>
      <c r="M360" s="290"/>
      <c r="N360" s="291"/>
      <c r="O360" s="1"/>
      <c r="R360" s="298" t="s">
        <v>815</v>
      </c>
    </row>
    <row r="361" spans="1:26" ht="12.75" customHeight="1">
      <c r="A361" s="297">
        <v>167</v>
      </c>
      <c r="B361" s="290">
        <v>44368</v>
      </c>
      <c r="C361" s="290"/>
      <c r="D361" s="291" t="s">
        <v>496</v>
      </c>
      <c r="E361" s="58" t="s">
        <v>654</v>
      </c>
      <c r="F361" s="292" t="s">
        <v>853</v>
      </c>
      <c r="G361" s="58"/>
      <c r="H361" s="58"/>
      <c r="I361" s="293">
        <v>320</v>
      </c>
      <c r="J361" s="285" t="s">
        <v>619</v>
      </c>
      <c r="K361" s="297"/>
      <c r="L361" s="290"/>
      <c r="M361" s="290"/>
      <c r="N361" s="291"/>
      <c r="O361" s="44"/>
      <c r="R361" s="298" t="s">
        <v>815</v>
      </c>
    </row>
    <row r="362" spans="1:26" ht="12.75" customHeight="1">
      <c r="A362" s="297">
        <v>168</v>
      </c>
      <c r="B362" s="290">
        <v>44406</v>
      </c>
      <c r="C362" s="290"/>
      <c r="D362" s="291" t="s">
        <v>385</v>
      </c>
      <c r="E362" s="58" t="s">
        <v>654</v>
      </c>
      <c r="F362" s="292" t="s">
        <v>870</v>
      </c>
      <c r="G362" s="58"/>
      <c r="H362" s="58"/>
      <c r="I362" s="58">
        <v>200</v>
      </c>
      <c r="J362" s="285" t="s">
        <v>619</v>
      </c>
      <c r="K362" s="297"/>
      <c r="L362" s="290"/>
      <c r="M362" s="290"/>
      <c r="N362" s="291"/>
      <c r="O362" s="44"/>
      <c r="R362" s="298" t="s">
        <v>815</v>
      </c>
    </row>
    <row r="363" spans="1:26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298"/>
    </row>
    <row r="364" spans="1:26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298"/>
    </row>
    <row r="365" spans="1:26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298"/>
    </row>
    <row r="366" spans="1:26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298"/>
    </row>
    <row r="367" spans="1:26" ht="12.75" customHeight="1">
      <c r="A367" s="297"/>
      <c r="B367" s="299" t="s">
        <v>854</v>
      </c>
      <c r="F367" s="61"/>
      <c r="G367" s="61"/>
      <c r="H367" s="61"/>
      <c r="I367" s="61"/>
      <c r="J367" s="44"/>
      <c r="K367" s="61"/>
      <c r="L367" s="61"/>
      <c r="M367" s="61"/>
      <c r="O367" s="44"/>
      <c r="R367" s="298"/>
    </row>
    <row r="368" spans="1:26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1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1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1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1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1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1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1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1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1:18" ht="12.75" customHeight="1">
      <c r="A377" s="300"/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1:18" ht="12.75" customHeight="1">
      <c r="A378" s="300"/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1:18" ht="12.75" customHeight="1">
      <c r="A379" s="58"/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1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  <row r="545" spans="6:18" ht="12.75" customHeight="1">
      <c r="F545" s="61"/>
      <c r="G545" s="61"/>
      <c r="H545" s="61"/>
      <c r="I545" s="61"/>
      <c r="J545" s="44"/>
      <c r="K545" s="61"/>
      <c r="L545" s="61"/>
      <c r="M545" s="61"/>
      <c r="O545" s="44"/>
      <c r="R545" s="61"/>
    </row>
    <row r="546" spans="6:18" ht="12.75" customHeight="1">
      <c r="F546" s="61"/>
      <c r="G546" s="61"/>
      <c r="H546" s="61"/>
      <c r="I546" s="61"/>
      <c r="J546" s="44"/>
      <c r="K546" s="61"/>
      <c r="L546" s="61"/>
      <c r="M546" s="61"/>
      <c r="O546" s="44"/>
      <c r="R546" s="61"/>
    </row>
    <row r="547" spans="6:18" ht="12.75" customHeight="1">
      <c r="F547" s="61"/>
      <c r="G547" s="61"/>
      <c r="H547" s="61"/>
      <c r="I547" s="61"/>
      <c r="J547" s="44"/>
      <c r="K547" s="61"/>
      <c r="L547" s="61"/>
      <c r="M547" s="61"/>
      <c r="O547" s="44"/>
      <c r="R547" s="61"/>
    </row>
    <row r="548" spans="6:18" ht="12.75" customHeight="1">
      <c r="F548" s="61"/>
      <c r="G548" s="61"/>
      <c r="H548" s="61"/>
      <c r="I548" s="61"/>
      <c r="J548" s="44"/>
      <c r="K548" s="61"/>
      <c r="L548" s="61"/>
      <c r="M548" s="61"/>
      <c r="O548" s="44"/>
      <c r="R548" s="61"/>
    </row>
    <row r="549" spans="6:18" ht="12.75" customHeight="1">
      <c r="F549" s="61"/>
      <c r="G549" s="61"/>
      <c r="H549" s="61"/>
      <c r="I549" s="61"/>
      <c r="J549" s="44"/>
      <c r="K549" s="61"/>
      <c r="L549" s="61"/>
      <c r="M549" s="61"/>
      <c r="O549" s="44"/>
      <c r="R549" s="61"/>
    </row>
    <row r="550" spans="6:18" ht="12.75" customHeight="1">
      <c r="F550" s="61"/>
      <c r="G550" s="61"/>
      <c r="H550" s="61"/>
      <c r="I550" s="61"/>
      <c r="J550" s="44"/>
      <c r="K550" s="61"/>
      <c r="L550" s="61"/>
      <c r="M550" s="61"/>
      <c r="O550" s="44"/>
      <c r="R550" s="61"/>
    </row>
    <row r="551" spans="6:18" ht="12.75" customHeight="1">
      <c r="F551" s="61"/>
      <c r="G551" s="61"/>
      <c r="H551" s="61"/>
      <c r="I551" s="61"/>
      <c r="J551" s="44"/>
      <c r="K551" s="61"/>
      <c r="L551" s="61"/>
      <c r="M551" s="61"/>
      <c r="O551" s="44"/>
      <c r="R551" s="61"/>
    </row>
    <row r="552" spans="6:18" ht="12.75" customHeight="1">
      <c r="F552" s="61"/>
      <c r="G552" s="61"/>
      <c r="H552" s="61"/>
      <c r="I552" s="61"/>
      <c r="J552" s="44"/>
      <c r="K552" s="61"/>
      <c r="L552" s="61"/>
      <c r="M552" s="61"/>
      <c r="O552" s="44"/>
      <c r="R552" s="61"/>
    </row>
  </sheetData>
  <autoFilter ref="R1:R375"/>
  <mergeCells count="28">
    <mergeCell ref="O118:O119"/>
    <mergeCell ref="P118:P119"/>
    <mergeCell ref="A118:A119"/>
    <mergeCell ref="B118:B119"/>
    <mergeCell ref="J118:J119"/>
    <mergeCell ref="M118:M119"/>
    <mergeCell ref="N118:N119"/>
    <mergeCell ref="O96:O97"/>
    <mergeCell ref="P96:P97"/>
    <mergeCell ref="A96:A97"/>
    <mergeCell ref="B96:B97"/>
    <mergeCell ref="J96:J97"/>
    <mergeCell ref="M96:M97"/>
    <mergeCell ref="N96:N97"/>
    <mergeCell ref="O109:O110"/>
    <mergeCell ref="P109:P110"/>
    <mergeCell ref="A111:A112"/>
    <mergeCell ref="B111:B112"/>
    <mergeCell ref="J111:J112"/>
    <mergeCell ref="M111:M112"/>
    <mergeCell ref="N111:N112"/>
    <mergeCell ref="O111:O112"/>
    <mergeCell ref="P111:P112"/>
    <mergeCell ref="A109:A110"/>
    <mergeCell ref="B109:B110"/>
    <mergeCell ref="J109:J110"/>
    <mergeCell ref="M109:M110"/>
    <mergeCell ref="N109:N1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2021-08-26T02:32:28Z</dcterms:modified>
</cp:coreProperties>
</file>