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F&amp;O)'!$R$1:$R$362</definedName>
  </definedNames>
  <calcPr calcId="124519"/>
</workbook>
</file>

<file path=xl/calcChain.xml><?xml version="1.0" encoding="utf-8"?>
<calcChain xmlns="http://schemas.openxmlformats.org/spreadsheetml/2006/main">
  <c r="K149" i="6"/>
  <c r="M149" s="1"/>
  <c r="K148"/>
  <c r="M148" s="1"/>
  <c r="K145"/>
  <c r="M145" s="1"/>
  <c r="L105"/>
  <c r="K105"/>
  <c r="L61"/>
  <c r="K61"/>
  <c r="L41"/>
  <c r="K41"/>
  <c r="M41" s="1"/>
  <c r="L20"/>
  <c r="K20"/>
  <c r="M20" s="1"/>
  <c r="K147"/>
  <c r="M147" s="1"/>
  <c r="L112"/>
  <c r="K112"/>
  <c r="L110"/>
  <c r="K110"/>
  <c r="M110" s="1"/>
  <c r="L65"/>
  <c r="K65"/>
  <c r="M65" s="1"/>
  <c r="L103"/>
  <c r="K103"/>
  <c r="M103" s="1"/>
  <c r="L109"/>
  <c r="K109"/>
  <c r="H10"/>
  <c r="L108"/>
  <c r="K108"/>
  <c r="L106"/>
  <c r="K106"/>
  <c r="K129"/>
  <c r="M129" s="1"/>
  <c r="M138"/>
  <c r="I139"/>
  <c r="I138"/>
  <c r="L59"/>
  <c r="K59"/>
  <c r="L63"/>
  <c r="K63"/>
  <c r="L58"/>
  <c r="K58"/>
  <c r="M58" s="1"/>
  <c r="L62"/>
  <c r="K62"/>
  <c r="M62" s="1"/>
  <c r="K146"/>
  <c r="M146" s="1"/>
  <c r="K141"/>
  <c r="M141" s="1"/>
  <c r="K142"/>
  <c r="M142" s="1"/>
  <c r="L104"/>
  <c r="K104"/>
  <c r="K131"/>
  <c r="M131" s="1"/>
  <c r="K144"/>
  <c r="M144" s="1"/>
  <c r="K143"/>
  <c r="M143" s="1"/>
  <c r="K140"/>
  <c r="M140" s="1"/>
  <c r="L99"/>
  <c r="K99"/>
  <c r="L57"/>
  <c r="K57"/>
  <c r="L60"/>
  <c r="K60"/>
  <c r="L55"/>
  <c r="K55"/>
  <c r="M55" s="1"/>
  <c r="L37"/>
  <c r="K37"/>
  <c r="M37" s="1"/>
  <c r="L18"/>
  <c r="K18"/>
  <c r="M18" s="1"/>
  <c r="L101"/>
  <c r="K101"/>
  <c r="L98"/>
  <c r="K98"/>
  <c r="L102"/>
  <c r="K102"/>
  <c r="M102" s="1"/>
  <c r="L87"/>
  <c r="K87"/>
  <c r="L19"/>
  <c r="K19"/>
  <c r="M19" s="1"/>
  <c r="K346"/>
  <c r="L346" s="1"/>
  <c r="K345"/>
  <c r="L345" s="1"/>
  <c r="K344"/>
  <c r="L344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2"/>
  <c r="L332" s="1"/>
  <c r="K331"/>
  <c r="L331" s="1"/>
  <c r="K330"/>
  <c r="L330" s="1"/>
  <c r="K329"/>
  <c r="L329" s="1"/>
  <c r="K328"/>
  <c r="L328" s="1"/>
  <c r="K327"/>
  <c r="L327" s="1"/>
  <c r="K325"/>
  <c r="L325" s="1"/>
  <c r="K324"/>
  <c r="L324" s="1"/>
  <c r="K323"/>
  <c r="L323" s="1"/>
  <c r="K322"/>
  <c r="L322" s="1"/>
  <c r="F322"/>
  <c r="L321"/>
  <c r="K321"/>
  <c r="L320"/>
  <c r="K320"/>
  <c r="L319"/>
  <c r="K319"/>
  <c r="L318"/>
  <c r="K318"/>
  <c r="L317"/>
  <c r="K317"/>
  <c r="F316"/>
  <c r="K315"/>
  <c r="L315" s="1"/>
  <c r="F315"/>
  <c r="L314"/>
  <c r="K314"/>
  <c r="F313"/>
  <c r="K313" s="1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5"/>
  <c r="L295" s="1"/>
  <c r="K294"/>
  <c r="L294" s="1"/>
  <c r="K293"/>
  <c r="L293" s="1"/>
  <c r="F293"/>
  <c r="L292"/>
  <c r="K292"/>
  <c r="L289"/>
  <c r="K289"/>
  <c r="L288"/>
  <c r="K288"/>
  <c r="L287"/>
  <c r="K287"/>
  <c r="L284"/>
  <c r="K284"/>
  <c r="L283"/>
  <c r="K283"/>
  <c r="L282"/>
  <c r="K282"/>
  <c r="L281"/>
  <c r="K281"/>
  <c r="L280"/>
  <c r="K280"/>
  <c r="L279"/>
  <c r="K279"/>
  <c r="L277"/>
  <c r="K277"/>
  <c r="L276"/>
  <c r="K276"/>
  <c r="L275"/>
  <c r="K275"/>
  <c r="L274"/>
  <c r="K274"/>
  <c r="L273"/>
  <c r="K273"/>
  <c r="L272"/>
  <c r="K272"/>
  <c r="L271"/>
  <c r="K271"/>
  <c r="L270"/>
  <c r="K270"/>
  <c r="L269"/>
  <c r="K269"/>
  <c r="K267"/>
  <c r="L267" s="1"/>
  <c r="L265"/>
  <c r="K265"/>
  <c r="K263"/>
  <c r="L263" s="1"/>
  <c r="L261"/>
  <c r="K261"/>
  <c r="K260"/>
  <c r="L260" s="1"/>
  <c r="L259"/>
  <c r="K259"/>
  <c r="K257"/>
  <c r="L257" s="1"/>
  <c r="L256"/>
  <c r="K256"/>
  <c r="K255"/>
  <c r="L255" s="1"/>
  <c r="K254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F245"/>
  <c r="H244"/>
  <c r="K244" s="1"/>
  <c r="L244" s="1"/>
  <c r="K241"/>
  <c r="L241" s="1"/>
  <c r="K240"/>
  <c r="L240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H210"/>
  <c r="F209"/>
  <c r="K209" s="1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37"/>
  <c r="M137" s="1"/>
  <c r="K136"/>
  <c r="M136" s="1"/>
  <c r="K135"/>
  <c r="M135" s="1"/>
  <c r="K134"/>
  <c r="M134" s="1"/>
  <c r="K133"/>
  <c r="M133" s="1"/>
  <c r="K132"/>
  <c r="M132" s="1"/>
  <c r="K130"/>
  <c r="M130" s="1"/>
  <c r="K128"/>
  <c r="M128" s="1"/>
  <c r="K127"/>
  <c r="M127" s="1"/>
  <c r="M125"/>
  <c r="M124"/>
  <c r="K124"/>
  <c r="M122"/>
  <c r="L100"/>
  <c r="K100"/>
  <c r="M100" s="1"/>
  <c r="M97"/>
  <c r="L97"/>
  <c r="K97"/>
  <c r="L96"/>
  <c r="K96"/>
  <c r="M96" s="1"/>
  <c r="L95"/>
  <c r="K95"/>
  <c r="M95" s="1"/>
  <c r="L94"/>
  <c r="M94" s="1"/>
  <c r="K94"/>
  <c r="M93"/>
  <c r="L93"/>
  <c r="K93"/>
  <c r="L92"/>
  <c r="K92"/>
  <c r="M92" s="1"/>
  <c r="L91"/>
  <c r="K91"/>
  <c r="M91" s="1"/>
  <c r="L90"/>
  <c r="M90" s="1"/>
  <c r="K90"/>
  <c r="M89"/>
  <c r="L89"/>
  <c r="K89"/>
  <c r="L88"/>
  <c r="K88"/>
  <c r="M88" s="1"/>
  <c r="L86"/>
  <c r="K86"/>
  <c r="M86" s="1"/>
  <c r="L85"/>
  <c r="M85" s="1"/>
  <c r="K85"/>
  <c r="L84"/>
  <c r="K84"/>
  <c r="M84" s="1"/>
  <c r="L83"/>
  <c r="K83"/>
  <c r="M83" s="1"/>
  <c r="L82"/>
  <c r="K82"/>
  <c r="M82" s="1"/>
  <c r="L81"/>
  <c r="K81"/>
  <c r="L80"/>
  <c r="K80"/>
  <c r="M80" s="1"/>
  <c r="L79"/>
  <c r="K79"/>
  <c r="M79" s="1"/>
  <c r="L78"/>
  <c r="K78"/>
  <c r="M78" s="1"/>
  <c r="L56"/>
  <c r="M56" s="1"/>
  <c r="K56"/>
  <c r="L54"/>
  <c r="K54"/>
  <c r="M54" s="1"/>
  <c r="L53"/>
  <c r="K53"/>
  <c r="M53" s="1"/>
  <c r="L52"/>
  <c r="K52"/>
  <c r="M52" s="1"/>
  <c r="L51"/>
  <c r="M51" s="1"/>
  <c r="K51"/>
  <c r="L50"/>
  <c r="K50"/>
  <c r="M50" s="1"/>
  <c r="L49"/>
  <c r="K49"/>
  <c r="M49" s="1"/>
  <c r="L48"/>
  <c r="K48"/>
  <c r="M48" s="1"/>
  <c r="L47"/>
  <c r="K47"/>
  <c r="M47" s="1"/>
  <c r="M46"/>
  <c r="L46"/>
  <c r="K46"/>
  <c r="L45"/>
  <c r="K45"/>
  <c r="M45" s="1"/>
  <c r="L44"/>
  <c r="K44"/>
  <c r="M44" s="1"/>
  <c r="L43"/>
  <c r="K43"/>
  <c r="M43" s="1"/>
  <c r="L42"/>
  <c r="K42"/>
  <c r="M42" s="1"/>
  <c r="L40"/>
  <c r="K40"/>
  <c r="M40" s="1"/>
  <c r="L39"/>
  <c r="K39"/>
  <c r="M39" s="1"/>
  <c r="M38"/>
  <c r="L38"/>
  <c r="K38"/>
  <c r="M16"/>
  <c r="L16"/>
  <c r="K16"/>
  <c r="L14"/>
  <c r="K14"/>
  <c r="M14" s="1"/>
  <c r="L12"/>
  <c r="K12"/>
  <c r="L11"/>
  <c r="K11"/>
  <c r="M11" s="1"/>
  <c r="L10"/>
  <c r="K10"/>
  <c r="M7"/>
  <c r="D7" i="5"/>
  <c r="K6" i="4"/>
  <c r="K6" i="3"/>
  <c r="L6" i="2"/>
  <c r="M105" i="6" l="1"/>
  <c r="M61"/>
  <c r="M12"/>
  <c r="M112"/>
  <c r="M109"/>
  <c r="M108"/>
  <c r="M10"/>
  <c r="M106"/>
  <c r="M63"/>
  <c r="M59"/>
  <c r="M99"/>
  <c r="M104"/>
  <c r="M60"/>
  <c r="M57"/>
  <c r="M101"/>
  <c r="M98"/>
  <c r="M81"/>
  <c r="M87"/>
</calcChain>
</file>

<file path=xl/sharedStrings.xml><?xml version="1.0" encoding="utf-8"?>
<sst xmlns="http://schemas.openxmlformats.org/spreadsheetml/2006/main" count="3335" uniqueCount="1214">
  <si>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</si>
  <si>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</si>
  <si>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</si>
  <si>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</si>
  <si>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</si>
  <si>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</si>
  <si>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</si>
  <si>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</si>
  <si>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</si>
  <si>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</si>
  <si>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</si>
  <si>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</si>
  <si>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</si>
  <si>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</si>
  <si>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</si>
  <si>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</si>
  <si>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</si>
  <si>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</si>
  <si>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</si>
  <si>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</si>
  <si>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</si>
  <si>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</si>
  <si>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</si>
  <si>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</si>
  <si>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</si>
  <si>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</si>
  <si>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</si>
  <si>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</si>
  <si>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</si>
  <si>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</si>
  <si>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</si>
  <si>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</si>
  <si>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</si>
  <si>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</si>
  <si>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</si>
  <si>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</si>
  <si>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</si>
  <si>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</si>
  <si>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</si>
  <si>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</si>
  <si>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</si>
  <si>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</si>
  <si>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</si>
  <si>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</si>
  <si>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</si>
  <si>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</si>
  <si>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</si>
  <si>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</si>
  <si>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</si>
  <si>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</si>
  <si>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</si>
  <si>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</si>
  <si>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</si>
  <si>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</si>
  <si>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</si>
  <si>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</si>
  <si>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</si>
  <si>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</si>
  <si>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</si>
  <si>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</si>
  <si>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</si>
  <si>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</si>
  <si>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</si>
  <si>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</si>
  <si>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</si>
  <si>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</si>
  <si>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</si>
  <si>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</si>
  <si>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</si>
  <si>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</si>
  <si>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</si>
  <si>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</si>
  <si>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</si>
  <si>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</si>
  <si>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</si>
  <si>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</si>
  <si>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</si>
  <si>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</si>
  <si>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</si>
  <si>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</si>
  <si>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</si>
  <si>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</si>
  <si>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</si>
  <si>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</si>
  <si>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</si>
  <si>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</si>
  <si>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</si>
  <si>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</si>
  <si>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</si>
  <si>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</si>
  <si>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</si>
  <si>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</si>
  <si>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</si>
  <si>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</si>
  <si>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</si>
  <si>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</si>
  <si>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</si>
  <si>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</si>
  <si>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</si>
  <si>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</si>
  <si>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</si>
  <si>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</si>
  <si>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</si>
  <si>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</si>
  <si>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</si>
  <si>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</si>
  <si>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</si>
  <si>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</si>
  <si>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</si>
  <si>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</si>
  <si>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</si>
  <si>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</si>
  <si>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</si>
  <si>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</si>
  <si>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</si>
  <si>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</si>
  <si>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</si>
  <si>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</si>
  <si>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</si>
  <si>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</si>
  <si>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</si>
  <si>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</si>
  <si>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</si>
  <si>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</si>
  <si>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</si>
  <si>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</si>
  <si>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</si>
  <si>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</si>
  <si>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</si>
  <si>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</si>
  <si>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</si>
  <si>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</si>
  <si>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</si>
  <si>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</si>
  <si>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</si>
  <si>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</si>
  <si>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</si>
  <si>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</si>
  <si>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</si>
  <si>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</si>
  <si>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</si>
  <si>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</si>
  <si>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</si>
  <si>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</si>
  <si>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</si>
  <si>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</si>
  <si>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</si>
  <si>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</si>
  <si>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</si>
  <si>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</si>
  <si>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</si>
  <si>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</si>
  <si>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</si>
  <si>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</si>
  <si>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</si>
  <si>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</si>
  <si>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</si>
  <si>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</si>
  <si>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</si>
  <si>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</si>
  <si>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</si>
  <si>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</si>
  <si>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</si>
  <si>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</si>
  <si>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</si>
  <si>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</si>
  <si>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</si>
  <si>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</si>
  <si>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</si>
  <si>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</si>
  <si>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</si>
  <si>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</si>
  <si>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</si>
  <si>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</si>
  <si>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</si>
  <si>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</si>
  <si>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</si>
  <si>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</si>
  <si>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</si>
  <si>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</si>
  <si>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</si>
  <si>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</si>
  <si>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</si>
  <si>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</si>
  <si>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</si>
  <si>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</si>
  <si>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</si>
  <si>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</si>
  <si>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</si>
  <si>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</si>
  <si>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</si>
  <si>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</si>
  <si>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</si>
  <si>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</si>
  <si>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</si>
  <si>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</si>
  <si>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</si>
  <si>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</si>
  <si>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</si>
  <si>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</si>
  <si>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</si>
  <si>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</si>
  <si>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</si>
  <si>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</si>
  <si>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</si>
  <si>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</si>
  <si>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</si>
  <si>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</si>
  <si>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</si>
  <si>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</si>
  <si>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</si>
  <si>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</si>
  <si>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</si>
  <si>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</si>
  <si>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</si>
  <si>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</si>
  <si>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</si>
  <si>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</si>
  <si>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</si>
  <si>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</si>
  <si>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</si>
  <si>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</si>
  <si>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</si>
  <si>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</si>
  <si>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</si>
  <si>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</si>
  <si>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</si>
  <si>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</si>
  <si>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</si>
  <si>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</si>
  <si>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</si>
  <si>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</si>
  <si>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</si>
  <si>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</si>
  <si>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</si>
  <si>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</si>
  <si>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</si>
  <si>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</si>
  <si>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</si>
  <si>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</si>
  <si>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</si>
  <si>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</si>
  <si>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</si>
  <si>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</si>
  <si>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</si>
  <si>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</si>
  <si>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</si>
  <si>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</si>
  <si>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</si>
  <si>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</si>
  <si>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</si>
  <si>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</si>
  <si>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</si>
  <si>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</si>
  <si>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</si>
  <si>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</si>
  <si>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</si>
  <si>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</si>
  <si>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</si>
  <si>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</si>
  <si>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</si>
  <si>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</si>
  <si>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</si>
  <si>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</si>
  <si>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</si>
  <si>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</si>
  <si>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</si>
  <si>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</si>
  <si>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</si>
  <si>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</si>
  <si>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</si>
  <si>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</si>
  <si>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</si>
  <si>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</si>
  <si>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</si>
  <si>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</si>
  <si>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</si>
  <si>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</si>
  <si>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</si>
  <si>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</si>
  <si>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</si>
  <si>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</si>
  <si>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</si>
  <si>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</si>
  <si>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</si>
  <si>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</si>
  <si>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</si>
  <si>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</si>
  <si>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</si>
  <si>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</si>
  <si>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</si>
  <si>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</si>
  <si>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</si>
  <si>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</si>
  <si>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</si>
  <si>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</si>
  <si>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</si>
  <si>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</si>
  <si>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</si>
  <si>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</si>
  <si>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</si>
  <si>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</si>
  <si>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</si>
  <si>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</si>
  <si>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</si>
  <si>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</si>
  <si>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</si>
  <si>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</si>
  <si>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</si>
  <si>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</si>
  <si>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</si>
  <si>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</si>
  <si>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</si>
  <si>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</si>
  <si>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</si>
  <si>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</si>
  <si>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</si>
  <si>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</si>
  <si>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</si>
  <si>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</si>
  <si>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</si>
  <si>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</si>
  <si>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</si>
  <si>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</si>
  <si>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</si>
  <si>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</si>
  <si>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</si>
  <si>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</si>
  <si>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</si>
  <si>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</si>
  <si>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</si>
  <si>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</si>
  <si>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</si>
  <si>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</si>
  <si>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</si>
  <si>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</si>
  <si>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</si>
  <si>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</si>
  <si>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</si>
  <si>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</si>
  <si>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</si>
  <si>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</si>
  <si>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</si>
  <si>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</si>
  <si>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</si>
  <si>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</si>
  <si>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</si>
  <si>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</si>
  <si>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</si>
  <si>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</si>
  <si>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</si>
  <si>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</si>
  <si>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</si>
  <si>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</si>
  <si>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</si>
  <si>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</si>
  <si>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</si>
  <si>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</si>
  <si>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</si>
  <si>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</si>
  <si>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</si>
  <si>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</si>
  <si>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</si>
  <si>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</si>
  <si>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</si>
  <si>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</si>
  <si>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</si>
  <si>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</si>
  <si>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</si>
  <si>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</si>
  <si>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</si>
  <si>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</si>
  <si>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</si>
  <si>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</si>
  <si>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</si>
  <si>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</si>
  <si>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</si>
  <si>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</si>
  <si>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</si>
  <si>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</si>
  <si>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</si>
  <si>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</si>
  <si>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</si>
  <si>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</si>
  <si>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</si>
  <si>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</si>
  <si>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</si>
  <si>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</si>
  <si>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</si>
  <si>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</si>
  <si>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</si>
  <si>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</si>
  <si>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</si>
  <si>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</si>
  <si>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</si>
  <si>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</si>
  <si>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</si>
  <si>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</si>
  <si>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</si>
  <si>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</si>
  <si>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</si>
  <si>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</si>
  <si>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</si>
  <si>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</si>
  <si>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</si>
  <si>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</si>
  <si>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</si>
  <si>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</si>
  <si>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</si>
  <si>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</si>
  <si>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</si>
  <si>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</si>
  <si>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</si>
  <si>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</si>
  <si>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</si>
  <si>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</si>
  <si>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</si>
  <si>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</si>
  <si>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</si>
  <si>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</si>
  <si>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</si>
  <si>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</si>
  <si>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</si>
  <si>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</si>
  <si>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</si>
  <si>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</si>
  <si>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</si>
  <si>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</si>
  <si>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</si>
  <si>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</si>
  <si>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</si>
  <si>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</si>
  <si>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</si>
  <si>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</si>
  <si>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</si>
  <si>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</si>
  <si>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</si>
  <si>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</si>
  <si>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</si>
  <si>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</si>
  <si>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</si>
  <si>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</si>
  <si>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</si>
  <si>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</si>
  <si>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</si>
  <si>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</si>
  <si>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</si>
  <si>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</si>
  <si>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</si>
  <si>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</si>
  <si>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</si>
  <si>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</si>
  <si>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</si>
  <si>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</si>
  <si>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</si>
  <si>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</si>
  <si>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</si>
  <si>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</si>
  <si>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</si>
  <si>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</si>
  <si>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</si>
  <si>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</si>
  <si>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</si>
  <si>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</si>
  <si>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</si>
  <si>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</si>
  <si>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</si>
  <si>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</si>
  <si>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</si>
  <si>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</si>
  <si>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</si>
  <si>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</si>
  <si>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</si>
  <si>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</si>
  <si>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</si>
  <si>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</si>
  <si>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</si>
  <si>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</si>
  <si>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</si>
  <si>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</si>
  <si>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</si>
  <si>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</si>
  <si>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</si>
  <si>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</si>
  <si>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</si>
  <si>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</si>
  <si>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</si>
  <si>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</si>
  <si>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</si>
  <si>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</si>
  <si>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</si>
  <si>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</si>
  <si>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</si>
  <si>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</si>
  <si>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</si>
  <si>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</si>
  <si>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</si>
  <si>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</si>
  <si>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</si>
  <si>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</si>
  <si>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</si>
  <si>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</si>
  <si>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</si>
  <si>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</si>
  <si>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</si>
  <si>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</si>
  <si>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</si>
  <si>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</si>
  <si>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</si>
  <si>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</si>
  <si>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</si>
  <si>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</si>
  <si>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</si>
  <si>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</si>
  <si>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</si>
  <si>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</si>
  <si>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</si>
  <si>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</si>
  <si>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</si>
  <si>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</si>
  <si>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</si>
  <si>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</si>
  <si>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</si>
  <si>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</si>
  <si>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</si>
  <si>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</si>
  <si>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</si>
  <si>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</si>
  <si>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</si>
  <si>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</si>
  <si>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</si>
  <si>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</si>
  <si>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</si>
  <si>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</si>
  <si>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</si>
  <si>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</si>
  <si>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</si>
  <si>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</si>
  <si>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</si>
  <si>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</si>
  <si>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</si>
  <si>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</si>
  <si>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</si>
  <si>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</si>
  <si>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</si>
  <si>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</si>
  <si>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</si>
  <si>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</si>
  <si>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</si>
  <si>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</si>
  <si>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</si>
  <si>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</si>
  <si>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</si>
  <si>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</si>
  <si>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</si>
  <si>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</si>
  <si>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</si>
  <si>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</si>
  <si>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</si>
  <si>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</si>
  <si>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</si>
  <si>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</si>
  <si>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</si>
  <si>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</si>
  <si>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</si>
  <si>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</si>
  <si>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</si>
  <si>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</si>
  <si>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</si>
  <si>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</si>
  <si>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</si>
  <si>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</si>
  <si>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</si>
  <si>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</si>
  <si>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</si>
  <si>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</si>
  <si>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</si>
  <si>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</si>
  <si>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</si>
  <si>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</si>
  <si>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</si>
  <si>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</si>
  <si>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</si>
  <si>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</si>
  <si>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</si>
  <si>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</si>
  <si>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</si>
  <si>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</si>
  <si>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</si>
  <si>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</si>
  <si>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</si>
  <si>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</si>
  <si>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</si>
  <si>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</si>
  <si>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</si>
  <si>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</si>
  <si>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</si>
  <si>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</si>
  <si>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</si>
  <si>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</si>
  <si>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</si>
  <si>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</si>
  <si>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</si>
  <si>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MBL  &amp; CO. LIMITED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</si>
  <si>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</si>
  <si>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</si>
  <si>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</si>
  <si>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</si>
  <si>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</si>
  <si>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</si>
  <si>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</si>
  <si>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</si>
  <si>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</si>
  <si>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</si>
  <si>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</si>
  <si>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</si>
  <si>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</si>
  <si>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</si>
  <si>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</si>
  <si>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</si>
  <si>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</si>
  <si>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</si>
  <si>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</si>
  <si>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</si>
  <si>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</si>
  <si>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</si>
  <si>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</si>
  <si>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</si>
  <si>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</si>
  <si>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</si>
  <si>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</si>
  <si>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</si>
  <si>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</si>
  <si>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</si>
  <si>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</si>
  <si>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</si>
  <si>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</si>
  <si>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</si>
  <si>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</si>
  <si>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</si>
  <si>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</si>
  <si>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</si>
  <si>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</si>
  <si>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</si>
  <si>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</si>
  <si>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</si>
  <si>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</si>
  <si>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</si>
  <si>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</si>
  <si>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</si>
  <si>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</si>
  <si>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</si>
  <si>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</si>
  <si>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</si>
  <si>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</si>
  <si>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</si>
  <si>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</si>
  <si>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</si>
  <si>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</si>
  <si>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</si>
  <si>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</si>
  <si>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</si>
  <si>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</si>
  <si>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</si>
  <si>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</si>
  <si>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</si>
  <si>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</si>
  <si>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</si>
  <si>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</si>
  <si>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</si>
  <si>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</si>
  <si>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</si>
  <si>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</si>
  <si>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</si>
  <si>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</si>
  <si>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</si>
  <si>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</si>
  <si>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</si>
  <si>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</si>
  <si>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</si>
  <si>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</si>
  <si>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</si>
  <si>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</si>
  <si>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</si>
  <si>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</si>
  <si>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</si>
  <si>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</si>
  <si>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</si>
  <si>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</si>
  <si>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</si>
  <si>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</si>
  <si>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</si>
  <si>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</si>
  <si>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</si>
  <si>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</si>
  <si>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</si>
  <si>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</si>
  <si>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</si>
  <si>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</si>
  <si>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</si>
  <si>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</si>
  <si>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</si>
  <si>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</si>
  <si>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</si>
  <si>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</si>
  <si>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</si>
  <si>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</si>
  <si>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</si>
  <si>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</si>
  <si>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</si>
  <si>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</si>
  <si>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</si>
  <si>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</si>
  <si>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</si>
  <si>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</si>
  <si>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</si>
  <si>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</si>
  <si>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</si>
  <si>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</si>
  <si>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</si>
  <si>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</si>
  <si>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</si>
  <si>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</si>
  <si>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</si>
  <si>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</si>
  <si>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</si>
  <si>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</si>
  <si>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</si>
  <si>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</si>
  <si>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</si>
  <si>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</si>
  <si>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</si>
  <si>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</si>
  <si>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</si>
  <si>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</si>
  <si>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</si>
  <si>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</si>
  <si>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</si>
  <si>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</si>
  <si>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</si>
  <si>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</si>
  <si>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</si>
  <si>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</si>
  <si>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</si>
  <si>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</si>
  <si>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</si>
  <si>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</si>
  <si>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</si>
  <si>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</si>
  <si>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</si>
  <si>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</si>
  <si>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</si>
  <si>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</si>
  <si>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</si>
  <si>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</si>
  <si>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</si>
  <si>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</si>
  <si>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</si>
  <si>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</si>
  <si>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</si>
  <si>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</si>
  <si>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</si>
  <si>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</si>
  <si>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</si>
  <si>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</si>
  <si>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</si>
  <si>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</si>
  <si>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</si>
  <si>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</si>
  <si>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</si>
  <si>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</si>
  <si>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</si>
  <si>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</si>
  <si>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</si>
  <si>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</si>
  <si>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</si>
  <si>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</si>
  <si>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</si>
  <si>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</si>
  <si>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</si>
  <si>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</si>
  <si>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</si>
  <si>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</si>
  <si>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</si>
  <si>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</si>
  <si>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</si>
  <si>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</si>
  <si>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</si>
  <si>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</si>
  <si>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</si>
  <si>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</si>
  <si>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</si>
  <si>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</si>
  <si>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</si>
  <si>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</si>
  <si>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</si>
  <si>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</si>
  <si>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</si>
  <si>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</si>
  <si>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</si>
  <si>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</si>
  <si>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</si>
  <si>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</si>
  <si>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</si>
  <si>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</si>
  <si>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</si>
  <si>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</si>
  <si>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</si>
  <si>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</si>
  <si>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</si>
  <si>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</si>
  <si>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</si>
  <si>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</si>
  <si>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</si>
  <si>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</si>
  <si>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</si>
  <si>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</si>
  <si>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</si>
  <si>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</si>
  <si>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</si>
  <si>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</si>
  <si>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</si>
  <si>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</si>
  <si>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</si>
  <si>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</si>
  <si>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</si>
  <si>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</si>
  <si>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</si>
  <si>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</si>
  <si>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</si>
  <si>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</si>
  <si>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</si>
  <si>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</si>
  <si>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</si>
  <si>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</si>
  <si>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</si>
  <si>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</si>
  <si>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</si>
  <si>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</si>
  <si>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</si>
  <si>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</si>
  <si>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</si>
  <si>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</si>
  <si>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</si>
  <si>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</si>
  <si>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</si>
  <si>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</si>
  <si>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</si>
  <si>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</si>
  <si>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</si>
  <si>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</si>
  <si>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</si>
  <si>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</si>
  <si>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</si>
  <si>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</si>
  <si>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</si>
  <si>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</si>
  <si>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</si>
  <si>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</si>
  <si>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</si>
  <si>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</si>
  <si>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</si>
  <si>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</si>
  <si>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</si>
  <si>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</si>
  <si>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</si>
  <si>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</si>
  <si>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</si>
  <si>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</si>
  <si>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</si>
  <si>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</si>
  <si>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</si>
  <si>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</si>
  <si>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</si>
  <si>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</si>
  <si>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</si>
  <si>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</si>
  <si>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</si>
  <si>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</si>
  <si>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</si>
  <si>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</si>
  <si>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</si>
  <si>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</si>
  <si>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</si>
  <si>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</si>
  <si>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</si>
  <si>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</si>
  <si>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</si>
  <si>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</si>
  <si>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</si>
  <si>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</si>
  <si>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</si>
  <si>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</si>
  <si>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</si>
  <si>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</si>
  <si>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</si>
  <si>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</si>
  <si>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</si>
  <si>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</si>
  <si>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</si>
  <si>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</si>
  <si>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</si>
  <si>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</si>
  <si>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</si>
  <si>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</si>
  <si>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</si>
  <si>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</si>
  <si>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</si>
  <si>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</si>
  <si>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</si>
  <si>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</si>
  <si>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</si>
  <si>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</si>
  <si>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</si>
  <si>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</si>
  <si>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</si>
  <si>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</si>
  <si>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</si>
  <si>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</si>
  <si>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</si>
  <si>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</si>
  <si>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</si>
  <si>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</si>
  <si>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</si>
  <si>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</si>
  <si>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</si>
  <si>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</si>
  <si>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</si>
  <si>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</si>
  <si>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</si>
  <si>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</si>
  <si>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</si>
  <si>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</si>
  <si>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</si>
  <si>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</si>
  <si>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</si>
  <si>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</si>
  <si>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</si>
  <si>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</si>
  <si>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</si>
  <si>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</si>
  <si>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</si>
  <si>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</si>
  <si>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</si>
  <si>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</si>
  <si>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</si>
  <si>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</si>
  <si>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</si>
  <si>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</si>
  <si>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</si>
  <si>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</si>
  <si>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</si>
  <si>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</si>
  <si>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</si>
  <si>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</si>
  <si>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</si>
  <si>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</si>
  <si>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</si>
  <si>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</si>
  <si>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</si>
  <si>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</si>
  <si>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</si>
  <si>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</si>
  <si>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</si>
  <si>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</si>
  <si>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</si>
  <si>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</si>
  <si>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</si>
  <si>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</si>
  <si>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</si>
  <si>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</si>
  <si>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</si>
  <si>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</si>
  <si>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</si>
  <si>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</si>
  <si>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</si>
  <si>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</si>
  <si>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</si>
  <si>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</si>
  <si>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</si>
  <si>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</si>
  <si>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</si>
  <si>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</si>
  <si>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</si>
  <si>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</si>
  <si>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</si>
  <si>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</si>
  <si>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</si>
  <si>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OSIAJEE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</si>
  <si>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</si>
  <si>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</si>
  <si>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</si>
  <si>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</si>
  <si>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</si>
  <si>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</si>
  <si>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</si>
  <si>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</si>
  <si>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</si>
  <si>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969-971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</si>
  <si>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</si>
  <si>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</si>
  <si>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</si>
  <si>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</si>
  <si>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</si>
  <si>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</si>
  <si>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</si>
  <si>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</si>
  <si>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</si>
  <si>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</si>
  <si>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</si>
  <si>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</si>
  <si>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</si>
  <si>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</si>
  <si>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</si>
  <si>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ASTRAMICRO</t>
  </si>
  <si>
    <t>ADROIT FINANCIAL SERVICES PRIVATE LIMITED</t>
  </si>
  <si>
    <t>HRTI PRIVATE LIMITED</t>
  </si>
  <si>
    <t>DEVHARI</t>
  </si>
  <si>
    <t>OZONEWORLD</t>
  </si>
  <si>
    <t>ARUN DASHRATHBHAI PRAJAPATI</t>
  </si>
  <si>
    <t>SVPHOUSING</t>
  </si>
  <si>
    <t>R N FINANCE LIMITED</t>
  </si>
  <si>
    <t>VIPUL FINVEST LTD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</si>
  <si>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</si>
  <si>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</si>
  <si>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</si>
  <si>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</si>
  <si>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</si>
  <si>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</si>
  <si>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</si>
  <si>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2885-2895</t>
  </si>
  <si>
    <t>DHARMIK NITINBHAI CHAUHAN</t>
  </si>
  <si>
    <t>SHERWOOD SECURITIES PVT LTD</t>
  </si>
  <si>
    <t>ANKITA VISHAL SHAH</t>
  </si>
  <si>
    <t>OBIL</t>
  </si>
  <si>
    <t>LOURDHUSAMY RAJKUMAR</t>
  </si>
  <si>
    <t>BP EQUITIES PVT. LTD.</t>
  </si>
  <si>
    <t>VIVIDHA</t>
  </si>
  <si>
    <t>Visagar Polytex Ltd</t>
  </si>
  <si>
    <t>1100-1110</t>
  </si>
  <si>
    <t>1590-1600</t>
  </si>
  <si>
    <t>1800-1850</t>
  </si>
  <si>
    <t>456-458</t>
  </si>
  <si>
    <t>NIFTY 15800 PE 22-JUL</t>
  </si>
  <si>
    <t>242-244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</si>
  <si>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</si>
  <si>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</si>
  <si>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</si>
  <si>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</si>
  <si>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</si>
  <si>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</si>
  <si>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IRIS BUSINESS SOLUTIONS PRIVATE LIMITED</t>
  </si>
  <si>
    <t>ASHOK KIRTANLAL SHAH</t>
  </si>
  <si>
    <t>PARUL ASHOK SHAH</t>
  </si>
  <si>
    <t>KACHCHH</t>
  </si>
  <si>
    <t>MAHACORP</t>
  </si>
  <si>
    <t>BALJINDER KAUR</t>
  </si>
  <si>
    <t>KAPIL SATYANARAYAN SONI</t>
  </si>
  <si>
    <t>MANISH RAMESHBHAI PATEL</t>
  </si>
  <si>
    <t>SICLTD</t>
  </si>
  <si>
    <t>TOYAMIND</t>
  </si>
  <si>
    <t>BANARBEADS</t>
  </si>
  <si>
    <t>Banaras Beads Ltd</t>
  </si>
  <si>
    <t>LIBERTSHOE</t>
  </si>
  <si>
    <t>Liberty Shoes Ltd</t>
  </si>
  <si>
    <t>MCL</t>
  </si>
  <si>
    <t>Madhav Copper Limited</t>
  </si>
  <si>
    <t>VERTOZ</t>
  </si>
  <si>
    <t>Vertoz Advertising Ltd</t>
  </si>
  <si>
    <t>OLGA TRADING PRIVATE LIMITED</t>
  </si>
  <si>
    <t>VISHAL M DHAMELIYA</t>
  </si>
  <si>
    <t>NIPPOBATRY</t>
  </si>
  <si>
    <t>Indo-National Limited</t>
  </si>
  <si>
    <t>HDFC BANK LIMITED</t>
  </si>
  <si>
    <t>2940-2960</t>
  </si>
  <si>
    <t>Profit of Rs.36/-</t>
  </si>
  <si>
    <t>Profit of Rs.37/-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</si>
  <si>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</si>
  <si>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</si>
  <si>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</si>
  <si>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</si>
  <si>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</si>
  <si>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</si>
  <si>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</si>
  <si>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3.40-3.80</t>
  </si>
  <si>
    <t>7-8.0</t>
  </si>
  <si>
    <t>COROMANDEL JUL FUT</t>
  </si>
  <si>
    <t>871-874</t>
  </si>
  <si>
    <t>900-915</t>
  </si>
  <si>
    <t>755-757</t>
  </si>
  <si>
    <t>ANUPAM</t>
  </si>
  <si>
    <t>AKSHAY RAJENDRABHAI OSWAL</t>
  </si>
  <si>
    <t>SIBI VARGHESE</t>
  </si>
  <si>
    <t>KRUNALBHIKHALALSHAH</t>
  </si>
  <si>
    <t>CHANDRAP</t>
  </si>
  <si>
    <t>ASHOK KUMAR KHETARPAL</t>
  </si>
  <si>
    <t>CHANDAN MITTAL</t>
  </si>
  <si>
    <t>DARJEELING</t>
  </si>
  <si>
    <t>BHIM CHAUDHRY</t>
  </si>
  <si>
    <t>SURBHI PIYUSH SHAH</t>
  </si>
  <si>
    <t>NIRAJ RAJNIKANT SHAH</t>
  </si>
  <si>
    <t>KUSUM DILIPKUMAR JAIN</t>
  </si>
  <si>
    <t>RAMESHCHANDRA SAMPATLAL GANNA</t>
  </si>
  <si>
    <t>DML</t>
  </si>
  <si>
    <t>LEENA SACHIN SHETTY</t>
  </si>
  <si>
    <t>JYOTI KETAN VAKHARIA</t>
  </si>
  <si>
    <t>DYNAMIND</t>
  </si>
  <si>
    <t>ASITA HARIN MAMLATDARNA</t>
  </si>
  <si>
    <t>GUJINTRX</t>
  </si>
  <si>
    <t>DIPAK KANAYALAL SHAH</t>
  </si>
  <si>
    <t>SHARAD KANAYALAL SHAH</t>
  </si>
  <si>
    <t>IISL</t>
  </si>
  <si>
    <t>POOJA DUSAJ</t>
  </si>
  <si>
    <t>PURSHOTTAM AGARWAL</t>
  </si>
  <si>
    <t>KINGSINFR</t>
  </si>
  <si>
    <t>UMA KANT DUBE</t>
  </si>
  <si>
    <t>KRYPTONQ</t>
  </si>
  <si>
    <t>N ESWARA RAO</t>
  </si>
  <si>
    <t>NISHIL SURENDRABHAI MARFATIA</t>
  </si>
  <si>
    <t>MCLOUD</t>
  </si>
  <si>
    <t>VARSHA CHAUHAN</t>
  </si>
  <si>
    <t>NAVIGANT</t>
  </si>
  <si>
    <t>ARNOLD HOLDINGS LIMITED</t>
  </si>
  <si>
    <t>NAVODAYENT</t>
  </si>
  <si>
    <t>NNM SECURITIES PVT LTD</t>
  </si>
  <si>
    <t>OBCL</t>
  </si>
  <si>
    <t>MIKER FINANCIAL CONSULTANTS PRIVATE LIMITED</t>
  </si>
  <si>
    <t>FLOYD FILANDRO LINHARES</t>
  </si>
  <si>
    <t>AJMERA ASSOCIATES PVT LTD</t>
  </si>
  <si>
    <t>AARNAH CAPITAL ADVISORS PVT LTD</t>
  </si>
  <si>
    <t>DISHANT BHARATBHAI SHAH</t>
  </si>
  <si>
    <t>MASUDKHANABDULRASHIDKHANPATHAN</t>
  </si>
  <si>
    <t>RAJ KUMAR AGARWAL</t>
  </si>
  <si>
    <t>RIBATEX</t>
  </si>
  <si>
    <t>VIBHU GUPTA</t>
  </si>
  <si>
    <t>RTSPOWR</t>
  </si>
  <si>
    <t>HIMANSHUMAHENDRABHAIPATEL</t>
  </si>
  <si>
    <t>SAGAR</t>
  </si>
  <si>
    <t>SANJAY POPATLAL JAIN</t>
  </si>
  <si>
    <t>PINKY POPATLAL JAIN</t>
  </si>
  <si>
    <t>SALORAINTL</t>
  </si>
  <si>
    <t>HAMLAI SUJAY AJITKUMAR</t>
  </si>
  <si>
    <t>ROHIT</t>
  </si>
  <si>
    <t>SMLT</t>
  </si>
  <si>
    <t>SSPNFIN</t>
  </si>
  <si>
    <t>ESPS FINSERVE PRIVATE LIMITED.</t>
  </si>
  <si>
    <t>SSWRL</t>
  </si>
  <si>
    <t>POLINENI</t>
  </si>
  <si>
    <t>SILVERTOSS SHOPPERS PVT LTD</t>
  </si>
  <si>
    <t>TSPIRITUAL</t>
  </si>
  <si>
    <t>PANANGHAT MURALEEDHARAN</t>
  </si>
  <si>
    <t>VIKASECO</t>
  </si>
  <si>
    <t>MULTIPLIER SHARE &amp; STOCK ADVISORS PRIVATE LIMITED</t>
  </si>
  <si>
    <t>SURESH CHAND GARG</t>
  </si>
  <si>
    <t>TOPGAIN FINANCE PRIVATE LIMITED</t>
  </si>
  <si>
    <t>LGOF GLOBAL OPPORTUNITIES LIMITED</t>
  </si>
  <si>
    <t>VISAGAR</t>
  </si>
  <si>
    <t>TURBOT TRADERS PRIVATE LIMITED</t>
  </si>
  <si>
    <t>ZENLABS</t>
  </si>
  <si>
    <t>USHA JAWAHARLAL KALRO</t>
  </si>
  <si>
    <t>AAATECH</t>
  </si>
  <si>
    <t>AAA Technologies Limited</t>
  </si>
  <si>
    <t>SHREE SHYAMJEE SHEET GRAH</t>
  </si>
  <si>
    <t>APOLLOPIPE</t>
  </si>
  <si>
    <t>Apollo Pipes Limited</t>
  </si>
  <si>
    <t>SDM ENTERPRISES</t>
  </si>
  <si>
    <t>NK SECURITIES RESEARCH PRIVATE LIMITED</t>
  </si>
  <si>
    <t>MUDUPULAVEMULA SURENDRANADHA REDDY</t>
  </si>
  <si>
    <t>GREENPOWER</t>
  </si>
  <si>
    <t>Orient Green Power Co Ltd</t>
  </si>
  <si>
    <t>ADROIT FINANCIAL SERVICES PVT LTD</t>
  </si>
  <si>
    <t>JAYSREETEA</t>
  </si>
  <si>
    <t>Jayashree Tea Ltd.</t>
  </si>
  <si>
    <t>VIJETA  BROKING INDIA.PVT.LTD.</t>
  </si>
  <si>
    <t>JOCIL</t>
  </si>
  <si>
    <t>Jocil Limited</t>
  </si>
  <si>
    <t>YUGA  DOSHI</t>
  </si>
  <si>
    <t>LASA</t>
  </si>
  <si>
    <t>Lasa Supergenerics Ltd</t>
  </si>
  <si>
    <t>SHREE VASUDEV EXIM</t>
  </si>
  <si>
    <t>LINCOLN</t>
  </si>
  <si>
    <t>Lincoln Pharma Ltd</t>
  </si>
  <si>
    <t>AMIT KANTILAL KOTHARI</t>
  </si>
  <si>
    <t>MIRZAINT</t>
  </si>
  <si>
    <t>Mirza International Ltd.</t>
  </si>
  <si>
    <t>MUTHOOTCAP</t>
  </si>
  <si>
    <t>Muthoot Cap Serv Ltd</t>
  </si>
  <si>
    <t>CRONY VYAPAR PVT LTD</t>
  </si>
  <si>
    <t>PARTH INFIN BROKERS PVT LTD</t>
  </si>
  <si>
    <t>SETU SECURITIES PVT LTD</t>
  </si>
  <si>
    <t>PILITA</t>
  </si>
  <si>
    <t>PIL Italica Lifestyle Ltd</t>
  </si>
  <si>
    <t>UTTAMSTL</t>
  </si>
  <si>
    <t>Uttam Galva Steels Limite</t>
  </si>
  <si>
    <t>MOUNTAIN VENTURES</t>
  </si>
  <si>
    <t>VASA</t>
  </si>
  <si>
    <t>Vasa Retail &amp; Oversea Ltd</t>
  </si>
  <si>
    <t>JAIN SANJAY POPATLAL</t>
  </si>
  <si>
    <t>SHREE SHIVSHAKTI PROJECT CONSULTANT PRIVATE LIMITE</t>
  </si>
  <si>
    <t>VIKASLIFE</t>
  </si>
  <si>
    <t>Vikas Lifecare Limited</t>
  </si>
  <si>
    <t>VIPCLOTHNG</t>
  </si>
  <si>
    <t>Vip Clothing Ltd.</t>
  </si>
  <si>
    <t>B.W.TRADERS</t>
  </si>
  <si>
    <t>B M TRADERS</t>
  </si>
  <si>
    <t>MIKER FINANCIAL CONSULTANTS PVT LTD</t>
  </si>
  <si>
    <t>ASHISH RAMESHCHANDRA KACHOLIA</t>
  </si>
  <si>
    <t>Infibeam Avenues Limited</t>
  </si>
  <si>
    <t>RAVI OMPRAKASH AGRAWAL</t>
  </si>
  <si>
    <t>TEMBO</t>
  </si>
  <si>
    <t>Tembo Global Ind Ltd</t>
  </si>
  <si>
    <t>TIA ENTERPRISES PRIVATE LIMITED</t>
  </si>
  <si>
    <t>SANJAY POPATLAL JAIN HUF</t>
  </si>
  <si>
    <t>RELITRADE STOCK BROKING PVT. LTD.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</si>
</sst>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43" fontId="36" fillId="24" borderId="1" xfId="0" applyNumberFormat="1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1" fontId="35" fillId="25" borderId="1" xfId="0" applyNumberFormat="1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left"/>
    </xf>
    <xf numFmtId="0" fontId="35" fillId="25" borderId="1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2" fontId="36" fillId="26" borderId="1" xfId="0" applyNumberFormat="1" applyFont="1" applyFill="1" applyBorder="1" applyAlignment="1">
      <alignment horizontal="center" vertical="center"/>
    </xf>
    <xf numFmtId="10" fontId="36" fillId="26" borderId="1" xfId="0" applyNumberFormat="1" applyFont="1" applyFill="1" applyBorder="1" applyAlignment="1">
      <alignment horizontal="center" vertical="center" wrapText="1"/>
    </xf>
    <xf numFmtId="16" fontId="36" fillId="26" borderId="1" xfId="0" applyNumberFormat="1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horizontal="center" vertical="top"/>
    </xf>
    <xf numFmtId="43" fontId="1" fillId="2" borderId="4" xfId="0" applyNumberFormat="1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5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8" sqref="B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4" t="s">
        <v>16</v>
      </c>
      <c r="B9" s="436" t="s">
        <v>17</v>
      </c>
      <c r="C9" s="436" t="s">
        <v>18</v>
      </c>
      <c r="D9" s="436" t="s">
        <v>19</v>
      </c>
      <c r="E9" s="26" t="s">
        <v>20</v>
      </c>
      <c r="F9" s="26" t="s">
        <v>21</v>
      </c>
      <c r="G9" s="431" t="s">
        <v>22</v>
      </c>
      <c r="H9" s="432"/>
      <c r="I9" s="433"/>
      <c r="J9" s="431" t="s">
        <v>23</v>
      </c>
      <c r="K9" s="432"/>
      <c r="L9" s="433"/>
      <c r="M9" s="26"/>
      <c r="N9" s="27"/>
      <c r="O9" s="27"/>
      <c r="P9" s="27"/>
    </row>
    <row r="10" spans="1:16" ht="59.25" customHeight="1">
      <c r="A10" s="435"/>
      <c r="B10" s="437"/>
      <c r="C10" s="437"/>
      <c r="D10" s="43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35040.9</v>
      </c>
      <c r="F11" s="35">
        <v>34858.76666666667</v>
      </c>
      <c r="G11" s="36">
        <v>34587.633333333339</v>
      </c>
      <c r="H11" s="36">
        <v>34134.366666666669</v>
      </c>
      <c r="I11" s="36">
        <v>33863.233333333337</v>
      </c>
      <c r="J11" s="36">
        <v>35312.03333333334</v>
      </c>
      <c r="K11" s="36">
        <v>35583.166666666672</v>
      </c>
      <c r="L11" s="36">
        <v>36036.433333333342</v>
      </c>
      <c r="M11" s="37">
        <v>35129.9</v>
      </c>
      <c r="N11" s="37">
        <v>34405.5</v>
      </c>
      <c r="O11" s="38">
        <v>1958050</v>
      </c>
      <c r="P11" s="39">
        <v>-0.18879337131020196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15853.1</v>
      </c>
      <c r="F12" s="40">
        <v>15837.966666666667</v>
      </c>
      <c r="G12" s="41">
        <v>15778.333333333334</v>
      </c>
      <c r="H12" s="41">
        <v>15703.566666666668</v>
      </c>
      <c r="I12" s="41">
        <v>15643.933333333334</v>
      </c>
      <c r="J12" s="41">
        <v>15912.733333333334</v>
      </c>
      <c r="K12" s="41">
        <v>15972.366666666665</v>
      </c>
      <c r="L12" s="41">
        <v>16047.133333333333</v>
      </c>
      <c r="M12" s="31">
        <v>15897.6</v>
      </c>
      <c r="N12" s="31">
        <v>15763.2</v>
      </c>
      <c r="O12" s="42">
        <v>10320550</v>
      </c>
      <c r="P12" s="43">
        <v>2.8629663221472496E-2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16629.2</v>
      </c>
      <c r="F13" s="40">
        <v>16554.899999999998</v>
      </c>
      <c r="G13" s="41">
        <v>16449.799999999996</v>
      </c>
      <c r="H13" s="41">
        <v>16270.399999999998</v>
      </c>
      <c r="I13" s="41">
        <v>16165.299999999996</v>
      </c>
      <c r="J13" s="41">
        <v>16734.299999999996</v>
      </c>
      <c r="K13" s="41">
        <v>16839.399999999994</v>
      </c>
      <c r="L13" s="41">
        <v>17018.799999999996</v>
      </c>
      <c r="M13" s="31">
        <v>16660</v>
      </c>
      <c r="N13" s="31">
        <v>16375.5</v>
      </c>
      <c r="O13" s="42">
        <v>7720</v>
      </c>
      <c r="P13" s="43">
        <v>9.6590909090909088E-2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889.85</v>
      </c>
      <c r="F14" s="40">
        <v>889.76666666666677</v>
      </c>
      <c r="G14" s="41">
        <v>881.63333333333355</v>
      </c>
      <c r="H14" s="41">
        <v>873.41666666666674</v>
      </c>
      <c r="I14" s="41">
        <v>865.28333333333353</v>
      </c>
      <c r="J14" s="41">
        <v>897.98333333333358</v>
      </c>
      <c r="K14" s="41">
        <v>906.11666666666679</v>
      </c>
      <c r="L14" s="41">
        <v>914.3333333333336</v>
      </c>
      <c r="M14" s="31">
        <v>897.9</v>
      </c>
      <c r="N14" s="31">
        <v>881.55</v>
      </c>
      <c r="O14" s="42">
        <v>3437400</v>
      </c>
      <c r="P14" s="43">
        <v>-1.2212994626282364E-2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218.05</v>
      </c>
      <c r="F15" s="40">
        <v>218.36666666666667</v>
      </c>
      <c r="G15" s="41">
        <v>215.23333333333335</v>
      </c>
      <c r="H15" s="41">
        <v>212.41666666666669</v>
      </c>
      <c r="I15" s="41">
        <v>209.28333333333336</v>
      </c>
      <c r="J15" s="41">
        <v>221.18333333333334</v>
      </c>
      <c r="K15" s="41">
        <v>224.31666666666666</v>
      </c>
      <c r="L15" s="41">
        <v>227.13333333333333</v>
      </c>
      <c r="M15" s="31">
        <v>221.5</v>
      </c>
      <c r="N15" s="31">
        <v>215.55</v>
      </c>
      <c r="O15" s="42">
        <v>7025200</v>
      </c>
      <c r="P15" s="43">
        <v>-3.1541218637992835E-2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2339.4</v>
      </c>
      <c r="F16" s="40">
        <v>2337</v>
      </c>
      <c r="G16" s="41">
        <v>2298.4</v>
      </c>
      <c r="H16" s="41">
        <v>2257.4</v>
      </c>
      <c r="I16" s="41">
        <v>2218.8000000000002</v>
      </c>
      <c r="J16" s="41">
        <v>2378</v>
      </c>
      <c r="K16" s="41">
        <v>2416.6000000000004</v>
      </c>
      <c r="L16" s="41">
        <v>2457.6</v>
      </c>
      <c r="M16" s="31">
        <v>2375.6</v>
      </c>
      <c r="N16" s="31">
        <v>2296</v>
      </c>
      <c r="O16" s="42">
        <v>4152500</v>
      </c>
      <c r="P16" s="43">
        <v>-2.4089306698002352E-2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1405.7</v>
      </c>
      <c r="F17" s="40">
        <v>1409.9166666666667</v>
      </c>
      <c r="G17" s="41">
        <v>1383.2833333333335</v>
      </c>
      <c r="H17" s="41">
        <v>1360.8666666666668</v>
      </c>
      <c r="I17" s="41">
        <v>1334.2333333333336</v>
      </c>
      <c r="J17" s="41">
        <v>1432.3333333333335</v>
      </c>
      <c r="K17" s="41">
        <v>1458.9666666666667</v>
      </c>
      <c r="L17" s="41">
        <v>1481.3833333333334</v>
      </c>
      <c r="M17" s="31">
        <v>1436.55</v>
      </c>
      <c r="N17" s="31">
        <v>1387.5</v>
      </c>
      <c r="O17" s="42">
        <v>15603000</v>
      </c>
      <c r="P17" s="43">
        <v>1.2852969814995131E-2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680.1</v>
      </c>
      <c r="F18" s="40">
        <v>685.71666666666658</v>
      </c>
      <c r="G18" s="41">
        <v>672.18333333333317</v>
      </c>
      <c r="H18" s="41">
        <v>664.26666666666654</v>
      </c>
      <c r="I18" s="41">
        <v>650.73333333333312</v>
      </c>
      <c r="J18" s="41">
        <v>693.63333333333321</v>
      </c>
      <c r="K18" s="41">
        <v>707.16666666666674</v>
      </c>
      <c r="L18" s="41">
        <v>715.08333333333326</v>
      </c>
      <c r="M18" s="31">
        <v>699.25</v>
      </c>
      <c r="N18" s="31">
        <v>677.8</v>
      </c>
      <c r="O18" s="42">
        <v>87460000</v>
      </c>
      <c r="P18" s="43">
        <v>4.3205534901746886E-3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3403</v>
      </c>
      <c r="F19" s="40">
        <v>3395</v>
      </c>
      <c r="G19" s="41">
        <v>3355.85</v>
      </c>
      <c r="H19" s="41">
        <v>3308.7</v>
      </c>
      <c r="I19" s="41">
        <v>3269.5499999999997</v>
      </c>
      <c r="J19" s="41">
        <v>3442.15</v>
      </c>
      <c r="K19" s="41">
        <v>3481.2999999999997</v>
      </c>
      <c r="L19" s="41">
        <v>3528.4500000000003</v>
      </c>
      <c r="M19" s="31">
        <v>3434.15</v>
      </c>
      <c r="N19" s="31">
        <v>3347.85</v>
      </c>
      <c r="O19" s="42">
        <v>722200</v>
      </c>
      <c r="P19" s="43">
        <v>-1.1226725082146768E-2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717.9</v>
      </c>
      <c r="F20" s="40">
        <v>717.65</v>
      </c>
      <c r="G20" s="41">
        <v>713.8</v>
      </c>
      <c r="H20" s="41">
        <v>709.69999999999993</v>
      </c>
      <c r="I20" s="41">
        <v>705.84999999999991</v>
      </c>
      <c r="J20" s="41">
        <v>721.75</v>
      </c>
      <c r="K20" s="41">
        <v>725.60000000000014</v>
      </c>
      <c r="L20" s="41">
        <v>729.7</v>
      </c>
      <c r="M20" s="31">
        <v>721.5</v>
      </c>
      <c r="N20" s="31">
        <v>713.55</v>
      </c>
      <c r="O20" s="42">
        <v>11312000</v>
      </c>
      <c r="P20" s="43">
        <v>7.0771408351026188E-4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403.5</v>
      </c>
      <c r="F21" s="40">
        <v>405.2833333333333</v>
      </c>
      <c r="G21" s="41">
        <v>400.16666666666663</v>
      </c>
      <c r="H21" s="41">
        <v>396.83333333333331</v>
      </c>
      <c r="I21" s="41">
        <v>391.71666666666664</v>
      </c>
      <c r="J21" s="41">
        <v>408.61666666666662</v>
      </c>
      <c r="K21" s="41">
        <v>413.73333333333329</v>
      </c>
      <c r="L21" s="41">
        <v>417.06666666666661</v>
      </c>
      <c r="M21" s="31">
        <v>410.4</v>
      </c>
      <c r="N21" s="31">
        <v>401.95</v>
      </c>
      <c r="O21" s="42">
        <v>26250000</v>
      </c>
      <c r="P21" s="43">
        <v>7.1362799263351749E-3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947.15</v>
      </c>
      <c r="F22" s="40">
        <v>948.63333333333333</v>
      </c>
      <c r="G22" s="41">
        <v>938.26666666666665</v>
      </c>
      <c r="H22" s="41">
        <v>929.38333333333333</v>
      </c>
      <c r="I22" s="41">
        <v>919.01666666666665</v>
      </c>
      <c r="J22" s="41">
        <v>957.51666666666665</v>
      </c>
      <c r="K22" s="41">
        <v>967.88333333333321</v>
      </c>
      <c r="L22" s="41">
        <v>976.76666666666665</v>
      </c>
      <c r="M22" s="31">
        <v>959</v>
      </c>
      <c r="N22" s="31">
        <v>939.75</v>
      </c>
      <c r="O22" s="42">
        <v>1813350</v>
      </c>
      <c r="P22" s="43">
        <v>1.3837638376383764E-2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3930.15</v>
      </c>
      <c r="F23" s="40">
        <v>3951.6333333333332</v>
      </c>
      <c r="G23" s="41">
        <v>3902.2666666666664</v>
      </c>
      <c r="H23" s="41">
        <v>3874.3833333333332</v>
      </c>
      <c r="I23" s="41">
        <v>3825.0166666666664</v>
      </c>
      <c r="J23" s="41">
        <v>3979.5166666666664</v>
      </c>
      <c r="K23" s="41">
        <v>4028.8833333333332</v>
      </c>
      <c r="L23" s="41">
        <v>4056.7666666666664</v>
      </c>
      <c r="M23" s="31">
        <v>4001</v>
      </c>
      <c r="N23" s="31">
        <v>3923.75</v>
      </c>
      <c r="O23" s="42">
        <v>2318250</v>
      </c>
      <c r="P23" s="43">
        <v>-4.2243338153274114E-2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226.5</v>
      </c>
      <c r="F24" s="40">
        <v>226.15</v>
      </c>
      <c r="G24" s="41">
        <v>224.55</v>
      </c>
      <c r="H24" s="41">
        <v>222.6</v>
      </c>
      <c r="I24" s="41">
        <v>221</v>
      </c>
      <c r="J24" s="41">
        <v>228.10000000000002</v>
      </c>
      <c r="K24" s="41">
        <v>229.7</v>
      </c>
      <c r="L24" s="41">
        <v>231.65000000000003</v>
      </c>
      <c r="M24" s="31">
        <v>227.75</v>
      </c>
      <c r="N24" s="31">
        <v>224.2</v>
      </c>
      <c r="O24" s="42">
        <v>14922500</v>
      </c>
      <c r="P24" s="43">
        <v>-3.1635301752109019E-2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124.55</v>
      </c>
      <c r="F25" s="40">
        <v>124.51666666666667</v>
      </c>
      <c r="G25" s="41">
        <v>123.78333333333333</v>
      </c>
      <c r="H25" s="41">
        <v>123.01666666666667</v>
      </c>
      <c r="I25" s="41">
        <v>122.28333333333333</v>
      </c>
      <c r="J25" s="41">
        <v>125.28333333333333</v>
      </c>
      <c r="K25" s="41">
        <v>126.01666666666665</v>
      </c>
      <c r="L25" s="41">
        <v>126.78333333333333</v>
      </c>
      <c r="M25" s="31">
        <v>125.25</v>
      </c>
      <c r="N25" s="31">
        <v>123.75</v>
      </c>
      <c r="O25" s="42">
        <v>33939000</v>
      </c>
      <c r="P25" s="43">
        <v>2.2089714053394768E-2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3087.4</v>
      </c>
      <c r="F26" s="40">
        <v>3100.7166666666667</v>
      </c>
      <c r="G26" s="41">
        <v>3069.8333333333335</v>
      </c>
      <c r="H26" s="41">
        <v>3052.2666666666669</v>
      </c>
      <c r="I26" s="41">
        <v>3021.3833333333337</v>
      </c>
      <c r="J26" s="41">
        <v>3118.2833333333333</v>
      </c>
      <c r="K26" s="41">
        <v>3149.1666666666665</v>
      </c>
      <c r="L26" s="41">
        <v>3166.7333333333331</v>
      </c>
      <c r="M26" s="31">
        <v>3131.6</v>
      </c>
      <c r="N26" s="31">
        <v>3083.15</v>
      </c>
      <c r="O26" s="42">
        <v>4315800</v>
      </c>
      <c r="P26" s="43">
        <v>-4.5578186160684667E-2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1166.5</v>
      </c>
      <c r="F27" s="40">
        <v>1163.6666666666667</v>
      </c>
      <c r="G27" s="41">
        <v>1151.3833333333334</v>
      </c>
      <c r="H27" s="41">
        <v>1136.2666666666667</v>
      </c>
      <c r="I27" s="41">
        <v>1123.9833333333333</v>
      </c>
      <c r="J27" s="41">
        <v>1178.7833333333335</v>
      </c>
      <c r="K27" s="41">
        <v>1191.0666666666668</v>
      </c>
      <c r="L27" s="41">
        <v>1206.1833333333336</v>
      </c>
      <c r="M27" s="31">
        <v>1175.95</v>
      </c>
      <c r="N27" s="31">
        <v>1148.55</v>
      </c>
      <c r="O27" s="42">
        <v>2650500</v>
      </c>
      <c r="P27" s="43">
        <v>-7.8407510431154376E-2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963.8</v>
      </c>
      <c r="F28" s="40">
        <v>966.91666666666663</v>
      </c>
      <c r="G28" s="41">
        <v>957.48333333333323</v>
      </c>
      <c r="H28" s="41">
        <v>951.16666666666663</v>
      </c>
      <c r="I28" s="41">
        <v>941.73333333333323</v>
      </c>
      <c r="J28" s="41">
        <v>973.23333333333323</v>
      </c>
      <c r="K28" s="41">
        <v>982.66666666666663</v>
      </c>
      <c r="L28" s="41">
        <v>988.98333333333323</v>
      </c>
      <c r="M28" s="31">
        <v>976.35</v>
      </c>
      <c r="N28" s="31">
        <v>960.6</v>
      </c>
      <c r="O28" s="42">
        <v>10652850</v>
      </c>
      <c r="P28" s="43">
        <v>-3.647638154295094E-3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755.9</v>
      </c>
      <c r="F29" s="40">
        <v>753.76666666666677</v>
      </c>
      <c r="G29" s="41">
        <v>742.83333333333348</v>
      </c>
      <c r="H29" s="41">
        <v>729.76666666666677</v>
      </c>
      <c r="I29" s="41">
        <v>718.83333333333348</v>
      </c>
      <c r="J29" s="41">
        <v>766.83333333333348</v>
      </c>
      <c r="K29" s="41">
        <v>777.76666666666665</v>
      </c>
      <c r="L29" s="41">
        <v>790.83333333333348</v>
      </c>
      <c r="M29" s="31">
        <v>764.7</v>
      </c>
      <c r="N29" s="31">
        <v>740.7</v>
      </c>
      <c r="O29" s="42">
        <v>33561600</v>
      </c>
      <c r="P29" s="43">
        <v>-1.2952179283571555E-2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3838.65</v>
      </c>
      <c r="F30" s="40">
        <v>3861.35</v>
      </c>
      <c r="G30" s="41">
        <v>3799.85</v>
      </c>
      <c r="H30" s="41">
        <v>3761.05</v>
      </c>
      <c r="I30" s="41">
        <v>3699.55</v>
      </c>
      <c r="J30" s="41">
        <v>3900.1499999999996</v>
      </c>
      <c r="K30" s="41">
        <v>3961.6499999999996</v>
      </c>
      <c r="L30" s="41">
        <v>4000.4499999999994</v>
      </c>
      <c r="M30" s="31">
        <v>3922.85</v>
      </c>
      <c r="N30" s="31">
        <v>3822.55</v>
      </c>
      <c r="O30" s="42">
        <v>2329250</v>
      </c>
      <c r="P30" s="43">
        <v>-4.6854219948849106E-2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13183.05</v>
      </c>
      <c r="F31" s="40">
        <v>13120.683333333334</v>
      </c>
      <c r="G31" s="41">
        <v>13012.366666666669</v>
      </c>
      <c r="H31" s="41">
        <v>12841.683333333334</v>
      </c>
      <c r="I31" s="41">
        <v>12733.366666666669</v>
      </c>
      <c r="J31" s="41">
        <v>13291.366666666669</v>
      </c>
      <c r="K31" s="41">
        <v>13399.683333333334</v>
      </c>
      <c r="L31" s="41">
        <v>13570.366666666669</v>
      </c>
      <c r="M31" s="31">
        <v>13229</v>
      </c>
      <c r="N31" s="31">
        <v>12950</v>
      </c>
      <c r="O31" s="42">
        <v>763125</v>
      </c>
      <c r="P31" s="43">
        <v>3.7206931702344549E-2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6189.9</v>
      </c>
      <c r="F32" s="40">
        <v>6190.1833333333334</v>
      </c>
      <c r="G32" s="41">
        <v>6145.3666666666668</v>
      </c>
      <c r="H32" s="41">
        <v>6100.833333333333</v>
      </c>
      <c r="I32" s="41">
        <v>6056.0166666666664</v>
      </c>
      <c r="J32" s="41">
        <v>6234.7166666666672</v>
      </c>
      <c r="K32" s="41">
        <v>6279.5333333333347</v>
      </c>
      <c r="L32" s="41">
        <v>6324.0666666666675</v>
      </c>
      <c r="M32" s="31">
        <v>6235</v>
      </c>
      <c r="N32" s="31">
        <v>6145.65</v>
      </c>
      <c r="O32" s="42">
        <v>4803500</v>
      </c>
      <c r="P32" s="43">
        <v>-2.6843598055105347E-2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2339.4499999999998</v>
      </c>
      <c r="F33" s="40">
        <v>2343.9833333333331</v>
      </c>
      <c r="G33" s="41">
        <v>2321.4666666666662</v>
      </c>
      <c r="H33" s="41">
        <v>2303.4833333333331</v>
      </c>
      <c r="I33" s="41">
        <v>2280.9666666666662</v>
      </c>
      <c r="J33" s="41">
        <v>2361.9666666666662</v>
      </c>
      <c r="K33" s="41">
        <v>2384.4833333333336</v>
      </c>
      <c r="L33" s="41">
        <v>2402.4666666666662</v>
      </c>
      <c r="M33" s="31">
        <v>2366.5</v>
      </c>
      <c r="N33" s="31">
        <v>2326</v>
      </c>
      <c r="O33" s="42">
        <v>1096800</v>
      </c>
      <c r="P33" s="43">
        <v>2.0468924451060664E-2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303.85000000000002</v>
      </c>
      <c r="F34" s="40">
        <v>304.9666666666667</v>
      </c>
      <c r="G34" s="41">
        <v>301.43333333333339</v>
      </c>
      <c r="H34" s="41">
        <v>299.01666666666671</v>
      </c>
      <c r="I34" s="41">
        <v>295.48333333333341</v>
      </c>
      <c r="J34" s="41">
        <v>307.38333333333338</v>
      </c>
      <c r="K34" s="41">
        <v>310.91666666666669</v>
      </c>
      <c r="L34" s="41">
        <v>313.33333333333337</v>
      </c>
      <c r="M34" s="31">
        <v>308.5</v>
      </c>
      <c r="N34" s="31">
        <v>302.55</v>
      </c>
      <c r="O34" s="42">
        <v>22026600</v>
      </c>
      <c r="P34" s="43">
        <v>-1.6792543789169213E-2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80</v>
      </c>
      <c r="F35" s="40">
        <v>79.88333333333334</v>
      </c>
      <c r="G35" s="41">
        <v>79.116666666666674</v>
      </c>
      <c r="H35" s="41">
        <v>78.233333333333334</v>
      </c>
      <c r="I35" s="41">
        <v>77.466666666666669</v>
      </c>
      <c r="J35" s="41">
        <v>80.76666666666668</v>
      </c>
      <c r="K35" s="41">
        <v>81.53333333333336</v>
      </c>
      <c r="L35" s="41">
        <v>82.416666666666686</v>
      </c>
      <c r="M35" s="31">
        <v>80.650000000000006</v>
      </c>
      <c r="N35" s="31">
        <v>79</v>
      </c>
      <c r="O35" s="42">
        <v>173007900</v>
      </c>
      <c r="P35" s="43">
        <v>-1.010844825277815E-2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1600.95</v>
      </c>
      <c r="F36" s="40">
        <v>1594.3166666666666</v>
      </c>
      <c r="G36" s="41">
        <v>1580.6833333333332</v>
      </c>
      <c r="H36" s="41">
        <v>1560.4166666666665</v>
      </c>
      <c r="I36" s="41">
        <v>1546.7833333333331</v>
      </c>
      <c r="J36" s="41">
        <v>1614.5833333333333</v>
      </c>
      <c r="K36" s="41">
        <v>1628.2166666666665</v>
      </c>
      <c r="L36" s="41">
        <v>1648.4833333333333</v>
      </c>
      <c r="M36" s="31">
        <v>1607.95</v>
      </c>
      <c r="N36" s="31">
        <v>1574.05</v>
      </c>
      <c r="O36" s="42">
        <v>1996500</v>
      </c>
      <c r="P36" s="43">
        <v>3.4188034188034191E-2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183.05</v>
      </c>
      <c r="F37" s="40">
        <v>183.41666666666666</v>
      </c>
      <c r="G37" s="41">
        <v>181.63333333333333</v>
      </c>
      <c r="H37" s="41">
        <v>180.21666666666667</v>
      </c>
      <c r="I37" s="41">
        <v>178.43333333333334</v>
      </c>
      <c r="J37" s="41">
        <v>184.83333333333331</v>
      </c>
      <c r="K37" s="41">
        <v>186.61666666666667</v>
      </c>
      <c r="L37" s="41">
        <v>188.0333333333333</v>
      </c>
      <c r="M37" s="31">
        <v>185.2</v>
      </c>
      <c r="N37" s="31">
        <v>182</v>
      </c>
      <c r="O37" s="42">
        <v>24042600</v>
      </c>
      <c r="P37" s="43">
        <v>-8.9285714285714281E-3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856.75</v>
      </c>
      <c r="F38" s="40">
        <v>857.73333333333323</v>
      </c>
      <c r="G38" s="41">
        <v>851.16666666666652</v>
      </c>
      <c r="H38" s="41">
        <v>845.58333333333326</v>
      </c>
      <c r="I38" s="41">
        <v>839.01666666666654</v>
      </c>
      <c r="J38" s="41">
        <v>863.31666666666649</v>
      </c>
      <c r="K38" s="41">
        <v>869.88333333333333</v>
      </c>
      <c r="L38" s="41">
        <v>875.46666666666647</v>
      </c>
      <c r="M38" s="31">
        <v>864.3</v>
      </c>
      <c r="N38" s="31">
        <v>852.15</v>
      </c>
      <c r="O38" s="42">
        <v>3936900</v>
      </c>
      <c r="P38" s="43">
        <v>-5.3425019836022214E-2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790.3</v>
      </c>
      <c r="F39" s="40">
        <v>795.69999999999993</v>
      </c>
      <c r="G39" s="41">
        <v>781.49999999999989</v>
      </c>
      <c r="H39" s="41">
        <v>772.69999999999993</v>
      </c>
      <c r="I39" s="41">
        <v>758.49999999999989</v>
      </c>
      <c r="J39" s="41">
        <v>804.49999999999989</v>
      </c>
      <c r="K39" s="41">
        <v>818.69999999999993</v>
      </c>
      <c r="L39" s="41">
        <v>827.49999999999989</v>
      </c>
      <c r="M39" s="31">
        <v>809.9</v>
      </c>
      <c r="N39" s="31">
        <v>786.9</v>
      </c>
      <c r="O39" s="42">
        <v>5691000</v>
      </c>
      <c r="P39" s="43">
        <v>-4.0222615734884899E-2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547.70000000000005</v>
      </c>
      <c r="F40" s="40">
        <v>546.81666666666672</v>
      </c>
      <c r="G40" s="41">
        <v>533.68333333333339</v>
      </c>
      <c r="H40" s="41">
        <v>519.66666666666663</v>
      </c>
      <c r="I40" s="41">
        <v>506.5333333333333</v>
      </c>
      <c r="J40" s="41">
        <v>560.83333333333348</v>
      </c>
      <c r="K40" s="41">
        <v>573.96666666666692</v>
      </c>
      <c r="L40" s="41">
        <v>587.98333333333358</v>
      </c>
      <c r="M40" s="31">
        <v>559.95000000000005</v>
      </c>
      <c r="N40" s="31">
        <v>532.79999999999995</v>
      </c>
      <c r="O40" s="42">
        <v>105097929</v>
      </c>
      <c r="P40" s="43">
        <v>-5.7531745373060002E-2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64.05</v>
      </c>
      <c r="F41" s="40">
        <v>64.366666666666674</v>
      </c>
      <c r="G41" s="41">
        <v>63.483333333333348</v>
      </c>
      <c r="H41" s="41">
        <v>62.916666666666671</v>
      </c>
      <c r="I41" s="41">
        <v>62.033333333333346</v>
      </c>
      <c r="J41" s="41">
        <v>64.933333333333351</v>
      </c>
      <c r="K41" s="41">
        <v>65.816666666666677</v>
      </c>
      <c r="L41" s="41">
        <v>66.383333333333354</v>
      </c>
      <c r="M41" s="31">
        <v>65.25</v>
      </c>
      <c r="N41" s="31">
        <v>63.8</v>
      </c>
      <c r="O41" s="42">
        <v>108633000</v>
      </c>
      <c r="P41" s="43">
        <v>-2.0357920651453462E-2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398.85</v>
      </c>
      <c r="F42" s="40">
        <v>397.86666666666662</v>
      </c>
      <c r="G42" s="41">
        <v>393.28333333333325</v>
      </c>
      <c r="H42" s="41">
        <v>387.71666666666664</v>
      </c>
      <c r="I42" s="41">
        <v>383.13333333333327</v>
      </c>
      <c r="J42" s="41">
        <v>403.43333333333322</v>
      </c>
      <c r="K42" s="41">
        <v>408.01666666666659</v>
      </c>
      <c r="L42" s="41">
        <v>413.5833333333332</v>
      </c>
      <c r="M42" s="31">
        <v>402.45</v>
      </c>
      <c r="N42" s="31">
        <v>392.3</v>
      </c>
      <c r="O42" s="42">
        <v>18781800</v>
      </c>
      <c r="P42" s="43">
        <v>1.7443309244953902E-2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15034.25</v>
      </c>
      <c r="F43" s="40">
        <v>15076.366666666667</v>
      </c>
      <c r="G43" s="41">
        <v>14972.883333333333</v>
      </c>
      <c r="H43" s="41">
        <v>14911.516666666666</v>
      </c>
      <c r="I43" s="41">
        <v>14808.033333333333</v>
      </c>
      <c r="J43" s="41">
        <v>15137.733333333334</v>
      </c>
      <c r="K43" s="41">
        <v>15241.216666666667</v>
      </c>
      <c r="L43" s="41">
        <v>15302.583333333334</v>
      </c>
      <c r="M43" s="31">
        <v>15179.85</v>
      </c>
      <c r="N43" s="31">
        <v>15015</v>
      </c>
      <c r="O43" s="42">
        <v>146000</v>
      </c>
      <c r="P43" s="43">
        <v>-1.5177065767284991E-2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461.25</v>
      </c>
      <c r="F44" s="40">
        <v>461.98333333333335</v>
      </c>
      <c r="G44" s="41">
        <v>458.56666666666672</v>
      </c>
      <c r="H44" s="41">
        <v>455.88333333333338</v>
      </c>
      <c r="I44" s="41">
        <v>452.46666666666675</v>
      </c>
      <c r="J44" s="41">
        <v>464.66666666666669</v>
      </c>
      <c r="K44" s="41">
        <v>468.08333333333331</v>
      </c>
      <c r="L44" s="41">
        <v>470.76666666666665</v>
      </c>
      <c r="M44" s="31">
        <v>465.4</v>
      </c>
      <c r="N44" s="31">
        <v>459.3</v>
      </c>
      <c r="O44" s="42">
        <v>39963600</v>
      </c>
      <c r="P44" s="43">
        <v>1.2449268092480278E-2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3443.55</v>
      </c>
      <c r="F45" s="40">
        <v>3442.0333333333333</v>
      </c>
      <c r="G45" s="41">
        <v>3430.9166666666665</v>
      </c>
      <c r="H45" s="41">
        <v>3418.2833333333333</v>
      </c>
      <c r="I45" s="41">
        <v>3407.1666666666665</v>
      </c>
      <c r="J45" s="41">
        <v>3454.6666666666665</v>
      </c>
      <c r="K45" s="41">
        <v>3465.7833333333333</v>
      </c>
      <c r="L45" s="41">
        <v>3478.4166666666665</v>
      </c>
      <c r="M45" s="31">
        <v>3453.15</v>
      </c>
      <c r="N45" s="31">
        <v>3429.4</v>
      </c>
      <c r="O45" s="42">
        <v>2659600</v>
      </c>
      <c r="P45" s="43">
        <v>-8.130081300813009E-3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610.54999999999995</v>
      </c>
      <c r="F46" s="40">
        <v>611.51666666666665</v>
      </c>
      <c r="G46" s="41">
        <v>604.0333333333333</v>
      </c>
      <c r="H46" s="41">
        <v>597.51666666666665</v>
      </c>
      <c r="I46" s="41">
        <v>590.0333333333333</v>
      </c>
      <c r="J46" s="41">
        <v>618.0333333333333</v>
      </c>
      <c r="K46" s="41">
        <v>625.51666666666665</v>
      </c>
      <c r="L46" s="41">
        <v>632.0333333333333</v>
      </c>
      <c r="M46" s="31">
        <v>619</v>
      </c>
      <c r="N46" s="31">
        <v>605</v>
      </c>
      <c r="O46" s="42">
        <v>24371600</v>
      </c>
      <c r="P46" s="43">
        <v>-1.6687377951358068E-2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145.9</v>
      </c>
      <c r="F47" s="40">
        <v>145.18333333333331</v>
      </c>
      <c r="G47" s="41">
        <v>144.36666666666662</v>
      </c>
      <c r="H47" s="41">
        <v>142.83333333333331</v>
      </c>
      <c r="I47" s="41">
        <v>142.01666666666662</v>
      </c>
      <c r="J47" s="41">
        <v>146.71666666666661</v>
      </c>
      <c r="K47" s="41">
        <v>147.53333333333327</v>
      </c>
      <c r="L47" s="41">
        <v>149.06666666666661</v>
      </c>
      <c r="M47" s="31">
        <v>146</v>
      </c>
      <c r="N47" s="31">
        <v>143.65</v>
      </c>
      <c r="O47" s="42">
        <v>60971400</v>
      </c>
      <c r="P47" s="43">
        <v>-3.0399313009875483E-2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500.05</v>
      </c>
      <c r="F48" s="40">
        <v>498.9666666666667</v>
      </c>
      <c r="G48" s="41">
        <v>492.73333333333341</v>
      </c>
      <c r="H48" s="41">
        <v>485.41666666666669</v>
      </c>
      <c r="I48" s="41">
        <v>479.18333333333339</v>
      </c>
      <c r="J48" s="41">
        <v>506.28333333333342</v>
      </c>
      <c r="K48" s="41">
        <v>512.51666666666677</v>
      </c>
      <c r="L48" s="41">
        <v>519.83333333333348</v>
      </c>
      <c r="M48" s="31">
        <v>505.2</v>
      </c>
      <c r="N48" s="31">
        <v>491.65</v>
      </c>
      <c r="O48" s="42">
        <v>12517500</v>
      </c>
      <c r="P48" s="43">
        <v>-2.8875833914169071E-3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949.65</v>
      </c>
      <c r="F49" s="40">
        <v>951.88333333333333</v>
      </c>
      <c r="G49" s="41">
        <v>946.01666666666665</v>
      </c>
      <c r="H49" s="41">
        <v>942.38333333333333</v>
      </c>
      <c r="I49" s="41">
        <v>936.51666666666665</v>
      </c>
      <c r="J49" s="41">
        <v>955.51666666666665</v>
      </c>
      <c r="K49" s="41">
        <v>961.38333333333321</v>
      </c>
      <c r="L49" s="41">
        <v>965.01666666666665</v>
      </c>
      <c r="M49" s="31">
        <v>957.75</v>
      </c>
      <c r="N49" s="31">
        <v>948.25</v>
      </c>
      <c r="O49" s="42">
        <v>9953450</v>
      </c>
      <c r="P49" s="43">
        <v>1.3703164305573945E-2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144.30000000000001</v>
      </c>
      <c r="F50" s="40">
        <v>144.35</v>
      </c>
      <c r="G50" s="41">
        <v>143.39999999999998</v>
      </c>
      <c r="H50" s="41">
        <v>142.49999999999997</v>
      </c>
      <c r="I50" s="41">
        <v>141.54999999999995</v>
      </c>
      <c r="J50" s="41">
        <v>145.25</v>
      </c>
      <c r="K50" s="41">
        <v>146.19999999999999</v>
      </c>
      <c r="L50" s="41">
        <v>147.10000000000002</v>
      </c>
      <c r="M50" s="31">
        <v>145.30000000000001</v>
      </c>
      <c r="N50" s="31">
        <v>143.44999999999999</v>
      </c>
      <c r="O50" s="42">
        <v>61593000</v>
      </c>
      <c r="P50" s="43">
        <v>1.4106908235944956E-2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4676.5</v>
      </c>
      <c r="F51" s="40">
        <v>4698.1333333333332</v>
      </c>
      <c r="G51" s="41">
        <v>4637.2666666666664</v>
      </c>
      <c r="H51" s="41">
        <v>4598.0333333333328</v>
      </c>
      <c r="I51" s="41">
        <v>4537.1666666666661</v>
      </c>
      <c r="J51" s="41">
        <v>4737.3666666666668</v>
      </c>
      <c r="K51" s="41">
        <v>4798.2333333333336</v>
      </c>
      <c r="L51" s="41">
        <v>4837.4666666666672</v>
      </c>
      <c r="M51" s="31">
        <v>4759</v>
      </c>
      <c r="N51" s="31">
        <v>4658.8999999999996</v>
      </c>
      <c r="O51" s="42">
        <v>557200</v>
      </c>
      <c r="P51" s="43">
        <v>4.1884816753926704E-2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1793.75</v>
      </c>
      <c r="F52" s="40">
        <v>1794.0333333333335</v>
      </c>
      <c r="G52" s="41">
        <v>1778.0666666666671</v>
      </c>
      <c r="H52" s="41">
        <v>1762.3833333333334</v>
      </c>
      <c r="I52" s="41">
        <v>1746.416666666667</v>
      </c>
      <c r="J52" s="41">
        <v>1809.7166666666672</v>
      </c>
      <c r="K52" s="41">
        <v>1825.6833333333338</v>
      </c>
      <c r="L52" s="41">
        <v>1841.3666666666672</v>
      </c>
      <c r="M52" s="31">
        <v>1810</v>
      </c>
      <c r="N52" s="31">
        <v>1778.35</v>
      </c>
      <c r="O52" s="42">
        <v>2268000</v>
      </c>
      <c r="P52" s="43">
        <v>-2.085222121486854E-2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665.2</v>
      </c>
      <c r="F53" s="40">
        <v>667.93333333333328</v>
      </c>
      <c r="G53" s="41">
        <v>661.31666666666661</v>
      </c>
      <c r="H53" s="41">
        <v>657.43333333333328</v>
      </c>
      <c r="I53" s="41">
        <v>650.81666666666661</v>
      </c>
      <c r="J53" s="41">
        <v>671.81666666666661</v>
      </c>
      <c r="K53" s="41">
        <v>678.43333333333317</v>
      </c>
      <c r="L53" s="41">
        <v>682.31666666666661</v>
      </c>
      <c r="M53" s="31">
        <v>674.55</v>
      </c>
      <c r="N53" s="31">
        <v>664.05</v>
      </c>
      <c r="O53" s="42">
        <v>7822815</v>
      </c>
      <c r="P53" s="43">
        <v>1.4595580782485303E-2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870.8</v>
      </c>
      <c r="F54" s="40">
        <v>873.86666666666667</v>
      </c>
      <c r="G54" s="41">
        <v>865.48333333333335</v>
      </c>
      <c r="H54" s="41">
        <v>860.16666666666663</v>
      </c>
      <c r="I54" s="41">
        <v>851.7833333333333</v>
      </c>
      <c r="J54" s="41">
        <v>879.18333333333339</v>
      </c>
      <c r="K54" s="41">
        <v>887.56666666666683</v>
      </c>
      <c r="L54" s="41">
        <v>892.88333333333344</v>
      </c>
      <c r="M54" s="31">
        <v>882.25</v>
      </c>
      <c r="N54" s="31">
        <v>868.55</v>
      </c>
      <c r="O54" s="42">
        <v>1252500</v>
      </c>
      <c r="P54" s="43">
        <v>1.9328585961342827E-2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155.69999999999999</v>
      </c>
      <c r="F55" s="40">
        <v>155.43333333333334</v>
      </c>
      <c r="G55" s="41">
        <v>154.06666666666666</v>
      </c>
      <c r="H55" s="41">
        <v>152.43333333333334</v>
      </c>
      <c r="I55" s="41">
        <v>151.06666666666666</v>
      </c>
      <c r="J55" s="41">
        <v>157.06666666666666</v>
      </c>
      <c r="K55" s="41">
        <v>158.43333333333334</v>
      </c>
      <c r="L55" s="41">
        <v>160.06666666666666</v>
      </c>
      <c r="M55" s="31">
        <v>156.80000000000001</v>
      </c>
      <c r="N55" s="31">
        <v>153.80000000000001</v>
      </c>
      <c r="O55" s="42">
        <v>11200300</v>
      </c>
      <c r="P55" s="43">
        <v>2.4972253052164264E-3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858.85</v>
      </c>
      <c r="F56" s="40">
        <v>861.85</v>
      </c>
      <c r="G56" s="41">
        <v>853.80000000000007</v>
      </c>
      <c r="H56" s="41">
        <v>848.75</v>
      </c>
      <c r="I56" s="41">
        <v>840.7</v>
      </c>
      <c r="J56" s="41">
        <v>866.90000000000009</v>
      </c>
      <c r="K56" s="41">
        <v>874.95</v>
      </c>
      <c r="L56" s="41">
        <v>880.00000000000011</v>
      </c>
      <c r="M56" s="31">
        <v>869.9</v>
      </c>
      <c r="N56" s="31">
        <v>856.8</v>
      </c>
      <c r="O56" s="42">
        <v>2514600</v>
      </c>
      <c r="P56" s="43">
        <v>-3.9862542955326458E-2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587.9</v>
      </c>
      <c r="F57" s="40">
        <v>587.69999999999993</v>
      </c>
      <c r="G57" s="41">
        <v>584.69999999999982</v>
      </c>
      <c r="H57" s="41">
        <v>581.49999999999989</v>
      </c>
      <c r="I57" s="41">
        <v>578.49999999999977</v>
      </c>
      <c r="J57" s="41">
        <v>590.89999999999986</v>
      </c>
      <c r="K57" s="41">
        <v>593.90000000000009</v>
      </c>
      <c r="L57" s="41">
        <v>597.09999999999991</v>
      </c>
      <c r="M57" s="31">
        <v>590.70000000000005</v>
      </c>
      <c r="N57" s="31">
        <v>584.5</v>
      </c>
      <c r="O57" s="42">
        <v>9003750</v>
      </c>
      <c r="P57" s="43">
        <v>-1.3828039430449069E-2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1936.75</v>
      </c>
      <c r="F58" s="40">
        <v>1939.0333333333335</v>
      </c>
      <c r="G58" s="41">
        <v>1923.3166666666671</v>
      </c>
      <c r="H58" s="41">
        <v>1909.8833333333334</v>
      </c>
      <c r="I58" s="41">
        <v>1894.166666666667</v>
      </c>
      <c r="J58" s="41">
        <v>1952.4666666666672</v>
      </c>
      <c r="K58" s="41">
        <v>1968.1833333333338</v>
      </c>
      <c r="L58" s="41">
        <v>1981.6166666666672</v>
      </c>
      <c r="M58" s="31">
        <v>1954.75</v>
      </c>
      <c r="N58" s="31">
        <v>1925.6</v>
      </c>
      <c r="O58" s="42">
        <v>3093000</v>
      </c>
      <c r="P58" s="43">
        <v>1.6097240473061762E-2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4833.45</v>
      </c>
      <c r="F59" s="40">
        <v>4829</v>
      </c>
      <c r="G59" s="41">
        <v>4811.45</v>
      </c>
      <c r="H59" s="41">
        <v>4789.45</v>
      </c>
      <c r="I59" s="41">
        <v>4771.8999999999996</v>
      </c>
      <c r="J59" s="41">
        <v>4851</v>
      </c>
      <c r="K59" s="41">
        <v>4868.5499999999993</v>
      </c>
      <c r="L59" s="41">
        <v>4890.55</v>
      </c>
      <c r="M59" s="31">
        <v>4846.55</v>
      </c>
      <c r="N59" s="31">
        <v>4807</v>
      </c>
      <c r="O59" s="42">
        <v>2185400</v>
      </c>
      <c r="P59" s="43">
        <v>-7.6287349014621739E-3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334.6</v>
      </c>
      <c r="F60" s="40">
        <v>331.93333333333334</v>
      </c>
      <c r="G60" s="41">
        <v>328.06666666666666</v>
      </c>
      <c r="H60" s="41">
        <v>321.5333333333333</v>
      </c>
      <c r="I60" s="41">
        <v>317.66666666666663</v>
      </c>
      <c r="J60" s="41">
        <v>338.4666666666667</v>
      </c>
      <c r="K60" s="41">
        <v>342.33333333333337</v>
      </c>
      <c r="L60" s="41">
        <v>348.86666666666673</v>
      </c>
      <c r="M60" s="31">
        <v>335.8</v>
      </c>
      <c r="N60" s="31">
        <v>325.39999999999998</v>
      </c>
      <c r="O60" s="42">
        <v>47843400</v>
      </c>
      <c r="P60" s="43">
        <v>7.5838527753042451E-2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5424.95</v>
      </c>
      <c r="F61" s="40">
        <v>5408.7833333333328</v>
      </c>
      <c r="G61" s="41">
        <v>5383.6166666666659</v>
      </c>
      <c r="H61" s="41">
        <v>5342.2833333333328</v>
      </c>
      <c r="I61" s="41">
        <v>5317.1166666666659</v>
      </c>
      <c r="J61" s="41">
        <v>5450.1166666666659</v>
      </c>
      <c r="K61" s="41">
        <v>5475.2833333333338</v>
      </c>
      <c r="L61" s="41">
        <v>5516.6166666666659</v>
      </c>
      <c r="M61" s="31">
        <v>5433.95</v>
      </c>
      <c r="N61" s="31">
        <v>5367.45</v>
      </c>
      <c r="O61" s="42">
        <v>2442875</v>
      </c>
      <c r="P61" s="43">
        <v>-2.1333066252691671E-2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2552.8000000000002</v>
      </c>
      <c r="F62" s="40">
        <v>2560.6666666666665</v>
      </c>
      <c r="G62" s="41">
        <v>2538.1333333333332</v>
      </c>
      <c r="H62" s="41">
        <v>2523.4666666666667</v>
      </c>
      <c r="I62" s="41">
        <v>2500.9333333333334</v>
      </c>
      <c r="J62" s="41">
        <v>2575.333333333333</v>
      </c>
      <c r="K62" s="41">
        <v>2597.8666666666668</v>
      </c>
      <c r="L62" s="41">
        <v>2612.5333333333328</v>
      </c>
      <c r="M62" s="31">
        <v>2583.1999999999998</v>
      </c>
      <c r="N62" s="31">
        <v>2546</v>
      </c>
      <c r="O62" s="42">
        <v>2444750</v>
      </c>
      <c r="P62" s="43">
        <v>-1.1743067345783814E-2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1160.45</v>
      </c>
      <c r="F63" s="40">
        <v>1162.1500000000001</v>
      </c>
      <c r="G63" s="41">
        <v>1154.4000000000001</v>
      </c>
      <c r="H63" s="41">
        <v>1148.3499999999999</v>
      </c>
      <c r="I63" s="41">
        <v>1140.5999999999999</v>
      </c>
      <c r="J63" s="41">
        <v>1168.2000000000003</v>
      </c>
      <c r="K63" s="41">
        <v>1175.9500000000003</v>
      </c>
      <c r="L63" s="41">
        <v>1182.0000000000005</v>
      </c>
      <c r="M63" s="31">
        <v>1169.9000000000001</v>
      </c>
      <c r="N63" s="31">
        <v>1156.0999999999999</v>
      </c>
      <c r="O63" s="42">
        <v>4896650</v>
      </c>
      <c r="P63" s="43">
        <v>1.4124615559858753E-2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178.65</v>
      </c>
      <c r="F64" s="40">
        <v>179.2833333333333</v>
      </c>
      <c r="G64" s="41">
        <v>177.81666666666661</v>
      </c>
      <c r="H64" s="41">
        <v>176.98333333333329</v>
      </c>
      <c r="I64" s="41">
        <v>175.51666666666659</v>
      </c>
      <c r="J64" s="41">
        <v>180.11666666666662</v>
      </c>
      <c r="K64" s="41">
        <v>181.58333333333331</v>
      </c>
      <c r="L64" s="41">
        <v>182.41666666666663</v>
      </c>
      <c r="M64" s="31">
        <v>180.75</v>
      </c>
      <c r="N64" s="31">
        <v>178.45</v>
      </c>
      <c r="O64" s="42">
        <v>17035200</v>
      </c>
      <c r="P64" s="43">
        <v>7.6660988074957409E-3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85.25</v>
      </c>
      <c r="F65" s="40">
        <v>85.283333333333331</v>
      </c>
      <c r="G65" s="41">
        <v>83.566666666666663</v>
      </c>
      <c r="H65" s="41">
        <v>81.883333333333326</v>
      </c>
      <c r="I65" s="41">
        <v>80.166666666666657</v>
      </c>
      <c r="J65" s="41">
        <v>86.966666666666669</v>
      </c>
      <c r="K65" s="41">
        <v>88.683333333333337</v>
      </c>
      <c r="L65" s="41">
        <v>90.366666666666674</v>
      </c>
      <c r="M65" s="31">
        <v>87</v>
      </c>
      <c r="N65" s="31">
        <v>83.6</v>
      </c>
      <c r="O65" s="42">
        <v>88520000</v>
      </c>
      <c r="P65" s="43">
        <v>-1.9603499833868644E-2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142.69999999999999</v>
      </c>
      <c r="F66" s="40">
        <v>143.45000000000002</v>
      </c>
      <c r="G66" s="41">
        <v>141.50000000000003</v>
      </c>
      <c r="H66" s="41">
        <v>140.30000000000001</v>
      </c>
      <c r="I66" s="41">
        <v>138.35000000000002</v>
      </c>
      <c r="J66" s="41">
        <v>144.65000000000003</v>
      </c>
      <c r="K66" s="41">
        <v>146.60000000000002</v>
      </c>
      <c r="L66" s="41">
        <v>147.80000000000004</v>
      </c>
      <c r="M66" s="31">
        <v>145.4</v>
      </c>
      <c r="N66" s="31">
        <v>142.25</v>
      </c>
      <c r="O66" s="42">
        <v>34160000</v>
      </c>
      <c r="P66" s="43">
        <v>3.05483989694516E-2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651.6</v>
      </c>
      <c r="F67" s="40">
        <v>657.11666666666667</v>
      </c>
      <c r="G67" s="41">
        <v>639.83333333333337</v>
      </c>
      <c r="H67" s="41">
        <v>628.06666666666672</v>
      </c>
      <c r="I67" s="41">
        <v>610.78333333333342</v>
      </c>
      <c r="J67" s="41">
        <v>668.88333333333333</v>
      </c>
      <c r="K67" s="41">
        <v>686.16666666666663</v>
      </c>
      <c r="L67" s="41">
        <v>697.93333333333328</v>
      </c>
      <c r="M67" s="31">
        <v>674.4</v>
      </c>
      <c r="N67" s="31">
        <v>645.35</v>
      </c>
      <c r="O67" s="42">
        <v>7577350</v>
      </c>
      <c r="P67" s="43">
        <v>6.6526383943023626E-2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29.05</v>
      </c>
      <c r="F68" s="40">
        <v>29.133333333333336</v>
      </c>
      <c r="G68" s="41">
        <v>28.616666666666674</v>
      </c>
      <c r="H68" s="41">
        <v>28.183333333333337</v>
      </c>
      <c r="I68" s="41">
        <v>27.666666666666675</v>
      </c>
      <c r="J68" s="41">
        <v>29.566666666666674</v>
      </c>
      <c r="K68" s="41">
        <v>30.083333333333332</v>
      </c>
      <c r="L68" s="41">
        <v>30.516666666666673</v>
      </c>
      <c r="M68" s="31">
        <v>29.65</v>
      </c>
      <c r="N68" s="31">
        <v>28.7</v>
      </c>
      <c r="O68" s="42">
        <v>123232500</v>
      </c>
      <c r="P68" s="43">
        <v>2.0495621389975779E-2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979.6</v>
      </c>
      <c r="F69" s="40">
        <v>975.6</v>
      </c>
      <c r="G69" s="41">
        <v>968</v>
      </c>
      <c r="H69" s="41">
        <v>956.4</v>
      </c>
      <c r="I69" s="41">
        <v>948.8</v>
      </c>
      <c r="J69" s="41">
        <v>987.2</v>
      </c>
      <c r="K69" s="41">
        <v>994.80000000000018</v>
      </c>
      <c r="L69" s="41">
        <v>1006.4000000000001</v>
      </c>
      <c r="M69" s="31">
        <v>983.2</v>
      </c>
      <c r="N69" s="31">
        <v>964</v>
      </c>
      <c r="O69" s="42">
        <v>3886000</v>
      </c>
      <c r="P69" s="43">
        <v>3.0975735673722249E-3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1562.65</v>
      </c>
      <c r="F70" s="40">
        <v>1563.4666666666665</v>
      </c>
      <c r="G70" s="41">
        <v>1544.9333333333329</v>
      </c>
      <c r="H70" s="41">
        <v>1527.2166666666665</v>
      </c>
      <c r="I70" s="41">
        <v>1508.6833333333329</v>
      </c>
      <c r="J70" s="41">
        <v>1581.1833333333329</v>
      </c>
      <c r="K70" s="41">
        <v>1599.7166666666662</v>
      </c>
      <c r="L70" s="41">
        <v>1617.4333333333329</v>
      </c>
      <c r="M70" s="31">
        <v>1582</v>
      </c>
      <c r="N70" s="31">
        <v>1545.75</v>
      </c>
      <c r="O70" s="42">
        <v>2075450</v>
      </c>
      <c r="P70" s="43">
        <v>3.4337544541626172E-2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379.6</v>
      </c>
      <c r="F71" s="40">
        <v>381.7833333333333</v>
      </c>
      <c r="G71" s="41">
        <v>375.81666666666661</v>
      </c>
      <c r="H71" s="41">
        <v>372.0333333333333</v>
      </c>
      <c r="I71" s="41">
        <v>366.06666666666661</v>
      </c>
      <c r="J71" s="41">
        <v>385.56666666666661</v>
      </c>
      <c r="K71" s="41">
        <v>391.5333333333333</v>
      </c>
      <c r="L71" s="41">
        <v>395.31666666666661</v>
      </c>
      <c r="M71" s="31">
        <v>387.75</v>
      </c>
      <c r="N71" s="31">
        <v>378</v>
      </c>
      <c r="O71" s="42">
        <v>12593750</v>
      </c>
      <c r="P71" s="43">
        <v>-9.0254909135260401E-3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1548.4</v>
      </c>
      <c r="F72" s="40">
        <v>1560.7</v>
      </c>
      <c r="G72" s="41">
        <v>1531.45</v>
      </c>
      <c r="H72" s="41">
        <v>1514.5</v>
      </c>
      <c r="I72" s="41">
        <v>1485.25</v>
      </c>
      <c r="J72" s="41">
        <v>1577.65</v>
      </c>
      <c r="K72" s="41">
        <v>1606.9</v>
      </c>
      <c r="L72" s="41">
        <v>1623.8500000000001</v>
      </c>
      <c r="M72" s="31">
        <v>1589.95</v>
      </c>
      <c r="N72" s="31">
        <v>1543.75</v>
      </c>
      <c r="O72" s="42">
        <v>12030325</v>
      </c>
      <c r="P72" s="43">
        <v>-3.4904545974164536E-2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732.3</v>
      </c>
      <c r="F73" s="40">
        <v>731.23333333333323</v>
      </c>
      <c r="G73" s="41">
        <v>718.51666666666642</v>
      </c>
      <c r="H73" s="41">
        <v>704.73333333333323</v>
      </c>
      <c r="I73" s="41">
        <v>692.01666666666642</v>
      </c>
      <c r="J73" s="41">
        <v>745.01666666666642</v>
      </c>
      <c r="K73" s="41">
        <v>757.73333333333335</v>
      </c>
      <c r="L73" s="41">
        <v>771.51666666666642</v>
      </c>
      <c r="M73" s="31">
        <v>743.95</v>
      </c>
      <c r="N73" s="31">
        <v>717.45</v>
      </c>
      <c r="O73" s="42">
        <v>1997500</v>
      </c>
      <c r="P73" s="43">
        <v>4.8556430446194225E-2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1146.0999999999999</v>
      </c>
      <c r="F74" s="40">
        <v>1150.4166666666667</v>
      </c>
      <c r="G74" s="41">
        <v>1134.8333333333335</v>
      </c>
      <c r="H74" s="41">
        <v>1123.5666666666668</v>
      </c>
      <c r="I74" s="41">
        <v>1107.9833333333336</v>
      </c>
      <c r="J74" s="41">
        <v>1161.6833333333334</v>
      </c>
      <c r="K74" s="41">
        <v>1177.2666666666669</v>
      </c>
      <c r="L74" s="41">
        <v>1188.5333333333333</v>
      </c>
      <c r="M74" s="31">
        <v>1166</v>
      </c>
      <c r="N74" s="31">
        <v>1139.1500000000001</v>
      </c>
      <c r="O74" s="42">
        <v>5124000</v>
      </c>
      <c r="P74" s="43">
        <v>-4.5098770033544539E-2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988.3</v>
      </c>
      <c r="F75" s="40">
        <v>988.05000000000007</v>
      </c>
      <c r="G75" s="41">
        <v>978.75000000000011</v>
      </c>
      <c r="H75" s="41">
        <v>969.2</v>
      </c>
      <c r="I75" s="41">
        <v>959.90000000000009</v>
      </c>
      <c r="J75" s="41">
        <v>997.60000000000014</v>
      </c>
      <c r="K75" s="41">
        <v>1006.9000000000001</v>
      </c>
      <c r="L75" s="41">
        <v>1016.4500000000002</v>
      </c>
      <c r="M75" s="31">
        <v>997.35</v>
      </c>
      <c r="N75" s="31">
        <v>978.5</v>
      </c>
      <c r="O75" s="42">
        <v>18249000</v>
      </c>
      <c r="P75" s="43">
        <v>-4.6277665995975853E-2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2486.9</v>
      </c>
      <c r="F76" s="40">
        <v>2485.6666666666665</v>
      </c>
      <c r="G76" s="41">
        <v>2471.333333333333</v>
      </c>
      <c r="H76" s="41">
        <v>2455.7666666666664</v>
      </c>
      <c r="I76" s="41">
        <v>2441.4333333333329</v>
      </c>
      <c r="J76" s="41">
        <v>2501.2333333333331</v>
      </c>
      <c r="K76" s="41">
        <v>2515.5666666666662</v>
      </c>
      <c r="L76" s="41">
        <v>2531.1333333333332</v>
      </c>
      <c r="M76" s="31">
        <v>2500</v>
      </c>
      <c r="N76" s="31">
        <v>2470.1</v>
      </c>
      <c r="O76" s="42">
        <v>14653200</v>
      </c>
      <c r="P76" s="43">
        <v>-1.486456505516226E-2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2897.05</v>
      </c>
      <c r="F77" s="40">
        <v>2895.3166666666671</v>
      </c>
      <c r="G77" s="41">
        <v>2881.983333333334</v>
      </c>
      <c r="H77" s="41">
        <v>2866.916666666667</v>
      </c>
      <c r="I77" s="41">
        <v>2853.5833333333339</v>
      </c>
      <c r="J77" s="41">
        <v>2910.3833333333341</v>
      </c>
      <c r="K77" s="41">
        <v>2923.7166666666672</v>
      </c>
      <c r="L77" s="41">
        <v>2938.7833333333342</v>
      </c>
      <c r="M77" s="31">
        <v>2908.65</v>
      </c>
      <c r="N77" s="31">
        <v>2880.25</v>
      </c>
      <c r="O77" s="42">
        <v>1032600</v>
      </c>
      <c r="P77" s="43">
        <v>-4.8645660585959094E-2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1445.5</v>
      </c>
      <c r="F78" s="40">
        <v>1447.75</v>
      </c>
      <c r="G78" s="41">
        <v>1435.65</v>
      </c>
      <c r="H78" s="41">
        <v>1425.8000000000002</v>
      </c>
      <c r="I78" s="41">
        <v>1413.7000000000003</v>
      </c>
      <c r="J78" s="41">
        <v>1457.6</v>
      </c>
      <c r="K78" s="41">
        <v>1469.6999999999998</v>
      </c>
      <c r="L78" s="41">
        <v>1479.5499999999997</v>
      </c>
      <c r="M78" s="31">
        <v>1459.85</v>
      </c>
      <c r="N78" s="31">
        <v>1437.9</v>
      </c>
      <c r="O78" s="42">
        <v>30906150</v>
      </c>
      <c r="P78" s="43">
        <v>4.4867898895284402E-3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666.25</v>
      </c>
      <c r="F79" s="40">
        <v>665.83333333333337</v>
      </c>
      <c r="G79" s="41">
        <v>662.91666666666674</v>
      </c>
      <c r="H79" s="41">
        <v>659.58333333333337</v>
      </c>
      <c r="I79" s="41">
        <v>656.66666666666674</v>
      </c>
      <c r="J79" s="41">
        <v>669.16666666666674</v>
      </c>
      <c r="K79" s="41">
        <v>672.08333333333348</v>
      </c>
      <c r="L79" s="41">
        <v>675.41666666666674</v>
      </c>
      <c r="M79" s="31">
        <v>668.75</v>
      </c>
      <c r="N79" s="31">
        <v>662.5</v>
      </c>
      <c r="O79" s="42">
        <v>21050700</v>
      </c>
      <c r="P79" s="43">
        <v>1.5678896205707118E-4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2832.9</v>
      </c>
      <c r="F80" s="40">
        <v>2840.5</v>
      </c>
      <c r="G80" s="41">
        <v>2818.1</v>
      </c>
      <c r="H80" s="41">
        <v>2803.2999999999997</v>
      </c>
      <c r="I80" s="41">
        <v>2780.8999999999996</v>
      </c>
      <c r="J80" s="41">
        <v>2855.3</v>
      </c>
      <c r="K80" s="41">
        <v>2877.7</v>
      </c>
      <c r="L80" s="41">
        <v>2892.5000000000005</v>
      </c>
      <c r="M80" s="31">
        <v>2862.9</v>
      </c>
      <c r="N80" s="31">
        <v>2825.7</v>
      </c>
      <c r="O80" s="42">
        <v>5092500</v>
      </c>
      <c r="P80" s="43">
        <v>1.2386457473162675E-3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392.65</v>
      </c>
      <c r="F81" s="40">
        <v>393.83333333333331</v>
      </c>
      <c r="G81" s="41">
        <v>390.56666666666661</v>
      </c>
      <c r="H81" s="41">
        <v>388.48333333333329</v>
      </c>
      <c r="I81" s="41">
        <v>385.21666666666658</v>
      </c>
      <c r="J81" s="41">
        <v>395.91666666666663</v>
      </c>
      <c r="K81" s="41">
        <v>399.18333333333339</v>
      </c>
      <c r="L81" s="41">
        <v>401.26666666666665</v>
      </c>
      <c r="M81" s="31">
        <v>397.1</v>
      </c>
      <c r="N81" s="31">
        <v>391.75</v>
      </c>
      <c r="O81" s="42">
        <v>28898150</v>
      </c>
      <c r="P81" s="43">
        <v>-3.4845788849347569E-3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277.55</v>
      </c>
      <c r="F82" s="40">
        <v>277.48333333333335</v>
      </c>
      <c r="G82" s="41">
        <v>275.51666666666671</v>
      </c>
      <c r="H82" s="41">
        <v>273.48333333333335</v>
      </c>
      <c r="I82" s="41">
        <v>271.51666666666671</v>
      </c>
      <c r="J82" s="41">
        <v>279.51666666666671</v>
      </c>
      <c r="K82" s="41">
        <v>281.48333333333341</v>
      </c>
      <c r="L82" s="41">
        <v>283.51666666666671</v>
      </c>
      <c r="M82" s="31">
        <v>279.45</v>
      </c>
      <c r="N82" s="31">
        <v>275.45</v>
      </c>
      <c r="O82" s="42">
        <v>18368100</v>
      </c>
      <c r="P82" s="43">
        <v>-8.4535781955983099E-3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2363.0500000000002</v>
      </c>
      <c r="F83" s="40">
        <v>2370.6833333333334</v>
      </c>
      <c r="G83" s="41">
        <v>2351.3666666666668</v>
      </c>
      <c r="H83" s="41">
        <v>2339.6833333333334</v>
      </c>
      <c r="I83" s="41">
        <v>2320.3666666666668</v>
      </c>
      <c r="J83" s="41">
        <v>2382.3666666666668</v>
      </c>
      <c r="K83" s="41">
        <v>2401.6833333333334</v>
      </c>
      <c r="L83" s="41">
        <v>2413.3666666666668</v>
      </c>
      <c r="M83" s="31">
        <v>2390</v>
      </c>
      <c r="N83" s="31">
        <v>2359</v>
      </c>
      <c r="O83" s="42">
        <v>7463100</v>
      </c>
      <c r="P83" s="43">
        <v>4.6483257613999664E-2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283.39999999999998</v>
      </c>
      <c r="F84" s="40">
        <v>279.33333333333331</v>
      </c>
      <c r="G84" s="41">
        <v>274.16666666666663</v>
      </c>
      <c r="H84" s="41">
        <v>264.93333333333334</v>
      </c>
      <c r="I84" s="41">
        <v>259.76666666666665</v>
      </c>
      <c r="J84" s="41">
        <v>288.56666666666661</v>
      </c>
      <c r="K84" s="41">
        <v>293.73333333333323</v>
      </c>
      <c r="L84" s="41">
        <v>302.96666666666658</v>
      </c>
      <c r="M84" s="31">
        <v>284.5</v>
      </c>
      <c r="N84" s="31">
        <v>270.10000000000002</v>
      </c>
      <c r="O84" s="42">
        <v>28206900</v>
      </c>
      <c r="P84" s="43">
        <v>-5.5434444098411709E-2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674.7</v>
      </c>
      <c r="F85" s="40">
        <v>666.6</v>
      </c>
      <c r="G85" s="41">
        <v>657.2</v>
      </c>
      <c r="H85" s="41">
        <v>639.70000000000005</v>
      </c>
      <c r="I85" s="41">
        <v>630.30000000000007</v>
      </c>
      <c r="J85" s="41">
        <v>684.1</v>
      </c>
      <c r="K85" s="41">
        <v>693.49999999999989</v>
      </c>
      <c r="L85" s="41">
        <v>711</v>
      </c>
      <c r="M85" s="31">
        <v>676</v>
      </c>
      <c r="N85" s="31">
        <v>649.1</v>
      </c>
      <c r="O85" s="42">
        <v>74795875</v>
      </c>
      <c r="P85" s="43">
        <v>7.287680959330993E-2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1485.05</v>
      </c>
      <c r="F86" s="40">
        <v>1490.25</v>
      </c>
      <c r="G86" s="41">
        <v>1466.8</v>
      </c>
      <c r="H86" s="41">
        <v>1448.55</v>
      </c>
      <c r="I86" s="41">
        <v>1425.1</v>
      </c>
      <c r="J86" s="41">
        <v>1508.5</v>
      </c>
      <c r="K86" s="41">
        <v>1531.9499999999998</v>
      </c>
      <c r="L86" s="41">
        <v>1550.2</v>
      </c>
      <c r="M86" s="31">
        <v>1513.7</v>
      </c>
      <c r="N86" s="31">
        <v>1472</v>
      </c>
      <c r="O86" s="42">
        <v>1319200</v>
      </c>
      <c r="P86" s="43">
        <v>3.6048064085447265E-2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645.85</v>
      </c>
      <c r="F87" s="40">
        <v>642.65</v>
      </c>
      <c r="G87" s="41">
        <v>637.15</v>
      </c>
      <c r="H87" s="41">
        <v>628.45000000000005</v>
      </c>
      <c r="I87" s="41">
        <v>622.95000000000005</v>
      </c>
      <c r="J87" s="41">
        <v>651.34999999999991</v>
      </c>
      <c r="K87" s="41">
        <v>656.84999999999991</v>
      </c>
      <c r="L87" s="41">
        <v>665.54999999999984</v>
      </c>
      <c r="M87" s="31">
        <v>648.15</v>
      </c>
      <c r="N87" s="31">
        <v>633.95000000000005</v>
      </c>
      <c r="O87" s="42">
        <v>7516500</v>
      </c>
      <c r="P87" s="43">
        <v>-1.0466034755134281E-2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8.35</v>
      </c>
      <c r="F88" s="40">
        <v>8.6166666666666654</v>
      </c>
      <c r="G88" s="41">
        <v>7.68333333333333</v>
      </c>
      <c r="H88" s="41">
        <v>7.0166666666666648</v>
      </c>
      <c r="I88" s="41">
        <v>6.0833333333333295</v>
      </c>
      <c r="J88" s="41">
        <v>9.2833333333333314</v>
      </c>
      <c r="K88" s="41">
        <v>10.216666666666665</v>
      </c>
      <c r="L88" s="41">
        <v>10.883333333333331</v>
      </c>
      <c r="M88" s="31">
        <v>9.5500000000000007</v>
      </c>
      <c r="N88" s="31">
        <v>7.95</v>
      </c>
      <c r="O88" s="42">
        <v>710080000</v>
      </c>
      <c r="P88" s="43">
        <v>-2.2924292043922174E-2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51.1</v>
      </c>
      <c r="F89" s="40">
        <v>51.20000000000001</v>
      </c>
      <c r="G89" s="41">
        <v>49.850000000000023</v>
      </c>
      <c r="H89" s="41">
        <v>48.600000000000016</v>
      </c>
      <c r="I89" s="41">
        <v>47.250000000000028</v>
      </c>
      <c r="J89" s="41">
        <v>52.450000000000017</v>
      </c>
      <c r="K89" s="41">
        <v>53.8</v>
      </c>
      <c r="L89" s="41">
        <v>55.050000000000011</v>
      </c>
      <c r="M89" s="31">
        <v>52.55</v>
      </c>
      <c r="N89" s="31">
        <v>49.95</v>
      </c>
      <c r="O89" s="42">
        <v>201409500</v>
      </c>
      <c r="P89" s="43">
        <v>3.1678832116788319E-2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539.20000000000005</v>
      </c>
      <c r="F90" s="40">
        <v>540.95000000000005</v>
      </c>
      <c r="G90" s="41">
        <v>535.20000000000005</v>
      </c>
      <c r="H90" s="41">
        <v>531.20000000000005</v>
      </c>
      <c r="I90" s="41">
        <v>525.45000000000005</v>
      </c>
      <c r="J90" s="41">
        <v>544.95000000000005</v>
      </c>
      <c r="K90" s="41">
        <v>550.70000000000005</v>
      </c>
      <c r="L90" s="41">
        <v>554.70000000000005</v>
      </c>
      <c r="M90" s="31">
        <v>546.70000000000005</v>
      </c>
      <c r="N90" s="31">
        <v>536.95000000000005</v>
      </c>
      <c r="O90" s="42">
        <v>11552750</v>
      </c>
      <c r="P90" s="43">
        <v>4.8153692614770462E-2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146.65</v>
      </c>
      <c r="F91" s="40">
        <v>146.44999999999999</v>
      </c>
      <c r="G91" s="41">
        <v>145.64999999999998</v>
      </c>
      <c r="H91" s="41">
        <v>144.64999999999998</v>
      </c>
      <c r="I91" s="41">
        <v>143.84999999999997</v>
      </c>
      <c r="J91" s="41">
        <v>147.44999999999999</v>
      </c>
      <c r="K91" s="41">
        <v>148.25</v>
      </c>
      <c r="L91" s="41">
        <v>149.25</v>
      </c>
      <c r="M91" s="31">
        <v>147.25</v>
      </c>
      <c r="N91" s="31">
        <v>145.44999999999999</v>
      </c>
      <c r="O91" s="42">
        <v>7160400</v>
      </c>
      <c r="P91" s="43">
        <v>-5.6526207605344297E-2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1725.7</v>
      </c>
      <c r="F92" s="40">
        <v>1718.8833333333332</v>
      </c>
      <c r="G92" s="41">
        <v>1689.9666666666665</v>
      </c>
      <c r="H92" s="41">
        <v>1654.2333333333333</v>
      </c>
      <c r="I92" s="41">
        <v>1625.3166666666666</v>
      </c>
      <c r="J92" s="41">
        <v>1754.6166666666663</v>
      </c>
      <c r="K92" s="41">
        <v>1783.5333333333333</v>
      </c>
      <c r="L92" s="41">
        <v>1819.2666666666662</v>
      </c>
      <c r="M92" s="31">
        <v>1747.8</v>
      </c>
      <c r="N92" s="31">
        <v>1683.15</v>
      </c>
      <c r="O92" s="42">
        <v>2219000</v>
      </c>
      <c r="P92" s="43">
        <v>-2.696629213483146E-3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991.7</v>
      </c>
      <c r="F93" s="40">
        <v>989.01666666666677</v>
      </c>
      <c r="G93" s="41">
        <v>978.28333333333353</v>
      </c>
      <c r="H93" s="41">
        <v>964.86666666666679</v>
      </c>
      <c r="I93" s="41">
        <v>954.13333333333355</v>
      </c>
      <c r="J93" s="41">
        <v>1002.4333333333335</v>
      </c>
      <c r="K93" s="41">
        <v>1013.1666666666669</v>
      </c>
      <c r="L93" s="41">
        <v>1026.5833333333335</v>
      </c>
      <c r="M93" s="31">
        <v>999.75</v>
      </c>
      <c r="N93" s="31">
        <v>975.6</v>
      </c>
      <c r="O93" s="42">
        <v>15706800</v>
      </c>
      <c r="P93" s="43">
        <v>2.6165696477920858E-2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220.7</v>
      </c>
      <c r="F94" s="40">
        <v>223.15</v>
      </c>
      <c r="G94" s="41">
        <v>213.10000000000002</v>
      </c>
      <c r="H94" s="41">
        <v>205.50000000000003</v>
      </c>
      <c r="I94" s="41">
        <v>195.45000000000005</v>
      </c>
      <c r="J94" s="41">
        <v>230.75</v>
      </c>
      <c r="K94" s="41">
        <v>240.8</v>
      </c>
      <c r="L94" s="41">
        <v>248.39999999999998</v>
      </c>
      <c r="M94" s="31">
        <v>233.2</v>
      </c>
      <c r="N94" s="31">
        <v>215.55</v>
      </c>
      <c r="O94" s="42">
        <v>20367200</v>
      </c>
      <c r="P94" s="43">
        <v>8.5185737729374905E-2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1589.95</v>
      </c>
      <c r="F95" s="40">
        <v>1590.95</v>
      </c>
      <c r="G95" s="41">
        <v>1584.2</v>
      </c>
      <c r="H95" s="41">
        <v>1578.45</v>
      </c>
      <c r="I95" s="41">
        <v>1571.7</v>
      </c>
      <c r="J95" s="41">
        <v>1596.7</v>
      </c>
      <c r="K95" s="41">
        <v>1603.45</v>
      </c>
      <c r="L95" s="41">
        <v>1609.2</v>
      </c>
      <c r="M95" s="31">
        <v>1597.7</v>
      </c>
      <c r="N95" s="31">
        <v>1585.2</v>
      </c>
      <c r="O95" s="42">
        <v>28645200</v>
      </c>
      <c r="P95" s="43">
        <v>1.1953444479396037E-3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106.25</v>
      </c>
      <c r="F96" s="40">
        <v>106.41666666666667</v>
      </c>
      <c r="G96" s="41">
        <v>105.48333333333335</v>
      </c>
      <c r="H96" s="41">
        <v>104.71666666666668</v>
      </c>
      <c r="I96" s="41">
        <v>103.78333333333336</v>
      </c>
      <c r="J96" s="41">
        <v>107.18333333333334</v>
      </c>
      <c r="K96" s="41">
        <v>108.11666666666665</v>
      </c>
      <c r="L96" s="41">
        <v>108.88333333333333</v>
      </c>
      <c r="M96" s="31">
        <v>107.35</v>
      </c>
      <c r="N96" s="31">
        <v>105.65</v>
      </c>
      <c r="O96" s="42">
        <v>62445500</v>
      </c>
      <c r="P96" s="43">
        <v>2.4418852633823842E-2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2328.4499999999998</v>
      </c>
      <c r="F97" s="40">
        <v>2344.4833333333336</v>
      </c>
      <c r="G97" s="41">
        <v>2305.0666666666671</v>
      </c>
      <c r="H97" s="41">
        <v>2281.6833333333334</v>
      </c>
      <c r="I97" s="41">
        <v>2242.2666666666669</v>
      </c>
      <c r="J97" s="41">
        <v>2367.8666666666672</v>
      </c>
      <c r="K97" s="41">
        <v>2407.2833333333333</v>
      </c>
      <c r="L97" s="41">
        <v>2430.6666666666674</v>
      </c>
      <c r="M97" s="31">
        <v>2383.9</v>
      </c>
      <c r="N97" s="31">
        <v>2321.1</v>
      </c>
      <c r="O97" s="42">
        <v>1996150</v>
      </c>
      <c r="P97" s="43">
        <v>5.2373158756137484E-3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212.4</v>
      </c>
      <c r="F98" s="40">
        <v>211</v>
      </c>
      <c r="G98" s="41">
        <v>208.15</v>
      </c>
      <c r="H98" s="41">
        <v>203.9</v>
      </c>
      <c r="I98" s="41">
        <v>201.05</v>
      </c>
      <c r="J98" s="41">
        <v>215.25</v>
      </c>
      <c r="K98" s="41">
        <v>218.10000000000002</v>
      </c>
      <c r="L98" s="41">
        <v>222.35</v>
      </c>
      <c r="M98" s="31">
        <v>213.85</v>
      </c>
      <c r="N98" s="31">
        <v>206.75</v>
      </c>
      <c r="O98" s="42">
        <v>174819200</v>
      </c>
      <c r="P98" s="43">
        <v>-2.280613887597038E-2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398.45</v>
      </c>
      <c r="F99" s="40">
        <v>398.38333333333338</v>
      </c>
      <c r="G99" s="41">
        <v>395.06666666666678</v>
      </c>
      <c r="H99" s="41">
        <v>391.68333333333339</v>
      </c>
      <c r="I99" s="41">
        <v>388.36666666666679</v>
      </c>
      <c r="J99" s="41">
        <v>401.76666666666677</v>
      </c>
      <c r="K99" s="41">
        <v>405.08333333333337</v>
      </c>
      <c r="L99" s="41">
        <v>408.46666666666675</v>
      </c>
      <c r="M99" s="31">
        <v>401.7</v>
      </c>
      <c r="N99" s="31">
        <v>395</v>
      </c>
      <c r="O99" s="42">
        <v>41355000</v>
      </c>
      <c r="P99" s="43">
        <v>1.2424260970683641E-2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718.5</v>
      </c>
      <c r="F100" s="40">
        <v>719.73333333333323</v>
      </c>
      <c r="G100" s="41">
        <v>711.51666666666642</v>
      </c>
      <c r="H100" s="41">
        <v>704.53333333333319</v>
      </c>
      <c r="I100" s="41">
        <v>696.31666666666638</v>
      </c>
      <c r="J100" s="41">
        <v>726.71666666666647</v>
      </c>
      <c r="K100" s="41">
        <v>734.93333333333339</v>
      </c>
      <c r="L100" s="41">
        <v>741.91666666666652</v>
      </c>
      <c r="M100" s="31">
        <v>727.95</v>
      </c>
      <c r="N100" s="31">
        <v>712.75</v>
      </c>
      <c r="O100" s="42">
        <v>45023850</v>
      </c>
      <c r="P100" s="43">
        <v>5.032545805207329E-3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3564.25</v>
      </c>
      <c r="F101" s="40">
        <v>3533</v>
      </c>
      <c r="G101" s="41">
        <v>3430.05</v>
      </c>
      <c r="H101" s="41">
        <v>3295.8500000000004</v>
      </c>
      <c r="I101" s="41">
        <v>3192.9000000000005</v>
      </c>
      <c r="J101" s="41">
        <v>3667.2</v>
      </c>
      <c r="K101" s="41">
        <v>3770.1499999999996</v>
      </c>
      <c r="L101" s="41">
        <v>3904.3499999999995</v>
      </c>
      <c r="M101" s="31">
        <v>3635.95</v>
      </c>
      <c r="N101" s="31">
        <v>3398.8</v>
      </c>
      <c r="O101" s="42">
        <v>1877500</v>
      </c>
      <c r="P101" s="43">
        <v>-2.3660946437857513E-2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1720.2</v>
      </c>
      <c r="F102" s="40">
        <v>1713.3</v>
      </c>
      <c r="G102" s="41">
        <v>1700.6</v>
      </c>
      <c r="H102" s="41">
        <v>1681</v>
      </c>
      <c r="I102" s="41">
        <v>1668.3</v>
      </c>
      <c r="J102" s="41">
        <v>1732.8999999999999</v>
      </c>
      <c r="K102" s="41">
        <v>1745.6000000000001</v>
      </c>
      <c r="L102" s="41">
        <v>1765.1999999999998</v>
      </c>
      <c r="M102" s="31">
        <v>1726</v>
      </c>
      <c r="N102" s="31">
        <v>1693.7</v>
      </c>
      <c r="O102" s="42">
        <v>18730400</v>
      </c>
      <c r="P102" s="43">
        <v>-3.6819154187921671E-2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88.25</v>
      </c>
      <c r="F103" s="40">
        <v>88.350000000000009</v>
      </c>
      <c r="G103" s="41">
        <v>87.850000000000023</v>
      </c>
      <c r="H103" s="41">
        <v>87.450000000000017</v>
      </c>
      <c r="I103" s="41">
        <v>86.950000000000031</v>
      </c>
      <c r="J103" s="41">
        <v>88.750000000000014</v>
      </c>
      <c r="K103" s="41">
        <v>89.249999999999986</v>
      </c>
      <c r="L103" s="41">
        <v>89.65</v>
      </c>
      <c r="M103" s="31">
        <v>88.85</v>
      </c>
      <c r="N103" s="31">
        <v>87.95</v>
      </c>
      <c r="O103" s="42">
        <v>77567408</v>
      </c>
      <c r="P103" s="43">
        <v>-1.585144927536232E-2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3450.25</v>
      </c>
      <c r="F104" s="40">
        <v>3427.4</v>
      </c>
      <c r="G104" s="41">
        <v>3360.4500000000003</v>
      </c>
      <c r="H104" s="41">
        <v>3270.65</v>
      </c>
      <c r="I104" s="41">
        <v>3203.7000000000003</v>
      </c>
      <c r="J104" s="41">
        <v>3517.2000000000003</v>
      </c>
      <c r="K104" s="41">
        <v>3584.15</v>
      </c>
      <c r="L104" s="41">
        <v>3673.9500000000003</v>
      </c>
      <c r="M104" s="31">
        <v>3494.35</v>
      </c>
      <c r="N104" s="31">
        <v>3337.6</v>
      </c>
      <c r="O104" s="42">
        <v>547000</v>
      </c>
      <c r="P104" s="43">
        <v>0.14255874673629243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454.9</v>
      </c>
      <c r="F105" s="40">
        <v>456.91666666666669</v>
      </c>
      <c r="G105" s="41">
        <v>452.03333333333336</v>
      </c>
      <c r="H105" s="41">
        <v>449.16666666666669</v>
      </c>
      <c r="I105" s="41">
        <v>444.28333333333336</v>
      </c>
      <c r="J105" s="41">
        <v>459.78333333333336</v>
      </c>
      <c r="K105" s="41">
        <v>464.66666666666669</v>
      </c>
      <c r="L105" s="41">
        <v>467.53333333333336</v>
      </c>
      <c r="M105" s="31">
        <v>461.8</v>
      </c>
      <c r="N105" s="31">
        <v>454.05</v>
      </c>
      <c r="O105" s="42">
        <v>14788000</v>
      </c>
      <c r="P105" s="43">
        <v>1.4899092509819856E-3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1597.3</v>
      </c>
      <c r="F106" s="40">
        <v>1605.8166666666668</v>
      </c>
      <c r="G106" s="41">
        <v>1581.6333333333337</v>
      </c>
      <c r="H106" s="41">
        <v>1565.9666666666669</v>
      </c>
      <c r="I106" s="41">
        <v>1541.7833333333338</v>
      </c>
      <c r="J106" s="41">
        <v>1621.4833333333336</v>
      </c>
      <c r="K106" s="41">
        <v>1645.6666666666665</v>
      </c>
      <c r="L106" s="41">
        <v>1661.3333333333335</v>
      </c>
      <c r="M106" s="31">
        <v>1630</v>
      </c>
      <c r="N106" s="31">
        <v>1590.15</v>
      </c>
      <c r="O106" s="42">
        <v>14621100</v>
      </c>
      <c r="P106" s="43">
        <v>1.2994683992911991E-3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4368.45</v>
      </c>
      <c r="F107" s="40">
        <v>4386.833333333333</v>
      </c>
      <c r="G107" s="41">
        <v>4331.0666666666657</v>
      </c>
      <c r="H107" s="41">
        <v>4293.6833333333325</v>
      </c>
      <c r="I107" s="41">
        <v>4237.9166666666652</v>
      </c>
      <c r="J107" s="41">
        <v>4424.2166666666662</v>
      </c>
      <c r="K107" s="41">
        <v>4479.9833333333345</v>
      </c>
      <c r="L107" s="41">
        <v>4517.3666666666668</v>
      </c>
      <c r="M107" s="31">
        <v>4442.6000000000004</v>
      </c>
      <c r="N107" s="31">
        <v>4349.45</v>
      </c>
      <c r="O107" s="42">
        <v>704250</v>
      </c>
      <c r="P107" s="43">
        <v>-4.261827079934747E-2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3499.6</v>
      </c>
      <c r="F108" s="40">
        <v>3519.6333333333337</v>
      </c>
      <c r="G108" s="41">
        <v>3461.5166666666673</v>
      </c>
      <c r="H108" s="41">
        <v>3423.4333333333338</v>
      </c>
      <c r="I108" s="41">
        <v>3365.3166666666675</v>
      </c>
      <c r="J108" s="41">
        <v>3557.7166666666672</v>
      </c>
      <c r="K108" s="41">
        <v>3615.833333333333</v>
      </c>
      <c r="L108" s="41">
        <v>3653.916666666667</v>
      </c>
      <c r="M108" s="31">
        <v>3577.75</v>
      </c>
      <c r="N108" s="31">
        <v>3481.55</v>
      </c>
      <c r="O108" s="42">
        <v>702800</v>
      </c>
      <c r="P108" s="43">
        <v>-5.9925093632958802E-2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1176.5999999999999</v>
      </c>
      <c r="F109" s="40">
        <v>1174.9666666666667</v>
      </c>
      <c r="G109" s="41">
        <v>1170.5333333333333</v>
      </c>
      <c r="H109" s="41">
        <v>1164.4666666666667</v>
      </c>
      <c r="I109" s="41">
        <v>1160.0333333333333</v>
      </c>
      <c r="J109" s="41">
        <v>1181.0333333333333</v>
      </c>
      <c r="K109" s="41">
        <v>1185.4666666666667</v>
      </c>
      <c r="L109" s="41">
        <v>1191.5333333333333</v>
      </c>
      <c r="M109" s="31">
        <v>1179.4000000000001</v>
      </c>
      <c r="N109" s="31">
        <v>1168.9000000000001</v>
      </c>
      <c r="O109" s="42">
        <v>7063500</v>
      </c>
      <c r="P109" s="43">
        <v>-2.8183838147585079E-2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764.25</v>
      </c>
      <c r="F110" s="40">
        <v>763.56666666666661</v>
      </c>
      <c r="G110" s="41">
        <v>759.63333333333321</v>
      </c>
      <c r="H110" s="41">
        <v>755.01666666666665</v>
      </c>
      <c r="I110" s="41">
        <v>751.08333333333326</v>
      </c>
      <c r="J110" s="41">
        <v>768.18333333333317</v>
      </c>
      <c r="K110" s="41">
        <v>772.11666666666656</v>
      </c>
      <c r="L110" s="41">
        <v>776.73333333333312</v>
      </c>
      <c r="M110" s="31">
        <v>767.5</v>
      </c>
      <c r="N110" s="31">
        <v>758.95</v>
      </c>
      <c r="O110" s="42">
        <v>11551400</v>
      </c>
      <c r="P110" s="43">
        <v>-1.3156321014232747E-2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154.15</v>
      </c>
      <c r="F111" s="40">
        <v>155.03333333333333</v>
      </c>
      <c r="G111" s="41">
        <v>152.76666666666665</v>
      </c>
      <c r="H111" s="41">
        <v>151.38333333333333</v>
      </c>
      <c r="I111" s="41">
        <v>149.11666666666665</v>
      </c>
      <c r="J111" s="41">
        <v>156.41666666666666</v>
      </c>
      <c r="K111" s="41">
        <v>158.68333333333337</v>
      </c>
      <c r="L111" s="41">
        <v>160.06666666666666</v>
      </c>
      <c r="M111" s="31">
        <v>157.30000000000001</v>
      </c>
      <c r="N111" s="31">
        <v>153.65</v>
      </c>
      <c r="O111" s="42">
        <v>43612000</v>
      </c>
      <c r="P111" s="43">
        <v>1.1128628396550126E-2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195.15</v>
      </c>
      <c r="F112" s="40">
        <v>195.05000000000004</v>
      </c>
      <c r="G112" s="41">
        <v>191.80000000000007</v>
      </c>
      <c r="H112" s="41">
        <v>188.45000000000002</v>
      </c>
      <c r="I112" s="41">
        <v>185.20000000000005</v>
      </c>
      <c r="J112" s="41">
        <v>198.40000000000009</v>
      </c>
      <c r="K112" s="41">
        <v>201.65000000000003</v>
      </c>
      <c r="L112" s="41">
        <v>205.00000000000011</v>
      </c>
      <c r="M112" s="31">
        <v>198.3</v>
      </c>
      <c r="N112" s="31">
        <v>191.7</v>
      </c>
      <c r="O112" s="42">
        <v>25188000</v>
      </c>
      <c r="P112" s="43">
        <v>-4.5055726820014226E-3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533.6</v>
      </c>
      <c r="F113" s="40">
        <v>532.65</v>
      </c>
      <c r="G113" s="41">
        <v>528.75</v>
      </c>
      <c r="H113" s="41">
        <v>523.9</v>
      </c>
      <c r="I113" s="41">
        <v>520</v>
      </c>
      <c r="J113" s="41">
        <v>537.5</v>
      </c>
      <c r="K113" s="41">
        <v>541.39999999999986</v>
      </c>
      <c r="L113" s="41">
        <v>546.25</v>
      </c>
      <c r="M113" s="31">
        <v>536.54999999999995</v>
      </c>
      <c r="N113" s="31">
        <v>527.79999999999995</v>
      </c>
      <c r="O113" s="42">
        <v>7186000</v>
      </c>
      <c r="P113" s="43">
        <v>-2.4701411509229099E-2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7284.5</v>
      </c>
      <c r="F114" s="40">
        <v>7307.416666666667</v>
      </c>
      <c r="G114" s="41">
        <v>7245.8333333333339</v>
      </c>
      <c r="H114" s="41">
        <v>7207.166666666667</v>
      </c>
      <c r="I114" s="41">
        <v>7145.5833333333339</v>
      </c>
      <c r="J114" s="41">
        <v>7346.0833333333339</v>
      </c>
      <c r="K114" s="41">
        <v>7407.6666666666679</v>
      </c>
      <c r="L114" s="41">
        <v>7446.3333333333339</v>
      </c>
      <c r="M114" s="31">
        <v>7369</v>
      </c>
      <c r="N114" s="31">
        <v>7268.75</v>
      </c>
      <c r="O114" s="42">
        <v>2278900</v>
      </c>
      <c r="P114" s="43">
        <v>-2.1469363218686935E-2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683.1</v>
      </c>
      <c r="F115" s="40">
        <v>678.19999999999993</v>
      </c>
      <c r="G115" s="41">
        <v>668.39999999999986</v>
      </c>
      <c r="H115" s="41">
        <v>653.69999999999993</v>
      </c>
      <c r="I115" s="41">
        <v>643.89999999999986</v>
      </c>
      <c r="J115" s="41">
        <v>692.89999999999986</v>
      </c>
      <c r="K115" s="41">
        <v>702.69999999999982</v>
      </c>
      <c r="L115" s="41">
        <v>717.39999999999986</v>
      </c>
      <c r="M115" s="31">
        <v>688</v>
      </c>
      <c r="N115" s="31">
        <v>663.5</v>
      </c>
      <c r="O115" s="42">
        <v>14283750</v>
      </c>
      <c r="P115" s="43">
        <v>-2.4250704465886772E-2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2826.8</v>
      </c>
      <c r="F116" s="40">
        <v>2824.6166666666668</v>
      </c>
      <c r="G116" s="41">
        <v>2790.2333333333336</v>
      </c>
      <c r="H116" s="41">
        <v>2753.666666666667</v>
      </c>
      <c r="I116" s="41">
        <v>2719.2833333333338</v>
      </c>
      <c r="J116" s="41">
        <v>2861.1833333333334</v>
      </c>
      <c r="K116" s="41">
        <v>2895.5666666666666</v>
      </c>
      <c r="L116" s="41">
        <v>2932.1333333333332</v>
      </c>
      <c r="M116" s="31">
        <v>2859</v>
      </c>
      <c r="N116" s="31">
        <v>2788.05</v>
      </c>
      <c r="O116" s="42">
        <v>305800</v>
      </c>
      <c r="P116" s="43">
        <v>-5.9655596555965557E-2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1084.5</v>
      </c>
      <c r="F117" s="40">
        <v>1088.0166666666667</v>
      </c>
      <c r="G117" s="41">
        <v>1054.4333333333334</v>
      </c>
      <c r="H117" s="41">
        <v>1024.3666666666668</v>
      </c>
      <c r="I117" s="41">
        <v>990.78333333333353</v>
      </c>
      <c r="J117" s="41">
        <v>1118.0833333333333</v>
      </c>
      <c r="K117" s="41">
        <v>1151.6666666666667</v>
      </c>
      <c r="L117" s="41">
        <v>1181.7333333333331</v>
      </c>
      <c r="M117" s="31">
        <v>1121.5999999999999</v>
      </c>
      <c r="N117" s="31">
        <v>1057.95</v>
      </c>
      <c r="O117" s="42">
        <v>3004950</v>
      </c>
      <c r="P117" s="43">
        <v>3.8643001572680295E-2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1143.9000000000001</v>
      </c>
      <c r="F118" s="40">
        <v>1150.0166666666667</v>
      </c>
      <c r="G118" s="41">
        <v>1135.3333333333333</v>
      </c>
      <c r="H118" s="41">
        <v>1126.7666666666667</v>
      </c>
      <c r="I118" s="41">
        <v>1112.0833333333333</v>
      </c>
      <c r="J118" s="41">
        <v>1158.5833333333333</v>
      </c>
      <c r="K118" s="41">
        <v>1173.2666666666667</v>
      </c>
      <c r="L118" s="41">
        <v>1181.8333333333333</v>
      </c>
      <c r="M118" s="31">
        <v>1164.7</v>
      </c>
      <c r="N118" s="31">
        <v>1141.45</v>
      </c>
      <c r="O118" s="42">
        <v>1937400</v>
      </c>
      <c r="P118" s="43">
        <v>-2.0030349013657057E-2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2729.8</v>
      </c>
      <c r="F119" s="40">
        <v>2748.0333333333333</v>
      </c>
      <c r="G119" s="41">
        <v>2699.0666666666666</v>
      </c>
      <c r="H119" s="41">
        <v>2668.3333333333335</v>
      </c>
      <c r="I119" s="41">
        <v>2619.3666666666668</v>
      </c>
      <c r="J119" s="41">
        <v>2778.7666666666664</v>
      </c>
      <c r="K119" s="41">
        <v>2827.7333333333327</v>
      </c>
      <c r="L119" s="41">
        <v>2858.4666666666662</v>
      </c>
      <c r="M119" s="31">
        <v>2797</v>
      </c>
      <c r="N119" s="31">
        <v>2717.3</v>
      </c>
      <c r="O119" s="42">
        <v>2553600</v>
      </c>
      <c r="P119" s="43">
        <v>-2.5343511450381679E-2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235.75</v>
      </c>
      <c r="F120" s="40">
        <v>235.95000000000002</v>
      </c>
      <c r="G120" s="41">
        <v>232.65000000000003</v>
      </c>
      <c r="H120" s="41">
        <v>229.55</v>
      </c>
      <c r="I120" s="41">
        <v>226.25000000000003</v>
      </c>
      <c r="J120" s="41">
        <v>239.05000000000004</v>
      </c>
      <c r="K120" s="41">
        <v>242.35000000000005</v>
      </c>
      <c r="L120" s="41">
        <v>245.45000000000005</v>
      </c>
      <c r="M120" s="31">
        <v>239.25</v>
      </c>
      <c r="N120" s="31">
        <v>232.85</v>
      </c>
      <c r="O120" s="42">
        <v>30450000</v>
      </c>
      <c r="P120" s="43">
        <v>6.9444444444444441E-3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2527.3000000000002</v>
      </c>
      <c r="F121" s="40">
        <v>2559.4</v>
      </c>
      <c r="G121" s="41">
        <v>2440.9</v>
      </c>
      <c r="H121" s="41">
        <v>2354.5</v>
      </c>
      <c r="I121" s="41">
        <v>2236</v>
      </c>
      <c r="J121" s="41">
        <v>2645.8</v>
      </c>
      <c r="K121" s="41">
        <v>2764.3</v>
      </c>
      <c r="L121" s="41">
        <v>2850.7000000000003</v>
      </c>
      <c r="M121" s="31">
        <v>2677.9</v>
      </c>
      <c r="N121" s="31">
        <v>2473</v>
      </c>
      <c r="O121" s="42">
        <v>1000025</v>
      </c>
      <c r="P121" s="43">
        <v>-4.8546691403834261E-2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81316.25</v>
      </c>
      <c r="F122" s="40">
        <v>81505.416666666672</v>
      </c>
      <c r="G122" s="41">
        <v>81010.833333333343</v>
      </c>
      <c r="H122" s="41">
        <v>80705.416666666672</v>
      </c>
      <c r="I122" s="41">
        <v>80210.833333333343</v>
      </c>
      <c r="J122" s="41">
        <v>81810.833333333343</v>
      </c>
      <c r="K122" s="41">
        <v>82305.416666666686</v>
      </c>
      <c r="L122" s="41">
        <v>82610.833333333343</v>
      </c>
      <c r="M122" s="31">
        <v>82000</v>
      </c>
      <c r="N122" s="31">
        <v>81200</v>
      </c>
      <c r="O122" s="42">
        <v>41500</v>
      </c>
      <c r="P122" s="43">
        <v>3.3849129593810446E-3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1565.25</v>
      </c>
      <c r="F123" s="40">
        <v>1580.05</v>
      </c>
      <c r="G123" s="41">
        <v>1545.85</v>
      </c>
      <c r="H123" s="41">
        <v>1526.45</v>
      </c>
      <c r="I123" s="41">
        <v>1492.25</v>
      </c>
      <c r="J123" s="41">
        <v>1599.4499999999998</v>
      </c>
      <c r="K123" s="41">
        <v>1633.65</v>
      </c>
      <c r="L123" s="41">
        <v>1653.0499999999997</v>
      </c>
      <c r="M123" s="31">
        <v>1614.25</v>
      </c>
      <c r="N123" s="31">
        <v>1560.65</v>
      </c>
      <c r="O123" s="42">
        <v>3326250</v>
      </c>
      <c r="P123" s="43">
        <v>-8.5189768976897687E-2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402.8</v>
      </c>
      <c r="F124" s="40">
        <v>405.56666666666666</v>
      </c>
      <c r="G124" s="41">
        <v>396.18333333333334</v>
      </c>
      <c r="H124" s="41">
        <v>389.56666666666666</v>
      </c>
      <c r="I124" s="41">
        <v>380.18333333333334</v>
      </c>
      <c r="J124" s="41">
        <v>412.18333333333334</v>
      </c>
      <c r="K124" s="41">
        <v>421.56666666666666</v>
      </c>
      <c r="L124" s="41">
        <v>428.18333333333334</v>
      </c>
      <c r="M124" s="31">
        <v>414.95</v>
      </c>
      <c r="N124" s="31">
        <v>398.95</v>
      </c>
      <c r="O124" s="42">
        <v>3030400</v>
      </c>
      <c r="P124" s="43">
        <v>1.4461703267273701E-2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82.7</v>
      </c>
      <c r="F125" s="40">
        <v>83.316666666666663</v>
      </c>
      <c r="G125" s="41">
        <v>81.383333333333326</v>
      </c>
      <c r="H125" s="41">
        <v>80.066666666666663</v>
      </c>
      <c r="I125" s="41">
        <v>78.133333333333326</v>
      </c>
      <c r="J125" s="41">
        <v>84.633333333333326</v>
      </c>
      <c r="K125" s="41">
        <v>86.566666666666663</v>
      </c>
      <c r="L125" s="41">
        <v>87.883333333333326</v>
      </c>
      <c r="M125" s="31">
        <v>85.25</v>
      </c>
      <c r="N125" s="31">
        <v>82</v>
      </c>
      <c r="O125" s="42">
        <v>95268000</v>
      </c>
      <c r="P125" s="43">
        <v>-1.7186951946685375E-2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5156.3</v>
      </c>
      <c r="F126" s="40">
        <v>5217.9000000000005</v>
      </c>
      <c r="G126" s="41">
        <v>5071.8500000000013</v>
      </c>
      <c r="H126" s="41">
        <v>4987.4000000000005</v>
      </c>
      <c r="I126" s="41">
        <v>4841.3500000000013</v>
      </c>
      <c r="J126" s="41">
        <v>5302.3500000000013</v>
      </c>
      <c r="K126" s="41">
        <v>5448.4000000000005</v>
      </c>
      <c r="L126" s="41">
        <v>5532.8500000000013</v>
      </c>
      <c r="M126" s="31">
        <v>5363.95</v>
      </c>
      <c r="N126" s="31">
        <v>5133.45</v>
      </c>
      <c r="O126" s="42">
        <v>1363250</v>
      </c>
      <c r="P126" s="43">
        <v>0.1028415411062797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3945.55</v>
      </c>
      <c r="F127" s="40">
        <v>3933.35</v>
      </c>
      <c r="G127" s="41">
        <v>3900.85</v>
      </c>
      <c r="H127" s="41">
        <v>3856.15</v>
      </c>
      <c r="I127" s="41">
        <v>3823.65</v>
      </c>
      <c r="J127" s="41">
        <v>3978.0499999999997</v>
      </c>
      <c r="K127" s="41">
        <v>4010.5499999999997</v>
      </c>
      <c r="L127" s="41">
        <v>4055.2499999999995</v>
      </c>
      <c r="M127" s="31">
        <v>3965.85</v>
      </c>
      <c r="N127" s="31">
        <v>3888.65</v>
      </c>
      <c r="O127" s="42">
        <v>389700</v>
      </c>
      <c r="P127" s="43">
        <v>1.7028772753963594E-2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18115.2</v>
      </c>
      <c r="F128" s="40">
        <v>18045.716666666667</v>
      </c>
      <c r="G128" s="41">
        <v>17892.583333333336</v>
      </c>
      <c r="H128" s="41">
        <v>17669.966666666667</v>
      </c>
      <c r="I128" s="41">
        <v>17516.833333333336</v>
      </c>
      <c r="J128" s="41">
        <v>18268.333333333336</v>
      </c>
      <c r="K128" s="41">
        <v>18421.466666666667</v>
      </c>
      <c r="L128" s="41">
        <v>18644.083333333336</v>
      </c>
      <c r="M128" s="31">
        <v>18198.849999999999</v>
      </c>
      <c r="N128" s="31">
        <v>17823.099999999999</v>
      </c>
      <c r="O128" s="42">
        <v>243550</v>
      </c>
      <c r="P128" s="43">
        <v>8.8734912829682613E-2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173.9</v>
      </c>
      <c r="F129" s="40">
        <v>175.46666666666667</v>
      </c>
      <c r="G129" s="41">
        <v>171.43333333333334</v>
      </c>
      <c r="H129" s="41">
        <v>168.96666666666667</v>
      </c>
      <c r="I129" s="41">
        <v>164.93333333333334</v>
      </c>
      <c r="J129" s="41">
        <v>177.93333333333334</v>
      </c>
      <c r="K129" s="41">
        <v>181.9666666666667</v>
      </c>
      <c r="L129" s="41">
        <v>184.43333333333334</v>
      </c>
      <c r="M129" s="31">
        <v>179.5</v>
      </c>
      <c r="N129" s="31">
        <v>173</v>
      </c>
      <c r="O129" s="42">
        <v>95086400</v>
      </c>
      <c r="P129" s="43">
        <v>0.28994728231230688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118.75</v>
      </c>
      <c r="F130" s="40">
        <v>119.06666666666666</v>
      </c>
      <c r="G130" s="41">
        <v>118.13333333333333</v>
      </c>
      <c r="H130" s="41">
        <v>117.51666666666667</v>
      </c>
      <c r="I130" s="41">
        <v>116.58333333333333</v>
      </c>
      <c r="J130" s="41">
        <v>119.68333333333332</v>
      </c>
      <c r="K130" s="41">
        <v>120.61666666666666</v>
      </c>
      <c r="L130" s="41">
        <v>121.23333333333332</v>
      </c>
      <c r="M130" s="31">
        <v>120</v>
      </c>
      <c r="N130" s="31">
        <v>118.45</v>
      </c>
      <c r="O130" s="42">
        <v>54913800</v>
      </c>
      <c r="P130" s="43">
        <v>4.3770314192849401E-2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115.5</v>
      </c>
      <c r="F131" s="40">
        <v>115.8</v>
      </c>
      <c r="G131" s="41">
        <v>114.6</v>
      </c>
      <c r="H131" s="41">
        <v>113.7</v>
      </c>
      <c r="I131" s="41">
        <v>112.5</v>
      </c>
      <c r="J131" s="41">
        <v>116.69999999999999</v>
      </c>
      <c r="K131" s="41">
        <v>117.9</v>
      </c>
      <c r="L131" s="41">
        <v>118.79999999999998</v>
      </c>
      <c r="M131" s="31">
        <v>117</v>
      </c>
      <c r="N131" s="31">
        <v>114.9</v>
      </c>
      <c r="O131" s="42">
        <v>57303400</v>
      </c>
      <c r="P131" s="43">
        <v>-8.9226261819150346E-3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33361.4</v>
      </c>
      <c r="F132" s="40">
        <v>33310.100000000006</v>
      </c>
      <c r="G132" s="41">
        <v>32800.150000000009</v>
      </c>
      <c r="H132" s="41">
        <v>32238.9</v>
      </c>
      <c r="I132" s="41">
        <v>31728.950000000004</v>
      </c>
      <c r="J132" s="41">
        <v>33871.350000000013</v>
      </c>
      <c r="K132" s="41">
        <v>34381.30000000001</v>
      </c>
      <c r="L132" s="41">
        <v>34942.550000000017</v>
      </c>
      <c r="M132" s="31">
        <v>33820.050000000003</v>
      </c>
      <c r="N132" s="31">
        <v>32748.85</v>
      </c>
      <c r="O132" s="42">
        <v>68670</v>
      </c>
      <c r="P132" s="43">
        <v>4.6160877513711153E-2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2252.4499999999998</v>
      </c>
      <c r="F133" s="40">
        <v>2247.25</v>
      </c>
      <c r="G133" s="41">
        <v>2212.6</v>
      </c>
      <c r="H133" s="41">
        <v>2172.75</v>
      </c>
      <c r="I133" s="41">
        <v>2138.1</v>
      </c>
      <c r="J133" s="41">
        <v>2287.1</v>
      </c>
      <c r="K133" s="41">
        <v>2321.7499999999995</v>
      </c>
      <c r="L133" s="41">
        <v>2361.6</v>
      </c>
      <c r="M133" s="31">
        <v>2281.9</v>
      </c>
      <c r="N133" s="31">
        <v>2207.4</v>
      </c>
      <c r="O133" s="42">
        <v>3299175</v>
      </c>
      <c r="P133" s="43">
        <v>1.3516938413449354E-2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219.5</v>
      </c>
      <c r="F134" s="40">
        <v>220.05000000000004</v>
      </c>
      <c r="G134" s="41">
        <v>218.75000000000009</v>
      </c>
      <c r="H134" s="41">
        <v>218.00000000000006</v>
      </c>
      <c r="I134" s="41">
        <v>216.7000000000001</v>
      </c>
      <c r="J134" s="41">
        <v>220.80000000000007</v>
      </c>
      <c r="K134" s="41">
        <v>222.10000000000002</v>
      </c>
      <c r="L134" s="41">
        <v>222.85000000000005</v>
      </c>
      <c r="M134" s="31">
        <v>221.35</v>
      </c>
      <c r="N134" s="31">
        <v>219.3</v>
      </c>
      <c r="O134" s="42">
        <v>26001000</v>
      </c>
      <c r="P134" s="43">
        <v>1.3328656611715188E-2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128.69999999999999</v>
      </c>
      <c r="F135" s="40">
        <v>128.98333333333332</v>
      </c>
      <c r="G135" s="41">
        <v>128.11666666666665</v>
      </c>
      <c r="H135" s="41">
        <v>127.53333333333333</v>
      </c>
      <c r="I135" s="41">
        <v>126.66666666666666</v>
      </c>
      <c r="J135" s="41">
        <v>129.56666666666663</v>
      </c>
      <c r="K135" s="41">
        <v>130.43333333333331</v>
      </c>
      <c r="L135" s="41">
        <v>131.01666666666662</v>
      </c>
      <c r="M135" s="31">
        <v>129.85</v>
      </c>
      <c r="N135" s="31">
        <v>128.4</v>
      </c>
      <c r="O135" s="42">
        <v>33641200</v>
      </c>
      <c r="P135" s="43">
        <v>-5.3162236480293308E-3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5621.3</v>
      </c>
      <c r="F136" s="40">
        <v>5615.25</v>
      </c>
      <c r="G136" s="41">
        <v>5572.5</v>
      </c>
      <c r="H136" s="41">
        <v>5523.7</v>
      </c>
      <c r="I136" s="41">
        <v>5480.95</v>
      </c>
      <c r="J136" s="41">
        <v>5664.05</v>
      </c>
      <c r="K136" s="41">
        <v>5706.8</v>
      </c>
      <c r="L136" s="41">
        <v>5755.6</v>
      </c>
      <c r="M136" s="31">
        <v>5658</v>
      </c>
      <c r="N136" s="31">
        <v>5566.45</v>
      </c>
      <c r="O136" s="42">
        <v>318250</v>
      </c>
      <c r="P136" s="43">
        <v>-1.3178294573643411E-2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2300.4</v>
      </c>
      <c r="F137" s="40">
        <v>2305.25</v>
      </c>
      <c r="G137" s="41">
        <v>2289</v>
      </c>
      <c r="H137" s="41">
        <v>2277.6</v>
      </c>
      <c r="I137" s="41">
        <v>2261.35</v>
      </c>
      <c r="J137" s="41">
        <v>2316.65</v>
      </c>
      <c r="K137" s="41">
        <v>2332.9</v>
      </c>
      <c r="L137" s="41">
        <v>2344.3000000000002</v>
      </c>
      <c r="M137" s="31">
        <v>2321.5</v>
      </c>
      <c r="N137" s="31">
        <v>2293.85</v>
      </c>
      <c r="O137" s="42">
        <v>2086000</v>
      </c>
      <c r="P137" s="43">
        <v>-2.4321796071094481E-2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3030.15</v>
      </c>
      <c r="F138" s="40">
        <v>3058.3333333333335</v>
      </c>
      <c r="G138" s="41">
        <v>2986.916666666667</v>
      </c>
      <c r="H138" s="41">
        <v>2943.6833333333334</v>
      </c>
      <c r="I138" s="41">
        <v>2872.2666666666669</v>
      </c>
      <c r="J138" s="41">
        <v>3101.5666666666671</v>
      </c>
      <c r="K138" s="41">
        <v>3172.983333333334</v>
      </c>
      <c r="L138" s="41">
        <v>3216.2166666666672</v>
      </c>
      <c r="M138" s="31">
        <v>3129.75</v>
      </c>
      <c r="N138" s="31">
        <v>3015.1</v>
      </c>
      <c r="O138" s="42">
        <v>921250</v>
      </c>
      <c r="P138" s="43">
        <v>1.0142543859649123E-2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40.15</v>
      </c>
      <c r="F139" s="40">
        <v>40.06666666666667</v>
      </c>
      <c r="G139" s="41">
        <v>39.783333333333339</v>
      </c>
      <c r="H139" s="41">
        <v>39.416666666666671</v>
      </c>
      <c r="I139" s="41">
        <v>39.13333333333334</v>
      </c>
      <c r="J139" s="41">
        <v>40.433333333333337</v>
      </c>
      <c r="K139" s="41">
        <v>40.716666666666669</v>
      </c>
      <c r="L139" s="41">
        <v>41.083333333333336</v>
      </c>
      <c r="M139" s="31">
        <v>40.35</v>
      </c>
      <c r="N139" s="31">
        <v>39.700000000000003</v>
      </c>
      <c r="O139" s="42">
        <v>329568000</v>
      </c>
      <c r="P139" s="43">
        <v>3.3569170555471928E-2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232.9</v>
      </c>
      <c r="F140" s="40">
        <v>232.88333333333333</v>
      </c>
      <c r="G140" s="41">
        <v>231.86666666666665</v>
      </c>
      <c r="H140" s="41">
        <v>230.83333333333331</v>
      </c>
      <c r="I140" s="41">
        <v>229.81666666666663</v>
      </c>
      <c r="J140" s="41">
        <v>233.91666666666666</v>
      </c>
      <c r="K140" s="41">
        <v>234.93333333333331</v>
      </c>
      <c r="L140" s="41">
        <v>235.96666666666667</v>
      </c>
      <c r="M140" s="31">
        <v>233.9</v>
      </c>
      <c r="N140" s="31">
        <v>231.85</v>
      </c>
      <c r="O140" s="42">
        <v>21244000</v>
      </c>
      <c r="P140" s="43">
        <v>-5.2114938425843298E-2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1321.8</v>
      </c>
      <c r="F141" s="40">
        <v>1329.8999999999999</v>
      </c>
      <c r="G141" s="41">
        <v>1311.4999999999998</v>
      </c>
      <c r="H141" s="41">
        <v>1301.1999999999998</v>
      </c>
      <c r="I141" s="41">
        <v>1282.7999999999997</v>
      </c>
      <c r="J141" s="41">
        <v>1340.1999999999998</v>
      </c>
      <c r="K141" s="41">
        <v>1358.6</v>
      </c>
      <c r="L141" s="41">
        <v>1368.8999999999999</v>
      </c>
      <c r="M141" s="31">
        <v>1348.3</v>
      </c>
      <c r="N141" s="31">
        <v>1319.6</v>
      </c>
      <c r="O141" s="42">
        <v>1445257</v>
      </c>
      <c r="P141" s="43">
        <v>1.952339936836061E-2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1097.0999999999999</v>
      </c>
      <c r="F142" s="40">
        <v>1103</v>
      </c>
      <c r="G142" s="41">
        <v>1088.0999999999999</v>
      </c>
      <c r="H142" s="41">
        <v>1079.0999999999999</v>
      </c>
      <c r="I142" s="41">
        <v>1064.1999999999998</v>
      </c>
      <c r="J142" s="41">
        <v>1112</v>
      </c>
      <c r="K142" s="41">
        <v>1126.9000000000001</v>
      </c>
      <c r="L142" s="41">
        <v>1135.9000000000001</v>
      </c>
      <c r="M142" s="31">
        <v>1117.9000000000001</v>
      </c>
      <c r="N142" s="31">
        <v>1094</v>
      </c>
      <c r="O142" s="42">
        <v>2237200</v>
      </c>
      <c r="P142" s="43">
        <v>2.6521060842433698E-2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204.1</v>
      </c>
      <c r="F143" s="40">
        <v>204.66666666666666</v>
      </c>
      <c r="G143" s="41">
        <v>202.73333333333332</v>
      </c>
      <c r="H143" s="41">
        <v>201.36666666666667</v>
      </c>
      <c r="I143" s="41">
        <v>199.43333333333334</v>
      </c>
      <c r="J143" s="41">
        <v>206.0333333333333</v>
      </c>
      <c r="K143" s="41">
        <v>207.96666666666664</v>
      </c>
      <c r="L143" s="41">
        <v>209.33333333333329</v>
      </c>
      <c r="M143" s="31">
        <v>206.6</v>
      </c>
      <c r="N143" s="31">
        <v>203.3</v>
      </c>
      <c r="O143" s="42">
        <v>35951300</v>
      </c>
      <c r="P143" s="43">
        <v>2.1422097717722667E-2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153</v>
      </c>
      <c r="F144" s="40">
        <v>153.48333333333335</v>
      </c>
      <c r="G144" s="41">
        <v>152.16666666666669</v>
      </c>
      <c r="H144" s="41">
        <v>151.33333333333334</v>
      </c>
      <c r="I144" s="41">
        <v>150.01666666666668</v>
      </c>
      <c r="J144" s="41">
        <v>154.31666666666669</v>
      </c>
      <c r="K144" s="41">
        <v>155.63333333333335</v>
      </c>
      <c r="L144" s="41">
        <v>156.4666666666667</v>
      </c>
      <c r="M144" s="31">
        <v>154.80000000000001</v>
      </c>
      <c r="N144" s="31">
        <v>152.65</v>
      </c>
      <c r="O144" s="42">
        <v>21810000</v>
      </c>
      <c r="P144" s="43">
        <v>3.0620924298270485E-2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2104.6</v>
      </c>
      <c r="F145" s="40">
        <v>2113.35</v>
      </c>
      <c r="G145" s="41">
        <v>2092.8999999999996</v>
      </c>
      <c r="H145" s="41">
        <v>2081.1999999999998</v>
      </c>
      <c r="I145" s="41">
        <v>2060.7499999999995</v>
      </c>
      <c r="J145" s="41">
        <v>2125.0499999999997</v>
      </c>
      <c r="K145" s="41">
        <v>2145.4999999999995</v>
      </c>
      <c r="L145" s="41">
        <v>2157.1999999999998</v>
      </c>
      <c r="M145" s="31">
        <v>2133.8000000000002</v>
      </c>
      <c r="N145" s="31">
        <v>2101.65</v>
      </c>
      <c r="O145" s="42">
        <v>39865250</v>
      </c>
      <c r="P145" s="43">
        <v>-1.4809277267728503E-2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126.95</v>
      </c>
      <c r="F146" s="40">
        <v>128.28333333333333</v>
      </c>
      <c r="G146" s="41">
        <v>125.11666666666667</v>
      </c>
      <c r="H146" s="41">
        <v>123.28333333333335</v>
      </c>
      <c r="I146" s="41">
        <v>120.11666666666669</v>
      </c>
      <c r="J146" s="41">
        <v>130.11666666666667</v>
      </c>
      <c r="K146" s="41">
        <v>133.28333333333336</v>
      </c>
      <c r="L146" s="41">
        <v>135.11666666666665</v>
      </c>
      <c r="M146" s="31">
        <v>131.44999999999999</v>
      </c>
      <c r="N146" s="31">
        <v>126.45</v>
      </c>
      <c r="O146" s="42">
        <v>188964500</v>
      </c>
      <c r="P146" s="43">
        <v>5.5505439108516845E-2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1049.95</v>
      </c>
      <c r="F147" s="40">
        <v>1043.9166666666667</v>
      </c>
      <c r="G147" s="41">
        <v>1034.8833333333334</v>
      </c>
      <c r="H147" s="41">
        <v>1019.8166666666666</v>
      </c>
      <c r="I147" s="41">
        <v>1010.7833333333333</v>
      </c>
      <c r="J147" s="41">
        <v>1058.9833333333336</v>
      </c>
      <c r="K147" s="41">
        <v>1068.0166666666669</v>
      </c>
      <c r="L147" s="41">
        <v>1083.0833333333337</v>
      </c>
      <c r="M147" s="31">
        <v>1052.95</v>
      </c>
      <c r="N147" s="31">
        <v>1028.8499999999999</v>
      </c>
      <c r="O147" s="42">
        <v>4317000</v>
      </c>
      <c r="P147" s="43">
        <v>8.9326267978803942E-2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430</v>
      </c>
      <c r="F148" s="40">
        <v>426.90000000000003</v>
      </c>
      <c r="G148" s="41">
        <v>422.70000000000005</v>
      </c>
      <c r="H148" s="41">
        <v>415.40000000000003</v>
      </c>
      <c r="I148" s="41">
        <v>411.20000000000005</v>
      </c>
      <c r="J148" s="41">
        <v>434.20000000000005</v>
      </c>
      <c r="K148" s="41">
        <v>438.4</v>
      </c>
      <c r="L148" s="41">
        <v>445.70000000000005</v>
      </c>
      <c r="M148" s="31">
        <v>431.1</v>
      </c>
      <c r="N148" s="31">
        <v>419.6</v>
      </c>
      <c r="O148" s="42">
        <v>87576000</v>
      </c>
      <c r="P148" s="43">
        <v>8.6379655863451036E-3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28047.55</v>
      </c>
      <c r="F149" s="40">
        <v>28087.866666666669</v>
      </c>
      <c r="G149" s="41">
        <v>27886.733333333337</v>
      </c>
      <c r="H149" s="41">
        <v>27725.916666666668</v>
      </c>
      <c r="I149" s="41">
        <v>27524.783333333336</v>
      </c>
      <c r="J149" s="41">
        <v>28248.683333333338</v>
      </c>
      <c r="K149" s="41">
        <v>28449.816666666669</v>
      </c>
      <c r="L149" s="41">
        <v>28610.633333333339</v>
      </c>
      <c r="M149" s="31">
        <v>28289</v>
      </c>
      <c r="N149" s="31">
        <v>27927.05</v>
      </c>
      <c r="O149" s="42">
        <v>195525</v>
      </c>
      <c r="P149" s="43">
        <v>1.7299687825182101E-2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1978.5</v>
      </c>
      <c r="F150" s="40">
        <v>1981.7</v>
      </c>
      <c r="G150" s="41">
        <v>1964.45</v>
      </c>
      <c r="H150" s="41">
        <v>1950.4</v>
      </c>
      <c r="I150" s="41">
        <v>1933.15</v>
      </c>
      <c r="J150" s="41">
        <v>1995.75</v>
      </c>
      <c r="K150" s="41">
        <v>2013</v>
      </c>
      <c r="L150" s="41">
        <v>2027.05</v>
      </c>
      <c r="M150" s="31">
        <v>1998.95</v>
      </c>
      <c r="N150" s="31">
        <v>1967.65</v>
      </c>
      <c r="O150" s="42">
        <v>1588400</v>
      </c>
      <c r="P150" s="43">
        <v>6.93000693000693E-4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7915.1</v>
      </c>
      <c r="F151" s="40">
        <v>7926.8</v>
      </c>
      <c r="G151" s="41">
        <v>7878.6</v>
      </c>
      <c r="H151" s="41">
        <v>7842.1</v>
      </c>
      <c r="I151" s="41">
        <v>7793.9000000000005</v>
      </c>
      <c r="J151" s="41">
        <v>7963.3</v>
      </c>
      <c r="K151" s="41">
        <v>8011.4999999999991</v>
      </c>
      <c r="L151" s="41">
        <v>8048</v>
      </c>
      <c r="M151" s="31">
        <v>7975</v>
      </c>
      <c r="N151" s="31">
        <v>7890.3</v>
      </c>
      <c r="O151" s="42">
        <v>439875</v>
      </c>
      <c r="P151" s="43">
        <v>-1.3180033651149748E-2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1387.65</v>
      </c>
      <c r="F152" s="40">
        <v>1389.6000000000001</v>
      </c>
      <c r="G152" s="41">
        <v>1369.3500000000004</v>
      </c>
      <c r="H152" s="41">
        <v>1351.0500000000002</v>
      </c>
      <c r="I152" s="41">
        <v>1330.8000000000004</v>
      </c>
      <c r="J152" s="41">
        <v>1407.9000000000003</v>
      </c>
      <c r="K152" s="41">
        <v>1428.1499999999999</v>
      </c>
      <c r="L152" s="41">
        <v>1446.4500000000003</v>
      </c>
      <c r="M152" s="31">
        <v>1409.85</v>
      </c>
      <c r="N152" s="31">
        <v>1371.3</v>
      </c>
      <c r="O152" s="42">
        <v>3424400</v>
      </c>
      <c r="P152" s="43">
        <v>-1.3141210374639769E-2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695.4</v>
      </c>
      <c r="F153" s="40">
        <v>692.76666666666677</v>
      </c>
      <c r="G153" s="41">
        <v>685.18333333333351</v>
      </c>
      <c r="H153" s="41">
        <v>674.9666666666667</v>
      </c>
      <c r="I153" s="41">
        <v>667.38333333333344</v>
      </c>
      <c r="J153" s="41">
        <v>702.98333333333358</v>
      </c>
      <c r="K153" s="41">
        <v>710.56666666666683</v>
      </c>
      <c r="L153" s="41">
        <v>720.78333333333364</v>
      </c>
      <c r="M153" s="31">
        <v>700.35</v>
      </c>
      <c r="N153" s="31">
        <v>682.55</v>
      </c>
      <c r="O153" s="42">
        <v>44734200</v>
      </c>
      <c r="P153" s="43">
        <v>0.10525769629885853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532.04999999999995</v>
      </c>
      <c r="F154" s="40">
        <v>532.81666666666661</v>
      </c>
      <c r="G154" s="41">
        <v>530.33333333333326</v>
      </c>
      <c r="H154" s="41">
        <v>528.61666666666667</v>
      </c>
      <c r="I154" s="41">
        <v>526.13333333333333</v>
      </c>
      <c r="J154" s="41">
        <v>534.53333333333319</v>
      </c>
      <c r="K154" s="41">
        <v>537.01666666666654</v>
      </c>
      <c r="L154" s="41">
        <v>538.73333333333312</v>
      </c>
      <c r="M154" s="31">
        <v>535.29999999999995</v>
      </c>
      <c r="N154" s="31">
        <v>531.1</v>
      </c>
      <c r="O154" s="42">
        <v>12654000</v>
      </c>
      <c r="P154" s="43">
        <v>-9.2777451556077511E-3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755.1</v>
      </c>
      <c r="F155" s="40">
        <v>760.05000000000007</v>
      </c>
      <c r="G155" s="41">
        <v>747.80000000000018</v>
      </c>
      <c r="H155" s="41">
        <v>740.50000000000011</v>
      </c>
      <c r="I155" s="41">
        <v>728.25000000000023</v>
      </c>
      <c r="J155" s="41">
        <v>767.35000000000014</v>
      </c>
      <c r="K155" s="41">
        <v>779.59999999999991</v>
      </c>
      <c r="L155" s="41">
        <v>786.90000000000009</v>
      </c>
      <c r="M155" s="31">
        <v>772.3</v>
      </c>
      <c r="N155" s="31">
        <v>752.75</v>
      </c>
      <c r="O155" s="42">
        <v>9086000</v>
      </c>
      <c r="P155" s="43">
        <v>-2.1221587848755791E-2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777.5</v>
      </c>
      <c r="F156" s="40">
        <v>774.4</v>
      </c>
      <c r="G156" s="41">
        <v>769.8</v>
      </c>
      <c r="H156" s="41">
        <v>762.1</v>
      </c>
      <c r="I156" s="41">
        <v>757.5</v>
      </c>
      <c r="J156" s="41">
        <v>782.09999999999991</v>
      </c>
      <c r="K156" s="41">
        <v>786.7</v>
      </c>
      <c r="L156" s="41">
        <v>794.39999999999986</v>
      </c>
      <c r="M156" s="31">
        <v>779</v>
      </c>
      <c r="N156" s="31">
        <v>766.7</v>
      </c>
      <c r="O156" s="42">
        <v>7789500</v>
      </c>
      <c r="P156" s="43">
        <v>2.4684780678387499E-2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295.45</v>
      </c>
      <c r="F157" s="40">
        <v>296.93333333333334</v>
      </c>
      <c r="G157" s="41">
        <v>292.66666666666669</v>
      </c>
      <c r="H157" s="41">
        <v>289.88333333333333</v>
      </c>
      <c r="I157" s="41">
        <v>285.61666666666667</v>
      </c>
      <c r="J157" s="41">
        <v>299.7166666666667</v>
      </c>
      <c r="K157" s="41">
        <v>303.98333333333335</v>
      </c>
      <c r="L157" s="41">
        <v>306.76666666666671</v>
      </c>
      <c r="M157" s="31">
        <v>301.2</v>
      </c>
      <c r="N157" s="31">
        <v>294.14999999999998</v>
      </c>
      <c r="O157" s="42">
        <v>148792800</v>
      </c>
      <c r="P157" s="43">
        <v>5.1563003544956493E-2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123</v>
      </c>
      <c r="F158" s="40">
        <v>123.73333333333333</v>
      </c>
      <c r="G158" s="41">
        <v>121.96666666666667</v>
      </c>
      <c r="H158" s="41">
        <v>120.93333333333334</v>
      </c>
      <c r="I158" s="41">
        <v>119.16666666666667</v>
      </c>
      <c r="J158" s="41">
        <v>124.76666666666667</v>
      </c>
      <c r="K158" s="41">
        <v>126.53333333333335</v>
      </c>
      <c r="L158" s="41">
        <v>127.56666666666666</v>
      </c>
      <c r="M158" s="31">
        <v>125.5</v>
      </c>
      <c r="N158" s="31">
        <v>122.7</v>
      </c>
      <c r="O158" s="42">
        <v>142593750</v>
      </c>
      <c r="P158" s="43">
        <v>-2.1718996017412243E-2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1280.3</v>
      </c>
      <c r="F159" s="40">
        <v>1283.3333333333333</v>
      </c>
      <c r="G159" s="41">
        <v>1270.2666666666664</v>
      </c>
      <c r="H159" s="41">
        <v>1260.2333333333331</v>
      </c>
      <c r="I159" s="41">
        <v>1247.1666666666663</v>
      </c>
      <c r="J159" s="41">
        <v>1293.3666666666666</v>
      </c>
      <c r="K159" s="41">
        <v>1306.4333333333336</v>
      </c>
      <c r="L159" s="41">
        <v>1316.4666666666667</v>
      </c>
      <c r="M159" s="31">
        <v>1296.4000000000001</v>
      </c>
      <c r="N159" s="31">
        <v>1273.3</v>
      </c>
      <c r="O159" s="42">
        <v>44739750</v>
      </c>
      <c r="P159" s="43">
        <v>6.3668693357806583E-3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3218.1</v>
      </c>
      <c r="F160" s="40">
        <v>3225.0166666666664</v>
      </c>
      <c r="G160" s="41">
        <v>3208.083333333333</v>
      </c>
      <c r="H160" s="41">
        <v>3198.0666666666666</v>
      </c>
      <c r="I160" s="41">
        <v>3181.1333333333332</v>
      </c>
      <c r="J160" s="41">
        <v>3235.0333333333328</v>
      </c>
      <c r="K160" s="41">
        <v>3251.9666666666662</v>
      </c>
      <c r="L160" s="41">
        <v>3261.9833333333327</v>
      </c>
      <c r="M160" s="31">
        <v>3241.95</v>
      </c>
      <c r="N160" s="31">
        <v>3215</v>
      </c>
      <c r="O160" s="42">
        <v>10048800</v>
      </c>
      <c r="P160" s="43">
        <v>-1.7597372125762553E-2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1129.9000000000001</v>
      </c>
      <c r="F161" s="40">
        <v>1124.3833333333334</v>
      </c>
      <c r="G161" s="41">
        <v>1108.8666666666668</v>
      </c>
      <c r="H161" s="41">
        <v>1087.8333333333333</v>
      </c>
      <c r="I161" s="41">
        <v>1072.3166666666666</v>
      </c>
      <c r="J161" s="41">
        <v>1145.416666666667</v>
      </c>
      <c r="K161" s="41">
        <v>1160.9333333333338</v>
      </c>
      <c r="L161" s="41">
        <v>1181.9666666666672</v>
      </c>
      <c r="M161" s="31">
        <v>1139.9000000000001</v>
      </c>
      <c r="N161" s="31">
        <v>1103.3499999999999</v>
      </c>
      <c r="O161" s="42">
        <v>16110000</v>
      </c>
      <c r="P161" s="43">
        <v>-3.7254831654057158E-2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1705</v>
      </c>
      <c r="F162" s="40">
        <v>1710.9666666666665</v>
      </c>
      <c r="G162" s="41">
        <v>1695.0333333333328</v>
      </c>
      <c r="H162" s="41">
        <v>1685.0666666666664</v>
      </c>
      <c r="I162" s="41">
        <v>1669.1333333333328</v>
      </c>
      <c r="J162" s="41">
        <v>1720.9333333333329</v>
      </c>
      <c r="K162" s="41">
        <v>1736.8666666666668</v>
      </c>
      <c r="L162" s="41">
        <v>1746.833333333333</v>
      </c>
      <c r="M162" s="31">
        <v>1726.9</v>
      </c>
      <c r="N162" s="31">
        <v>1701</v>
      </c>
      <c r="O162" s="42">
        <v>5054625</v>
      </c>
      <c r="P162" s="43">
        <v>1.5367231638418079E-2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3049</v>
      </c>
      <c r="F163" s="40">
        <v>3044.0666666666671</v>
      </c>
      <c r="G163" s="41">
        <v>3009.8833333333341</v>
      </c>
      <c r="H163" s="41">
        <v>2970.7666666666669</v>
      </c>
      <c r="I163" s="41">
        <v>2936.5833333333339</v>
      </c>
      <c r="J163" s="41">
        <v>3083.1833333333343</v>
      </c>
      <c r="K163" s="41">
        <v>3117.3666666666677</v>
      </c>
      <c r="L163" s="41">
        <v>3156.4833333333345</v>
      </c>
      <c r="M163" s="31">
        <v>3078.25</v>
      </c>
      <c r="N163" s="31">
        <v>3004.95</v>
      </c>
      <c r="O163" s="42">
        <v>824000</v>
      </c>
      <c r="P163" s="43">
        <v>8.9586776859504128E-2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471.65</v>
      </c>
      <c r="F164" s="40">
        <v>472.36666666666662</v>
      </c>
      <c r="G164" s="41">
        <v>468.78333333333325</v>
      </c>
      <c r="H164" s="41">
        <v>465.91666666666663</v>
      </c>
      <c r="I164" s="41">
        <v>462.33333333333326</v>
      </c>
      <c r="J164" s="41">
        <v>475.23333333333323</v>
      </c>
      <c r="K164" s="41">
        <v>478.81666666666661</v>
      </c>
      <c r="L164" s="41">
        <v>481.68333333333322</v>
      </c>
      <c r="M164" s="31">
        <v>475.95</v>
      </c>
      <c r="N164" s="31">
        <v>469.5</v>
      </c>
      <c r="O164" s="42">
        <v>2938500</v>
      </c>
      <c r="P164" s="43">
        <v>-1.0198878123406426E-3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892.45</v>
      </c>
      <c r="F165" s="40">
        <v>901.48333333333323</v>
      </c>
      <c r="G165" s="41">
        <v>878.96666666666647</v>
      </c>
      <c r="H165" s="41">
        <v>865.48333333333323</v>
      </c>
      <c r="I165" s="41">
        <v>842.96666666666647</v>
      </c>
      <c r="J165" s="41">
        <v>914.96666666666647</v>
      </c>
      <c r="K165" s="41">
        <v>937.48333333333312</v>
      </c>
      <c r="L165" s="41">
        <v>950.96666666666647</v>
      </c>
      <c r="M165" s="31">
        <v>924</v>
      </c>
      <c r="N165" s="31">
        <v>888</v>
      </c>
      <c r="O165" s="42">
        <v>1106350</v>
      </c>
      <c r="P165" s="43">
        <v>-6.8376068376068383E-2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581.54999999999995</v>
      </c>
      <c r="F166" s="40">
        <v>580.11666666666667</v>
      </c>
      <c r="G166" s="41">
        <v>576.63333333333333</v>
      </c>
      <c r="H166" s="41">
        <v>571.7166666666667</v>
      </c>
      <c r="I166" s="41">
        <v>568.23333333333335</v>
      </c>
      <c r="J166" s="41">
        <v>585.0333333333333</v>
      </c>
      <c r="K166" s="41">
        <v>588.51666666666665</v>
      </c>
      <c r="L166" s="41">
        <v>593.43333333333328</v>
      </c>
      <c r="M166" s="31">
        <v>583.6</v>
      </c>
      <c r="N166" s="31">
        <v>575.20000000000005</v>
      </c>
      <c r="O166" s="42">
        <v>6666800</v>
      </c>
      <c r="P166" s="43">
        <v>-1.5505478602439528E-2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1447.3</v>
      </c>
      <c r="F167" s="40">
        <v>1440.9666666666665</v>
      </c>
      <c r="G167" s="41">
        <v>1427.9333333333329</v>
      </c>
      <c r="H167" s="41">
        <v>1408.5666666666664</v>
      </c>
      <c r="I167" s="41">
        <v>1395.5333333333328</v>
      </c>
      <c r="J167" s="41">
        <v>1460.333333333333</v>
      </c>
      <c r="K167" s="41">
        <v>1473.3666666666663</v>
      </c>
      <c r="L167" s="41">
        <v>1492.7333333333331</v>
      </c>
      <c r="M167" s="31">
        <v>1454</v>
      </c>
      <c r="N167" s="31">
        <v>1421.6</v>
      </c>
      <c r="O167" s="42">
        <v>1686300</v>
      </c>
      <c r="P167" s="43">
        <v>5.0588748364587877E-2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7479.25</v>
      </c>
      <c r="F168" s="40">
        <v>7525.2833333333328</v>
      </c>
      <c r="G168" s="41">
        <v>7416.2166666666653</v>
      </c>
      <c r="H168" s="41">
        <v>7353.1833333333325</v>
      </c>
      <c r="I168" s="41">
        <v>7244.116666666665</v>
      </c>
      <c r="J168" s="41">
        <v>7588.3166666666657</v>
      </c>
      <c r="K168" s="41">
        <v>7697.3833333333332</v>
      </c>
      <c r="L168" s="41">
        <v>7760.4166666666661</v>
      </c>
      <c r="M168" s="31">
        <v>7634.35</v>
      </c>
      <c r="N168" s="31">
        <v>7462.25</v>
      </c>
      <c r="O168" s="42">
        <v>2323800</v>
      </c>
      <c r="P168" s="43">
        <v>-7.3518858145283472E-2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820.15</v>
      </c>
      <c r="F169" s="40">
        <v>821.7166666666667</v>
      </c>
      <c r="G169" s="41">
        <v>815.43333333333339</v>
      </c>
      <c r="H169" s="41">
        <v>810.7166666666667</v>
      </c>
      <c r="I169" s="41">
        <v>804.43333333333339</v>
      </c>
      <c r="J169" s="41">
        <v>826.43333333333339</v>
      </c>
      <c r="K169" s="41">
        <v>832.7166666666667</v>
      </c>
      <c r="L169" s="41">
        <v>837.43333333333339</v>
      </c>
      <c r="M169" s="31">
        <v>828</v>
      </c>
      <c r="N169" s="31">
        <v>817</v>
      </c>
      <c r="O169" s="42">
        <v>23939500</v>
      </c>
      <c r="P169" s="43">
        <v>2.1768707482993197E-3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267.95</v>
      </c>
      <c r="F170" s="40">
        <v>267.43333333333334</v>
      </c>
      <c r="G170" s="41">
        <v>264.01666666666665</v>
      </c>
      <c r="H170" s="41">
        <v>260.08333333333331</v>
      </c>
      <c r="I170" s="41">
        <v>256.66666666666663</v>
      </c>
      <c r="J170" s="41">
        <v>271.36666666666667</v>
      </c>
      <c r="K170" s="41">
        <v>274.7833333333333</v>
      </c>
      <c r="L170" s="41">
        <v>278.7166666666667</v>
      </c>
      <c r="M170" s="31">
        <v>270.85000000000002</v>
      </c>
      <c r="N170" s="31">
        <v>263.5</v>
      </c>
      <c r="O170" s="42">
        <v>119074100</v>
      </c>
      <c r="P170" s="43">
        <v>2.2962711687498369E-3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1047.5</v>
      </c>
      <c r="F171" s="40">
        <v>1049.25</v>
      </c>
      <c r="G171" s="41">
        <v>1042.25</v>
      </c>
      <c r="H171" s="41">
        <v>1037</v>
      </c>
      <c r="I171" s="41">
        <v>1030</v>
      </c>
      <c r="J171" s="41">
        <v>1054.5</v>
      </c>
      <c r="K171" s="41">
        <v>1061.5</v>
      </c>
      <c r="L171" s="41">
        <v>1066.75</v>
      </c>
      <c r="M171" s="31">
        <v>1056.25</v>
      </c>
      <c r="N171" s="31">
        <v>1044</v>
      </c>
      <c r="O171" s="42">
        <v>3171500</v>
      </c>
      <c r="P171" s="43">
        <v>9.871039643368891E-3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598.35</v>
      </c>
      <c r="F172" s="40">
        <v>594.58333333333337</v>
      </c>
      <c r="G172" s="41">
        <v>587.76666666666677</v>
      </c>
      <c r="H172" s="41">
        <v>577.18333333333339</v>
      </c>
      <c r="I172" s="41">
        <v>570.36666666666679</v>
      </c>
      <c r="J172" s="41">
        <v>605.16666666666674</v>
      </c>
      <c r="K172" s="41">
        <v>611.98333333333335</v>
      </c>
      <c r="L172" s="41">
        <v>622.56666666666672</v>
      </c>
      <c r="M172" s="31">
        <v>601.4</v>
      </c>
      <c r="N172" s="31">
        <v>584</v>
      </c>
      <c r="O172" s="42">
        <v>33345600</v>
      </c>
      <c r="P172" s="43">
        <v>2.5538824918807206E-2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205.85</v>
      </c>
      <c r="F173" s="40">
        <v>205.91666666666666</v>
      </c>
      <c r="G173" s="41">
        <v>204.43333333333331</v>
      </c>
      <c r="H173" s="41">
        <v>203.01666666666665</v>
      </c>
      <c r="I173" s="41">
        <v>201.5333333333333</v>
      </c>
      <c r="J173" s="41">
        <v>207.33333333333331</v>
      </c>
      <c r="K173" s="41">
        <v>208.81666666666666</v>
      </c>
      <c r="L173" s="41">
        <v>210.23333333333332</v>
      </c>
      <c r="M173" s="31">
        <v>207.4</v>
      </c>
      <c r="N173" s="31">
        <v>204.5</v>
      </c>
      <c r="O173" s="42">
        <v>63759000</v>
      </c>
      <c r="P173" s="43">
        <v>8.3981780223951422E-3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32" sqref="B3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44403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34" t="s">
        <v>16</v>
      </c>
      <c r="B8" s="436"/>
      <c r="C8" s="440" t="s">
        <v>20</v>
      </c>
      <c r="D8" s="440" t="s">
        <v>21</v>
      </c>
      <c r="E8" s="431" t="s">
        <v>22</v>
      </c>
      <c r="F8" s="432"/>
      <c r="G8" s="433"/>
      <c r="H8" s="431" t="s">
        <v>23</v>
      </c>
      <c r="I8" s="432"/>
      <c r="J8" s="433"/>
      <c r="K8" s="26"/>
      <c r="L8" s="55"/>
      <c r="M8" s="55"/>
      <c r="N8" s="1"/>
      <c r="O8" s="1"/>
    </row>
    <row r="9" spans="1:15" ht="36" customHeight="1">
      <c r="A9" s="438"/>
      <c r="B9" s="439"/>
      <c r="C9" s="439"/>
      <c r="D9" s="4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15856.05</v>
      </c>
      <c r="D10" s="35">
        <v>15841.416666666666</v>
      </c>
      <c r="E10" s="35">
        <v>15783.033333333333</v>
      </c>
      <c r="F10" s="35">
        <v>15710.016666666666</v>
      </c>
      <c r="G10" s="35">
        <v>15651.633333333333</v>
      </c>
      <c r="H10" s="35">
        <v>15914.433333333332</v>
      </c>
      <c r="I10" s="35">
        <v>15972.816666666668</v>
      </c>
      <c r="J10" s="35">
        <v>16045.833333333332</v>
      </c>
      <c r="K10" s="37">
        <v>15899.8</v>
      </c>
      <c r="L10" s="37">
        <v>15768.4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35034.400000000001</v>
      </c>
      <c r="D11" s="40">
        <v>34842.383333333331</v>
      </c>
      <c r="E11" s="40">
        <v>34596.766666666663</v>
      </c>
      <c r="F11" s="40">
        <v>34159.133333333331</v>
      </c>
      <c r="G11" s="40">
        <v>33913.516666666663</v>
      </c>
      <c r="H11" s="40">
        <v>35280.016666666663</v>
      </c>
      <c r="I11" s="40">
        <v>35525.633333333331</v>
      </c>
      <c r="J11" s="40">
        <v>35963.266666666663</v>
      </c>
      <c r="K11" s="31">
        <v>35088</v>
      </c>
      <c r="L11" s="31">
        <v>34404.75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2040.6</v>
      </c>
      <c r="D12" s="40">
        <v>2046.2666666666664</v>
      </c>
      <c r="E12" s="40">
        <v>2033.1833333333329</v>
      </c>
      <c r="F12" s="40">
        <v>2025.7666666666664</v>
      </c>
      <c r="G12" s="40">
        <v>2012.6833333333329</v>
      </c>
      <c r="H12" s="40">
        <v>2053.6833333333329</v>
      </c>
      <c r="I12" s="40">
        <v>2066.7666666666669</v>
      </c>
      <c r="J12" s="40">
        <v>2074.1833333333329</v>
      </c>
      <c r="K12" s="31">
        <v>2059.35</v>
      </c>
      <c r="L12" s="31">
        <v>2038.85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4456.3500000000004</v>
      </c>
      <c r="D13" s="40">
        <v>4471.3500000000004</v>
      </c>
      <c r="E13" s="40">
        <v>4437.6000000000004</v>
      </c>
      <c r="F13" s="40">
        <v>4418.8500000000004</v>
      </c>
      <c r="G13" s="40">
        <v>4385.1000000000004</v>
      </c>
      <c r="H13" s="40">
        <v>4490.1000000000004</v>
      </c>
      <c r="I13" s="40">
        <v>4523.8500000000004</v>
      </c>
      <c r="J13" s="40">
        <v>4542.6000000000004</v>
      </c>
      <c r="K13" s="31">
        <v>4505.1000000000004</v>
      </c>
      <c r="L13" s="31">
        <v>4452.6000000000004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29894.3</v>
      </c>
      <c r="D14" s="40">
        <v>29934.016666666666</v>
      </c>
      <c r="E14" s="40">
        <v>29808.333333333332</v>
      </c>
      <c r="F14" s="40">
        <v>29722.366666666665</v>
      </c>
      <c r="G14" s="40">
        <v>29596.683333333331</v>
      </c>
      <c r="H14" s="40">
        <v>30019.983333333334</v>
      </c>
      <c r="I14" s="40">
        <v>30145.666666666668</v>
      </c>
      <c r="J14" s="40">
        <v>30231.633333333335</v>
      </c>
      <c r="K14" s="31">
        <v>30059.7</v>
      </c>
      <c r="L14" s="31">
        <v>29848.05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3597.9</v>
      </c>
      <c r="D15" s="40">
        <v>3608.9</v>
      </c>
      <c r="E15" s="40">
        <v>3583.2000000000003</v>
      </c>
      <c r="F15" s="40">
        <v>3568.5</v>
      </c>
      <c r="G15" s="40">
        <v>3542.8</v>
      </c>
      <c r="H15" s="40">
        <v>3623.6000000000004</v>
      </c>
      <c r="I15" s="40">
        <v>3649.3</v>
      </c>
      <c r="J15" s="40">
        <v>3664.0000000000005</v>
      </c>
      <c r="K15" s="31">
        <v>3634.6</v>
      </c>
      <c r="L15" s="31">
        <v>3594.2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7574.35</v>
      </c>
      <c r="D16" s="40">
        <v>7592.6833333333334</v>
      </c>
      <c r="E16" s="40">
        <v>7546.3666666666668</v>
      </c>
      <c r="F16" s="40">
        <v>7518.3833333333332</v>
      </c>
      <c r="G16" s="40">
        <v>7472.0666666666666</v>
      </c>
      <c r="H16" s="40">
        <v>7620.666666666667</v>
      </c>
      <c r="I16" s="40">
        <v>7666.9833333333345</v>
      </c>
      <c r="J16" s="40">
        <v>7694.9666666666672</v>
      </c>
      <c r="K16" s="31">
        <v>7639</v>
      </c>
      <c r="L16" s="31">
        <v>7564.7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2337.5500000000002</v>
      </c>
      <c r="D17" s="40">
        <v>2335.0166666666669</v>
      </c>
      <c r="E17" s="40">
        <v>2295.0333333333338</v>
      </c>
      <c r="F17" s="40">
        <v>2252.5166666666669</v>
      </c>
      <c r="G17" s="40">
        <v>2212.5333333333338</v>
      </c>
      <c r="H17" s="40">
        <v>2377.5333333333338</v>
      </c>
      <c r="I17" s="40">
        <v>2417.5166666666664</v>
      </c>
      <c r="J17" s="40">
        <v>2460.0333333333338</v>
      </c>
      <c r="K17" s="31">
        <v>2375</v>
      </c>
      <c r="L17" s="31">
        <v>2292.5</v>
      </c>
      <c r="M17" s="31">
        <v>16.649000000000001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1165.75</v>
      </c>
      <c r="D18" s="40">
        <v>1161.9333333333334</v>
      </c>
      <c r="E18" s="40">
        <v>1149.8666666666668</v>
      </c>
      <c r="F18" s="40">
        <v>1133.9833333333333</v>
      </c>
      <c r="G18" s="40">
        <v>1121.9166666666667</v>
      </c>
      <c r="H18" s="40">
        <v>1177.8166666666668</v>
      </c>
      <c r="I18" s="40">
        <v>1189.8833333333334</v>
      </c>
      <c r="J18" s="40">
        <v>1205.7666666666669</v>
      </c>
      <c r="K18" s="31">
        <v>1174</v>
      </c>
      <c r="L18" s="31">
        <v>1146.05</v>
      </c>
      <c r="M18" s="31">
        <v>9.7898599999999991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890.9</v>
      </c>
      <c r="D19" s="40">
        <v>889.4</v>
      </c>
      <c r="E19" s="40">
        <v>881.8</v>
      </c>
      <c r="F19" s="40">
        <v>872.69999999999993</v>
      </c>
      <c r="G19" s="40">
        <v>865.09999999999991</v>
      </c>
      <c r="H19" s="40">
        <v>898.5</v>
      </c>
      <c r="I19" s="40">
        <v>906.10000000000014</v>
      </c>
      <c r="J19" s="40">
        <v>915.2</v>
      </c>
      <c r="K19" s="31">
        <v>897</v>
      </c>
      <c r="L19" s="31">
        <v>880.3</v>
      </c>
      <c r="M19" s="31">
        <v>18.85059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17815.849999999999</v>
      </c>
      <c r="D20" s="40">
        <v>17694.8</v>
      </c>
      <c r="E20" s="40">
        <v>17539.599999999999</v>
      </c>
      <c r="F20" s="40">
        <v>17263.349999999999</v>
      </c>
      <c r="G20" s="40">
        <v>17108.149999999998</v>
      </c>
      <c r="H20" s="40">
        <v>17971.05</v>
      </c>
      <c r="I20" s="40">
        <v>18126.250000000004</v>
      </c>
      <c r="J20" s="40">
        <v>18402.5</v>
      </c>
      <c r="K20" s="31">
        <v>17850</v>
      </c>
      <c r="L20" s="31">
        <v>17418.55</v>
      </c>
      <c r="M20" s="31">
        <v>8.4690000000000001E-2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1401.65</v>
      </c>
      <c r="D21" s="40">
        <v>1407.5666666666666</v>
      </c>
      <c r="E21" s="40">
        <v>1380.2833333333333</v>
      </c>
      <c r="F21" s="40">
        <v>1358.9166666666667</v>
      </c>
      <c r="G21" s="40">
        <v>1331.6333333333334</v>
      </c>
      <c r="H21" s="40">
        <v>1428.9333333333332</v>
      </c>
      <c r="I21" s="40">
        <v>1456.2166666666665</v>
      </c>
      <c r="J21" s="40">
        <v>1477.583333333333</v>
      </c>
      <c r="K21" s="31">
        <v>1434.85</v>
      </c>
      <c r="L21" s="31">
        <v>1386.2</v>
      </c>
      <c r="M21" s="31">
        <v>46.941400000000002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980.25</v>
      </c>
      <c r="D22" s="40">
        <v>974.16666666666663</v>
      </c>
      <c r="E22" s="40">
        <v>957.33333333333326</v>
      </c>
      <c r="F22" s="40">
        <v>934.41666666666663</v>
      </c>
      <c r="G22" s="40">
        <v>917.58333333333326</v>
      </c>
      <c r="H22" s="40">
        <v>997.08333333333326</v>
      </c>
      <c r="I22" s="40">
        <v>1013.9166666666665</v>
      </c>
      <c r="J22" s="40">
        <v>1036.8333333333333</v>
      </c>
      <c r="K22" s="31">
        <v>991</v>
      </c>
      <c r="L22" s="31">
        <v>951.25</v>
      </c>
      <c r="M22" s="31">
        <v>0.79379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680.05</v>
      </c>
      <c r="D23" s="40">
        <v>685.75</v>
      </c>
      <c r="E23" s="40">
        <v>671.5</v>
      </c>
      <c r="F23" s="40">
        <v>662.95</v>
      </c>
      <c r="G23" s="40">
        <v>648.70000000000005</v>
      </c>
      <c r="H23" s="40">
        <v>694.3</v>
      </c>
      <c r="I23" s="40">
        <v>708.55</v>
      </c>
      <c r="J23" s="40">
        <v>717.09999999999991</v>
      </c>
      <c r="K23" s="31">
        <v>700</v>
      </c>
      <c r="L23" s="31">
        <v>677.2</v>
      </c>
      <c r="M23" s="31">
        <v>86.820970000000003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880.6</v>
      </c>
      <c r="D24" s="40">
        <v>873.16666666666663</v>
      </c>
      <c r="E24" s="40">
        <v>857.33333333333326</v>
      </c>
      <c r="F24" s="40">
        <v>834.06666666666661</v>
      </c>
      <c r="G24" s="40">
        <v>818.23333333333323</v>
      </c>
      <c r="H24" s="40">
        <v>896.43333333333328</v>
      </c>
      <c r="I24" s="40">
        <v>912.26666666666654</v>
      </c>
      <c r="J24" s="40">
        <v>935.5333333333333</v>
      </c>
      <c r="K24" s="31">
        <v>889</v>
      </c>
      <c r="L24" s="31">
        <v>849.9</v>
      </c>
      <c r="M24" s="31">
        <v>1.89493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963.6</v>
      </c>
      <c r="D25" s="40">
        <v>958.73333333333323</v>
      </c>
      <c r="E25" s="40">
        <v>927.46666666666647</v>
      </c>
      <c r="F25" s="40">
        <v>891.33333333333326</v>
      </c>
      <c r="G25" s="40">
        <v>860.06666666666649</v>
      </c>
      <c r="H25" s="40">
        <v>994.86666666666645</v>
      </c>
      <c r="I25" s="40">
        <v>1026.1333333333332</v>
      </c>
      <c r="J25" s="40">
        <v>1062.2666666666664</v>
      </c>
      <c r="K25" s="31">
        <v>990</v>
      </c>
      <c r="L25" s="31">
        <v>922.6</v>
      </c>
      <c r="M25" s="31">
        <v>0.82138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118.65</v>
      </c>
      <c r="D26" s="40">
        <v>119.43333333333334</v>
      </c>
      <c r="E26" s="40">
        <v>117.36666666666667</v>
      </c>
      <c r="F26" s="40">
        <v>116.08333333333334</v>
      </c>
      <c r="G26" s="40">
        <v>114.01666666666668</v>
      </c>
      <c r="H26" s="40">
        <v>120.71666666666667</v>
      </c>
      <c r="I26" s="40">
        <v>122.78333333333333</v>
      </c>
      <c r="J26" s="40">
        <v>124.06666666666666</v>
      </c>
      <c r="K26" s="31">
        <v>121.5</v>
      </c>
      <c r="L26" s="31">
        <v>118.15</v>
      </c>
      <c r="M26" s="31">
        <v>23.90785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218.4</v>
      </c>
      <c r="D27" s="40">
        <v>218.5</v>
      </c>
      <c r="E27" s="40">
        <v>215.2</v>
      </c>
      <c r="F27" s="40">
        <v>212</v>
      </c>
      <c r="G27" s="40">
        <v>208.7</v>
      </c>
      <c r="H27" s="40">
        <v>221.7</v>
      </c>
      <c r="I27" s="40">
        <v>225</v>
      </c>
      <c r="J27" s="40">
        <v>228.2</v>
      </c>
      <c r="K27" s="31">
        <v>221.8</v>
      </c>
      <c r="L27" s="31">
        <v>215.3</v>
      </c>
      <c r="M27" s="31">
        <v>25.174199999999999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2166.3000000000002</v>
      </c>
      <c r="D28" s="40">
        <v>2154.4333333333334</v>
      </c>
      <c r="E28" s="40">
        <v>2128.916666666667</v>
      </c>
      <c r="F28" s="40">
        <v>2091.5333333333338</v>
      </c>
      <c r="G28" s="40">
        <v>2066.0166666666673</v>
      </c>
      <c r="H28" s="40">
        <v>2191.8166666666666</v>
      </c>
      <c r="I28" s="40">
        <v>2217.333333333333</v>
      </c>
      <c r="J28" s="40">
        <v>2254.7166666666662</v>
      </c>
      <c r="K28" s="31">
        <v>2179.9499999999998</v>
      </c>
      <c r="L28" s="31">
        <v>2117.0500000000002</v>
      </c>
      <c r="M28" s="31">
        <v>0.54749000000000003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946</v>
      </c>
      <c r="D29" s="40">
        <v>948.5</v>
      </c>
      <c r="E29" s="40">
        <v>937.5</v>
      </c>
      <c r="F29" s="40">
        <v>929</v>
      </c>
      <c r="G29" s="40">
        <v>918</v>
      </c>
      <c r="H29" s="40">
        <v>957</v>
      </c>
      <c r="I29" s="40">
        <v>968</v>
      </c>
      <c r="J29" s="40">
        <v>976.5</v>
      </c>
      <c r="K29" s="31">
        <v>959.5</v>
      </c>
      <c r="L29" s="31">
        <v>940</v>
      </c>
      <c r="M29" s="31">
        <v>2.9159299999999999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3394.7</v>
      </c>
      <c r="D30" s="40">
        <v>3390.2166666666667</v>
      </c>
      <c r="E30" s="40">
        <v>3348.4833333333336</v>
      </c>
      <c r="F30" s="40">
        <v>3302.2666666666669</v>
      </c>
      <c r="G30" s="40">
        <v>3260.5333333333338</v>
      </c>
      <c r="H30" s="40">
        <v>3436.4333333333334</v>
      </c>
      <c r="I30" s="40">
        <v>3478.1666666666661</v>
      </c>
      <c r="J30" s="40">
        <v>3524.3833333333332</v>
      </c>
      <c r="K30" s="31">
        <v>3431.95</v>
      </c>
      <c r="L30" s="31">
        <v>3344</v>
      </c>
      <c r="M30" s="31">
        <v>1.0388500000000001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723.25</v>
      </c>
      <c r="D31" s="40">
        <v>723.88333333333333</v>
      </c>
      <c r="E31" s="40">
        <v>719.4666666666667</v>
      </c>
      <c r="F31" s="40">
        <v>715.68333333333339</v>
      </c>
      <c r="G31" s="40">
        <v>711.26666666666677</v>
      </c>
      <c r="H31" s="40">
        <v>727.66666666666663</v>
      </c>
      <c r="I31" s="40">
        <v>732.08333333333337</v>
      </c>
      <c r="J31" s="40">
        <v>735.86666666666656</v>
      </c>
      <c r="K31" s="31">
        <v>728.3</v>
      </c>
      <c r="L31" s="31">
        <v>720.1</v>
      </c>
      <c r="M31" s="31">
        <v>4.6337999999999999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402.3</v>
      </c>
      <c r="D32" s="40">
        <v>404.09999999999997</v>
      </c>
      <c r="E32" s="40">
        <v>398.69999999999993</v>
      </c>
      <c r="F32" s="40">
        <v>395.09999999999997</v>
      </c>
      <c r="G32" s="40">
        <v>389.69999999999993</v>
      </c>
      <c r="H32" s="40">
        <v>407.69999999999993</v>
      </c>
      <c r="I32" s="40">
        <v>413.09999999999991</v>
      </c>
      <c r="J32" s="40">
        <v>416.69999999999993</v>
      </c>
      <c r="K32" s="31">
        <v>409.5</v>
      </c>
      <c r="L32" s="31">
        <v>400.5</v>
      </c>
      <c r="M32" s="31">
        <v>77.852419999999995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3918.9</v>
      </c>
      <c r="D33" s="40">
        <v>3943.8833333333332</v>
      </c>
      <c r="E33" s="40">
        <v>3888.0166666666664</v>
      </c>
      <c r="F33" s="40">
        <v>3857.1333333333332</v>
      </c>
      <c r="G33" s="40">
        <v>3801.2666666666664</v>
      </c>
      <c r="H33" s="40">
        <v>3974.7666666666664</v>
      </c>
      <c r="I33" s="40">
        <v>4030.6333333333332</v>
      </c>
      <c r="J33" s="40">
        <v>4061.5166666666664</v>
      </c>
      <c r="K33" s="31">
        <v>3999.75</v>
      </c>
      <c r="L33" s="31">
        <v>3913</v>
      </c>
      <c r="M33" s="31">
        <v>3.3598499999999998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226.8</v>
      </c>
      <c r="D34" s="40">
        <v>226.2833333333333</v>
      </c>
      <c r="E34" s="40">
        <v>224.71666666666661</v>
      </c>
      <c r="F34" s="40">
        <v>222.6333333333333</v>
      </c>
      <c r="G34" s="40">
        <v>221.06666666666661</v>
      </c>
      <c r="H34" s="40">
        <v>228.36666666666662</v>
      </c>
      <c r="I34" s="40">
        <v>229.93333333333334</v>
      </c>
      <c r="J34" s="40">
        <v>232.01666666666662</v>
      </c>
      <c r="K34" s="31">
        <v>227.85</v>
      </c>
      <c r="L34" s="31">
        <v>224.2</v>
      </c>
      <c r="M34" s="31">
        <v>30.74785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124.3</v>
      </c>
      <c r="D35" s="40">
        <v>124.26666666666667</v>
      </c>
      <c r="E35" s="40">
        <v>123.48333333333333</v>
      </c>
      <c r="F35" s="40">
        <v>122.66666666666667</v>
      </c>
      <c r="G35" s="40">
        <v>121.88333333333334</v>
      </c>
      <c r="H35" s="40">
        <v>125.08333333333333</v>
      </c>
      <c r="I35" s="40">
        <v>125.86666666666666</v>
      </c>
      <c r="J35" s="40">
        <v>126.68333333333332</v>
      </c>
      <c r="K35" s="31">
        <v>125.05</v>
      </c>
      <c r="L35" s="31">
        <v>123.45</v>
      </c>
      <c r="M35" s="31">
        <v>84.432000000000002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3083.75</v>
      </c>
      <c r="D36" s="40">
        <v>3097.1333333333337</v>
      </c>
      <c r="E36" s="40">
        <v>3064.6666666666674</v>
      </c>
      <c r="F36" s="40">
        <v>3045.5833333333339</v>
      </c>
      <c r="G36" s="40">
        <v>3013.1166666666677</v>
      </c>
      <c r="H36" s="40">
        <v>3116.2166666666672</v>
      </c>
      <c r="I36" s="40">
        <v>3148.6833333333334</v>
      </c>
      <c r="J36" s="40">
        <v>3167.7666666666669</v>
      </c>
      <c r="K36" s="31">
        <v>3129.6</v>
      </c>
      <c r="L36" s="31">
        <v>3078.05</v>
      </c>
      <c r="M36" s="31">
        <v>8.1532900000000001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963.7</v>
      </c>
      <c r="D37" s="40">
        <v>966.66666666666663</v>
      </c>
      <c r="E37" s="40">
        <v>957.33333333333326</v>
      </c>
      <c r="F37" s="40">
        <v>950.96666666666658</v>
      </c>
      <c r="G37" s="40">
        <v>941.63333333333321</v>
      </c>
      <c r="H37" s="40">
        <v>973.0333333333333</v>
      </c>
      <c r="I37" s="40">
        <v>982.36666666666656</v>
      </c>
      <c r="J37" s="40">
        <v>988.73333333333335</v>
      </c>
      <c r="K37" s="31">
        <v>976</v>
      </c>
      <c r="L37" s="31">
        <v>960.3</v>
      </c>
      <c r="M37" s="31">
        <v>5.5334000000000003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3413.2</v>
      </c>
      <c r="D38" s="40">
        <v>3410.4166666666665</v>
      </c>
      <c r="E38" s="40">
        <v>3395.833333333333</v>
      </c>
      <c r="F38" s="40">
        <v>3378.4666666666667</v>
      </c>
      <c r="G38" s="40">
        <v>3363.8833333333332</v>
      </c>
      <c r="H38" s="40">
        <v>3427.7833333333328</v>
      </c>
      <c r="I38" s="40">
        <v>3442.3666666666659</v>
      </c>
      <c r="J38" s="40">
        <v>3459.7333333333327</v>
      </c>
      <c r="K38" s="31">
        <v>3425</v>
      </c>
      <c r="L38" s="31">
        <v>3393.05</v>
      </c>
      <c r="M38" s="31">
        <v>1.55192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755.4</v>
      </c>
      <c r="D39" s="40">
        <v>753.16666666666663</v>
      </c>
      <c r="E39" s="40">
        <v>742.33333333333326</v>
      </c>
      <c r="F39" s="40">
        <v>729.26666666666665</v>
      </c>
      <c r="G39" s="40">
        <v>718.43333333333328</v>
      </c>
      <c r="H39" s="40">
        <v>766.23333333333323</v>
      </c>
      <c r="I39" s="40">
        <v>777.06666666666649</v>
      </c>
      <c r="J39" s="40">
        <v>790.13333333333321</v>
      </c>
      <c r="K39" s="31">
        <v>764</v>
      </c>
      <c r="L39" s="31">
        <v>740.1</v>
      </c>
      <c r="M39" s="31">
        <v>66.044650000000004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3841.9</v>
      </c>
      <c r="D40" s="40">
        <v>3863.9833333333336</v>
      </c>
      <c r="E40" s="40">
        <v>3802.9666666666672</v>
      </c>
      <c r="F40" s="40">
        <v>3764.0333333333338</v>
      </c>
      <c r="G40" s="40">
        <v>3703.0166666666673</v>
      </c>
      <c r="H40" s="40">
        <v>3902.916666666667</v>
      </c>
      <c r="I40" s="40">
        <v>3963.9333333333334</v>
      </c>
      <c r="J40" s="40">
        <v>4002.8666666666668</v>
      </c>
      <c r="K40" s="31">
        <v>3925</v>
      </c>
      <c r="L40" s="31">
        <v>3825.05</v>
      </c>
      <c r="M40" s="31">
        <v>7.0947800000000001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6180.9</v>
      </c>
      <c r="D41" s="40">
        <v>6181.9666666666672</v>
      </c>
      <c r="E41" s="40">
        <v>6138.9333333333343</v>
      </c>
      <c r="F41" s="40">
        <v>6096.9666666666672</v>
      </c>
      <c r="G41" s="40">
        <v>6053.9333333333343</v>
      </c>
      <c r="H41" s="40">
        <v>6223.9333333333343</v>
      </c>
      <c r="I41" s="40">
        <v>6266.9666666666672</v>
      </c>
      <c r="J41" s="40">
        <v>6308.9333333333343</v>
      </c>
      <c r="K41" s="31">
        <v>6225</v>
      </c>
      <c r="L41" s="31">
        <v>6140</v>
      </c>
      <c r="M41" s="31">
        <v>9.5373900000000003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13201.2</v>
      </c>
      <c r="D42" s="40">
        <v>13130.066666666666</v>
      </c>
      <c r="E42" s="40">
        <v>13016.183333333331</v>
      </c>
      <c r="F42" s="40">
        <v>12831.166666666664</v>
      </c>
      <c r="G42" s="40">
        <v>12717.283333333329</v>
      </c>
      <c r="H42" s="40">
        <v>13315.083333333332</v>
      </c>
      <c r="I42" s="40">
        <v>13428.966666666667</v>
      </c>
      <c r="J42" s="40">
        <v>13613.983333333334</v>
      </c>
      <c r="K42" s="31">
        <v>13243.95</v>
      </c>
      <c r="L42" s="31">
        <v>12945.05</v>
      </c>
      <c r="M42" s="31">
        <v>2.8986999999999998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3837.55</v>
      </c>
      <c r="D43" s="40">
        <v>3862.8166666666671</v>
      </c>
      <c r="E43" s="40">
        <v>3729.7833333333342</v>
      </c>
      <c r="F43" s="40">
        <v>3622.0166666666673</v>
      </c>
      <c r="G43" s="40">
        <v>3488.9833333333345</v>
      </c>
      <c r="H43" s="40">
        <v>3970.5833333333339</v>
      </c>
      <c r="I43" s="40">
        <v>4103.6166666666668</v>
      </c>
      <c r="J43" s="40">
        <v>4211.3833333333332</v>
      </c>
      <c r="K43" s="31">
        <v>3995.85</v>
      </c>
      <c r="L43" s="31">
        <v>3755.05</v>
      </c>
      <c r="M43" s="31">
        <v>0.89976999999999996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2333.0500000000002</v>
      </c>
      <c r="D44" s="40">
        <v>2337.0833333333335</v>
      </c>
      <c r="E44" s="40">
        <v>2314.166666666667</v>
      </c>
      <c r="F44" s="40">
        <v>2295.2833333333333</v>
      </c>
      <c r="G44" s="40">
        <v>2272.3666666666668</v>
      </c>
      <c r="H44" s="40">
        <v>2355.9666666666672</v>
      </c>
      <c r="I44" s="40">
        <v>2378.8833333333341</v>
      </c>
      <c r="J44" s="40">
        <v>2397.7666666666673</v>
      </c>
      <c r="K44" s="31">
        <v>2360</v>
      </c>
      <c r="L44" s="31">
        <v>2318.1999999999998</v>
      </c>
      <c r="M44" s="31">
        <v>3.97458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305.05</v>
      </c>
      <c r="D45" s="40">
        <v>305.90000000000003</v>
      </c>
      <c r="E45" s="40">
        <v>302.35000000000008</v>
      </c>
      <c r="F45" s="40">
        <v>299.65000000000003</v>
      </c>
      <c r="G45" s="40">
        <v>296.10000000000008</v>
      </c>
      <c r="H45" s="40">
        <v>308.60000000000008</v>
      </c>
      <c r="I45" s="40">
        <v>312.15000000000003</v>
      </c>
      <c r="J45" s="40">
        <v>314.85000000000008</v>
      </c>
      <c r="K45" s="31">
        <v>309.45</v>
      </c>
      <c r="L45" s="31">
        <v>303.2</v>
      </c>
      <c r="M45" s="31">
        <v>38.369669999999999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79.849999999999994</v>
      </c>
      <c r="D46" s="40">
        <v>79.816666666666663</v>
      </c>
      <c r="E46" s="40">
        <v>79.033333333333331</v>
      </c>
      <c r="F46" s="40">
        <v>78.216666666666669</v>
      </c>
      <c r="G46" s="40">
        <v>77.433333333333337</v>
      </c>
      <c r="H46" s="40">
        <v>80.633333333333326</v>
      </c>
      <c r="I46" s="40">
        <v>81.416666666666657</v>
      </c>
      <c r="J46" s="40">
        <v>82.23333333333332</v>
      </c>
      <c r="K46" s="31">
        <v>80.599999999999994</v>
      </c>
      <c r="L46" s="31">
        <v>79</v>
      </c>
      <c r="M46" s="31">
        <v>237.17706999999999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72.75</v>
      </c>
      <c r="D47" s="40">
        <v>72.683333333333337</v>
      </c>
      <c r="E47" s="40">
        <v>71.616666666666674</v>
      </c>
      <c r="F47" s="40">
        <v>70.483333333333334</v>
      </c>
      <c r="G47" s="40">
        <v>69.416666666666671</v>
      </c>
      <c r="H47" s="40">
        <v>73.816666666666677</v>
      </c>
      <c r="I47" s="40">
        <v>74.88333333333334</v>
      </c>
      <c r="J47" s="40">
        <v>76.01666666666668</v>
      </c>
      <c r="K47" s="31">
        <v>73.75</v>
      </c>
      <c r="L47" s="31">
        <v>71.55</v>
      </c>
      <c r="M47" s="31">
        <v>24.408650000000002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1598.55</v>
      </c>
      <c r="D48" s="40">
        <v>1592.6333333333332</v>
      </c>
      <c r="E48" s="40">
        <v>1577.8166666666664</v>
      </c>
      <c r="F48" s="40">
        <v>1557.0833333333333</v>
      </c>
      <c r="G48" s="40">
        <v>1542.2666666666664</v>
      </c>
      <c r="H48" s="40">
        <v>1613.3666666666663</v>
      </c>
      <c r="I48" s="40">
        <v>1628.1833333333329</v>
      </c>
      <c r="J48" s="40">
        <v>1648.9166666666663</v>
      </c>
      <c r="K48" s="31">
        <v>1607.45</v>
      </c>
      <c r="L48" s="31">
        <v>1571.9</v>
      </c>
      <c r="M48" s="31">
        <v>6.4377800000000001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854.25</v>
      </c>
      <c r="D49" s="40">
        <v>856.5333333333333</v>
      </c>
      <c r="E49" s="40">
        <v>849.06666666666661</v>
      </c>
      <c r="F49" s="40">
        <v>843.88333333333333</v>
      </c>
      <c r="G49" s="40">
        <v>836.41666666666663</v>
      </c>
      <c r="H49" s="40">
        <v>861.71666666666658</v>
      </c>
      <c r="I49" s="40">
        <v>869.18333333333328</v>
      </c>
      <c r="J49" s="40">
        <v>874.36666666666656</v>
      </c>
      <c r="K49" s="31">
        <v>864</v>
      </c>
      <c r="L49" s="31">
        <v>851.35</v>
      </c>
      <c r="M49" s="31">
        <v>6.3442100000000003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182.65</v>
      </c>
      <c r="D50" s="40">
        <v>183.15</v>
      </c>
      <c r="E50" s="40">
        <v>181.10000000000002</v>
      </c>
      <c r="F50" s="40">
        <v>179.55</v>
      </c>
      <c r="G50" s="40">
        <v>177.50000000000003</v>
      </c>
      <c r="H50" s="40">
        <v>184.70000000000002</v>
      </c>
      <c r="I50" s="40">
        <v>186.75000000000003</v>
      </c>
      <c r="J50" s="40">
        <v>188.3</v>
      </c>
      <c r="K50" s="31">
        <v>185.2</v>
      </c>
      <c r="L50" s="31">
        <v>181.6</v>
      </c>
      <c r="M50" s="31">
        <v>42.567369999999997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788.9</v>
      </c>
      <c r="D51" s="40">
        <v>794.68333333333339</v>
      </c>
      <c r="E51" s="40">
        <v>780.61666666666679</v>
      </c>
      <c r="F51" s="40">
        <v>772.33333333333337</v>
      </c>
      <c r="G51" s="40">
        <v>758.26666666666677</v>
      </c>
      <c r="H51" s="40">
        <v>802.96666666666681</v>
      </c>
      <c r="I51" s="40">
        <v>817.03333333333342</v>
      </c>
      <c r="J51" s="40">
        <v>825.31666666666683</v>
      </c>
      <c r="K51" s="31">
        <v>808.75</v>
      </c>
      <c r="L51" s="31">
        <v>786.4</v>
      </c>
      <c r="M51" s="31">
        <v>5.55945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63.95</v>
      </c>
      <c r="D52" s="40">
        <v>64.233333333333334</v>
      </c>
      <c r="E52" s="40">
        <v>63.366666666666674</v>
      </c>
      <c r="F52" s="40">
        <v>62.783333333333339</v>
      </c>
      <c r="G52" s="40">
        <v>61.916666666666679</v>
      </c>
      <c r="H52" s="40">
        <v>64.816666666666663</v>
      </c>
      <c r="I52" s="40">
        <v>65.683333333333309</v>
      </c>
      <c r="J52" s="40">
        <v>66.266666666666666</v>
      </c>
      <c r="K52" s="31">
        <v>65.099999999999994</v>
      </c>
      <c r="L52" s="31">
        <v>63.65</v>
      </c>
      <c r="M52" s="31">
        <v>218.43100000000001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461.35</v>
      </c>
      <c r="D53" s="40">
        <v>462.15000000000003</v>
      </c>
      <c r="E53" s="40">
        <v>458.50000000000006</v>
      </c>
      <c r="F53" s="40">
        <v>455.65000000000003</v>
      </c>
      <c r="G53" s="40">
        <v>452.00000000000006</v>
      </c>
      <c r="H53" s="40">
        <v>465.00000000000006</v>
      </c>
      <c r="I53" s="40">
        <v>468.65000000000003</v>
      </c>
      <c r="J53" s="40">
        <v>471.50000000000006</v>
      </c>
      <c r="K53" s="31">
        <v>465.8</v>
      </c>
      <c r="L53" s="31">
        <v>459.3</v>
      </c>
      <c r="M53" s="31">
        <v>34.774039999999999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548.29999999999995</v>
      </c>
      <c r="D54" s="40">
        <v>547.23333333333323</v>
      </c>
      <c r="E54" s="40">
        <v>533.81666666666649</v>
      </c>
      <c r="F54" s="40">
        <v>519.33333333333326</v>
      </c>
      <c r="G54" s="40">
        <v>505.91666666666652</v>
      </c>
      <c r="H54" s="40">
        <v>561.71666666666647</v>
      </c>
      <c r="I54" s="40">
        <v>575.13333333333321</v>
      </c>
      <c r="J54" s="40">
        <v>589.61666666666645</v>
      </c>
      <c r="K54" s="31">
        <v>560.65</v>
      </c>
      <c r="L54" s="31">
        <v>532.75</v>
      </c>
      <c r="M54" s="31">
        <v>325.88977999999997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398.15</v>
      </c>
      <c r="D55" s="40">
        <v>395.66666666666669</v>
      </c>
      <c r="E55" s="40">
        <v>389.78333333333336</v>
      </c>
      <c r="F55" s="40">
        <v>381.41666666666669</v>
      </c>
      <c r="G55" s="40">
        <v>375.53333333333336</v>
      </c>
      <c r="H55" s="40">
        <v>404.03333333333336</v>
      </c>
      <c r="I55" s="40">
        <v>409.91666666666669</v>
      </c>
      <c r="J55" s="40">
        <v>418.28333333333336</v>
      </c>
      <c r="K55" s="31">
        <v>401.55</v>
      </c>
      <c r="L55" s="31">
        <v>387.3</v>
      </c>
      <c r="M55" s="31">
        <v>58.039459999999998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1272.8499999999999</v>
      </c>
      <c r="D56" s="40">
        <v>1278.75</v>
      </c>
      <c r="E56" s="40">
        <v>1260.5</v>
      </c>
      <c r="F56" s="40">
        <v>1248.1500000000001</v>
      </c>
      <c r="G56" s="40">
        <v>1229.9000000000001</v>
      </c>
      <c r="H56" s="40">
        <v>1291.0999999999999</v>
      </c>
      <c r="I56" s="40">
        <v>1309.3499999999999</v>
      </c>
      <c r="J56" s="40">
        <v>1321.6999999999998</v>
      </c>
      <c r="K56" s="31">
        <v>1297</v>
      </c>
      <c r="L56" s="31">
        <v>1266.4000000000001</v>
      </c>
      <c r="M56" s="31">
        <v>0.65224000000000004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15055.35</v>
      </c>
      <c r="D57" s="40">
        <v>15095.833333333334</v>
      </c>
      <c r="E57" s="40">
        <v>14999.516666666668</v>
      </c>
      <c r="F57" s="40">
        <v>14943.683333333334</v>
      </c>
      <c r="G57" s="40">
        <v>14847.366666666669</v>
      </c>
      <c r="H57" s="40">
        <v>15151.666666666668</v>
      </c>
      <c r="I57" s="40">
        <v>15247.983333333334</v>
      </c>
      <c r="J57" s="40">
        <v>15303.816666666668</v>
      </c>
      <c r="K57" s="31">
        <v>15192.15</v>
      </c>
      <c r="L57" s="31">
        <v>15040</v>
      </c>
      <c r="M57" s="31">
        <v>0.16832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3439.8</v>
      </c>
      <c r="D58" s="40">
        <v>3439.2000000000003</v>
      </c>
      <c r="E58" s="40">
        <v>3425.9000000000005</v>
      </c>
      <c r="F58" s="40">
        <v>3412.0000000000005</v>
      </c>
      <c r="G58" s="40">
        <v>3398.7000000000007</v>
      </c>
      <c r="H58" s="40">
        <v>3453.1000000000004</v>
      </c>
      <c r="I58" s="40">
        <v>3466.4000000000005</v>
      </c>
      <c r="J58" s="40">
        <v>3480.3</v>
      </c>
      <c r="K58" s="31">
        <v>3452.5</v>
      </c>
      <c r="L58" s="31">
        <v>3425.3</v>
      </c>
      <c r="M58" s="31">
        <v>2.4777800000000001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818.35</v>
      </c>
      <c r="D59" s="40">
        <v>821.98333333333323</v>
      </c>
      <c r="E59" s="40">
        <v>810.36666666666645</v>
      </c>
      <c r="F59" s="40">
        <v>802.38333333333321</v>
      </c>
      <c r="G59" s="40">
        <v>790.76666666666642</v>
      </c>
      <c r="H59" s="40">
        <v>829.96666666666647</v>
      </c>
      <c r="I59" s="40">
        <v>841.58333333333326</v>
      </c>
      <c r="J59" s="40">
        <v>849.56666666666649</v>
      </c>
      <c r="K59" s="31">
        <v>833.6</v>
      </c>
      <c r="L59" s="31">
        <v>814</v>
      </c>
      <c r="M59" s="31">
        <v>1.6229899999999999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615.25</v>
      </c>
      <c r="D60" s="40">
        <v>616.58333333333337</v>
      </c>
      <c r="E60" s="40">
        <v>610.66666666666674</v>
      </c>
      <c r="F60" s="40">
        <v>606.08333333333337</v>
      </c>
      <c r="G60" s="40">
        <v>600.16666666666674</v>
      </c>
      <c r="H60" s="40">
        <v>621.16666666666674</v>
      </c>
      <c r="I60" s="40">
        <v>627.08333333333348</v>
      </c>
      <c r="J60" s="40">
        <v>631.66666666666674</v>
      </c>
      <c r="K60" s="31">
        <v>622.5</v>
      </c>
      <c r="L60" s="31">
        <v>612</v>
      </c>
      <c r="M60" s="31">
        <v>21.751339999999999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146.05000000000001</v>
      </c>
      <c r="D61" s="40">
        <v>145.4</v>
      </c>
      <c r="E61" s="40">
        <v>144.5</v>
      </c>
      <c r="F61" s="40">
        <v>142.94999999999999</v>
      </c>
      <c r="G61" s="40">
        <v>142.04999999999998</v>
      </c>
      <c r="H61" s="40">
        <v>146.95000000000002</v>
      </c>
      <c r="I61" s="40">
        <v>147.85000000000005</v>
      </c>
      <c r="J61" s="40">
        <v>149.40000000000003</v>
      </c>
      <c r="K61" s="31">
        <v>146.30000000000001</v>
      </c>
      <c r="L61" s="31">
        <v>143.85</v>
      </c>
      <c r="M61" s="31">
        <v>55.881430000000002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143.75</v>
      </c>
      <c r="D62" s="40">
        <v>143.70000000000002</v>
      </c>
      <c r="E62" s="40">
        <v>142.85000000000002</v>
      </c>
      <c r="F62" s="40">
        <v>141.95000000000002</v>
      </c>
      <c r="G62" s="40">
        <v>141.10000000000002</v>
      </c>
      <c r="H62" s="40">
        <v>144.60000000000002</v>
      </c>
      <c r="I62" s="40">
        <v>145.44999999999999</v>
      </c>
      <c r="J62" s="40">
        <v>146.35000000000002</v>
      </c>
      <c r="K62" s="31">
        <v>144.55000000000001</v>
      </c>
      <c r="L62" s="31">
        <v>142.80000000000001</v>
      </c>
      <c r="M62" s="31">
        <v>3.9902600000000001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499.05</v>
      </c>
      <c r="D63" s="40">
        <v>498.66666666666669</v>
      </c>
      <c r="E63" s="40">
        <v>491.48333333333335</v>
      </c>
      <c r="F63" s="40">
        <v>483.91666666666669</v>
      </c>
      <c r="G63" s="40">
        <v>476.73333333333335</v>
      </c>
      <c r="H63" s="40">
        <v>506.23333333333335</v>
      </c>
      <c r="I63" s="40">
        <v>513.41666666666663</v>
      </c>
      <c r="J63" s="40">
        <v>520.98333333333335</v>
      </c>
      <c r="K63" s="31">
        <v>505.85</v>
      </c>
      <c r="L63" s="31">
        <v>491.1</v>
      </c>
      <c r="M63" s="31">
        <v>26.14875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948</v>
      </c>
      <c r="D64" s="40">
        <v>950.88333333333333</v>
      </c>
      <c r="E64" s="40">
        <v>944.06666666666661</v>
      </c>
      <c r="F64" s="40">
        <v>940.13333333333333</v>
      </c>
      <c r="G64" s="40">
        <v>933.31666666666661</v>
      </c>
      <c r="H64" s="40">
        <v>954.81666666666661</v>
      </c>
      <c r="I64" s="40">
        <v>961.63333333333344</v>
      </c>
      <c r="J64" s="40">
        <v>965.56666666666661</v>
      </c>
      <c r="K64" s="31">
        <v>957.7</v>
      </c>
      <c r="L64" s="31">
        <v>946.95</v>
      </c>
      <c r="M64" s="31">
        <v>10.56183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155.6</v>
      </c>
      <c r="D65" s="40">
        <v>155.58333333333334</v>
      </c>
      <c r="E65" s="40">
        <v>154.16666666666669</v>
      </c>
      <c r="F65" s="40">
        <v>152.73333333333335</v>
      </c>
      <c r="G65" s="40">
        <v>151.31666666666669</v>
      </c>
      <c r="H65" s="40">
        <v>157.01666666666668</v>
      </c>
      <c r="I65" s="40">
        <v>158.43333333333337</v>
      </c>
      <c r="J65" s="40">
        <v>159.86666666666667</v>
      </c>
      <c r="K65" s="31">
        <v>157</v>
      </c>
      <c r="L65" s="31">
        <v>154.15</v>
      </c>
      <c r="M65" s="31">
        <v>9.5221999999999998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144.1</v>
      </c>
      <c r="D66" s="40">
        <v>144.15</v>
      </c>
      <c r="E66" s="40">
        <v>143.30000000000001</v>
      </c>
      <c r="F66" s="40">
        <v>142.5</v>
      </c>
      <c r="G66" s="40">
        <v>141.65</v>
      </c>
      <c r="H66" s="40">
        <v>144.95000000000002</v>
      </c>
      <c r="I66" s="40">
        <v>145.79999999999998</v>
      </c>
      <c r="J66" s="40">
        <v>146.60000000000002</v>
      </c>
      <c r="K66" s="31">
        <v>145</v>
      </c>
      <c r="L66" s="31">
        <v>143.35</v>
      </c>
      <c r="M66" s="31">
        <v>34.197389999999999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4688.45</v>
      </c>
      <c r="D67" s="40">
        <v>4709.0166666666664</v>
      </c>
      <c r="E67" s="40">
        <v>4650.7333333333327</v>
      </c>
      <c r="F67" s="40">
        <v>4613.0166666666664</v>
      </c>
      <c r="G67" s="40">
        <v>4554.7333333333327</v>
      </c>
      <c r="H67" s="40">
        <v>4746.7333333333327</v>
      </c>
      <c r="I67" s="40">
        <v>4805.0166666666655</v>
      </c>
      <c r="J67" s="40">
        <v>4842.7333333333327</v>
      </c>
      <c r="K67" s="31">
        <v>4767.3</v>
      </c>
      <c r="L67" s="31">
        <v>4671.3</v>
      </c>
      <c r="M67" s="31">
        <v>3.70756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1795.05</v>
      </c>
      <c r="D68" s="40">
        <v>1795.6499999999999</v>
      </c>
      <c r="E68" s="40">
        <v>1779.3999999999996</v>
      </c>
      <c r="F68" s="40">
        <v>1763.7499999999998</v>
      </c>
      <c r="G68" s="40">
        <v>1747.4999999999995</v>
      </c>
      <c r="H68" s="40">
        <v>1811.2999999999997</v>
      </c>
      <c r="I68" s="40">
        <v>1827.5500000000002</v>
      </c>
      <c r="J68" s="40">
        <v>1843.1999999999998</v>
      </c>
      <c r="K68" s="31">
        <v>1811.9</v>
      </c>
      <c r="L68" s="31">
        <v>1780</v>
      </c>
      <c r="M68" s="31">
        <v>5.7816799999999997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663.5</v>
      </c>
      <c r="D69" s="40">
        <v>672.19999999999993</v>
      </c>
      <c r="E69" s="40">
        <v>653.59999999999991</v>
      </c>
      <c r="F69" s="40">
        <v>643.69999999999993</v>
      </c>
      <c r="G69" s="40">
        <v>625.09999999999991</v>
      </c>
      <c r="H69" s="40">
        <v>682.09999999999991</v>
      </c>
      <c r="I69" s="40">
        <v>700.7</v>
      </c>
      <c r="J69" s="40">
        <v>710.59999999999991</v>
      </c>
      <c r="K69" s="31">
        <v>690.8</v>
      </c>
      <c r="L69" s="31">
        <v>662.3</v>
      </c>
      <c r="M69" s="31">
        <v>8.2688000000000006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868.95</v>
      </c>
      <c r="D70" s="40">
        <v>872.7166666666667</v>
      </c>
      <c r="E70" s="40">
        <v>863.23333333333335</v>
      </c>
      <c r="F70" s="40">
        <v>857.51666666666665</v>
      </c>
      <c r="G70" s="40">
        <v>848.0333333333333</v>
      </c>
      <c r="H70" s="40">
        <v>878.43333333333339</v>
      </c>
      <c r="I70" s="40">
        <v>887.91666666666674</v>
      </c>
      <c r="J70" s="40">
        <v>893.63333333333344</v>
      </c>
      <c r="K70" s="31">
        <v>882.2</v>
      </c>
      <c r="L70" s="31">
        <v>867</v>
      </c>
      <c r="M70" s="31">
        <v>3.5425800000000001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458.9</v>
      </c>
      <c r="D71" s="40">
        <v>465.91666666666669</v>
      </c>
      <c r="E71" s="40">
        <v>446.93333333333339</v>
      </c>
      <c r="F71" s="40">
        <v>434.9666666666667</v>
      </c>
      <c r="G71" s="40">
        <v>415.98333333333341</v>
      </c>
      <c r="H71" s="40">
        <v>477.88333333333338</v>
      </c>
      <c r="I71" s="40">
        <v>496.86666666666662</v>
      </c>
      <c r="J71" s="40">
        <v>508.83333333333337</v>
      </c>
      <c r="K71" s="31">
        <v>484.9</v>
      </c>
      <c r="L71" s="31">
        <v>453.95</v>
      </c>
      <c r="M71" s="31">
        <v>45.138039999999997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858.3</v>
      </c>
      <c r="D72" s="40">
        <v>860.94999999999993</v>
      </c>
      <c r="E72" s="40">
        <v>850.89999999999986</v>
      </c>
      <c r="F72" s="40">
        <v>843.49999999999989</v>
      </c>
      <c r="G72" s="40">
        <v>833.44999999999982</v>
      </c>
      <c r="H72" s="40">
        <v>868.34999999999991</v>
      </c>
      <c r="I72" s="40">
        <v>878.39999999999986</v>
      </c>
      <c r="J72" s="40">
        <v>885.8</v>
      </c>
      <c r="K72" s="31">
        <v>871</v>
      </c>
      <c r="L72" s="31">
        <v>853.55</v>
      </c>
      <c r="M72" s="31">
        <v>3.9878100000000001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334.15</v>
      </c>
      <c r="D73" s="40">
        <v>331.55</v>
      </c>
      <c r="E73" s="40">
        <v>327.60000000000002</v>
      </c>
      <c r="F73" s="40">
        <v>321.05</v>
      </c>
      <c r="G73" s="40">
        <v>317.10000000000002</v>
      </c>
      <c r="H73" s="40">
        <v>338.1</v>
      </c>
      <c r="I73" s="40">
        <v>342.04999999999995</v>
      </c>
      <c r="J73" s="40">
        <v>348.6</v>
      </c>
      <c r="K73" s="31">
        <v>335.5</v>
      </c>
      <c r="L73" s="31">
        <v>325</v>
      </c>
      <c r="M73" s="31">
        <v>117.05345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590.15</v>
      </c>
      <c r="D74" s="40">
        <v>589.9666666666667</v>
      </c>
      <c r="E74" s="40">
        <v>585.83333333333337</v>
      </c>
      <c r="F74" s="40">
        <v>581.51666666666665</v>
      </c>
      <c r="G74" s="40">
        <v>577.38333333333333</v>
      </c>
      <c r="H74" s="40">
        <v>594.28333333333342</v>
      </c>
      <c r="I74" s="40">
        <v>598.41666666666663</v>
      </c>
      <c r="J74" s="40">
        <v>602.73333333333346</v>
      </c>
      <c r="K74" s="31">
        <v>594.1</v>
      </c>
      <c r="L74" s="31">
        <v>585.65</v>
      </c>
      <c r="M74" s="31">
        <v>6.6693600000000002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2291.4499999999998</v>
      </c>
      <c r="D75" s="40">
        <v>2275.65</v>
      </c>
      <c r="E75" s="40">
        <v>2251.3000000000002</v>
      </c>
      <c r="F75" s="40">
        <v>2211.15</v>
      </c>
      <c r="G75" s="40">
        <v>2186.8000000000002</v>
      </c>
      <c r="H75" s="40">
        <v>2315.8000000000002</v>
      </c>
      <c r="I75" s="40">
        <v>2340.1499999999996</v>
      </c>
      <c r="J75" s="40">
        <v>2380.3000000000002</v>
      </c>
      <c r="K75" s="31">
        <v>2300</v>
      </c>
      <c r="L75" s="31">
        <v>2235.5</v>
      </c>
      <c r="M75" s="31">
        <v>2.0136599999999998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1933.4</v>
      </c>
      <c r="D76" s="40">
        <v>1937.75</v>
      </c>
      <c r="E76" s="40">
        <v>1920.65</v>
      </c>
      <c r="F76" s="40">
        <v>1907.9</v>
      </c>
      <c r="G76" s="40">
        <v>1890.8000000000002</v>
      </c>
      <c r="H76" s="40">
        <v>1950.5</v>
      </c>
      <c r="I76" s="40">
        <v>1967.6</v>
      </c>
      <c r="J76" s="40">
        <v>1980.35</v>
      </c>
      <c r="K76" s="31">
        <v>1954.85</v>
      </c>
      <c r="L76" s="31">
        <v>1925</v>
      </c>
      <c r="M76" s="31">
        <v>6.0847499999999997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210.4</v>
      </c>
      <c r="D77" s="40">
        <v>207.20000000000002</v>
      </c>
      <c r="E77" s="40">
        <v>202.20000000000005</v>
      </c>
      <c r="F77" s="40">
        <v>194.00000000000003</v>
      </c>
      <c r="G77" s="40">
        <v>189.00000000000006</v>
      </c>
      <c r="H77" s="40">
        <v>215.40000000000003</v>
      </c>
      <c r="I77" s="40">
        <v>220.39999999999998</v>
      </c>
      <c r="J77" s="40">
        <v>228.60000000000002</v>
      </c>
      <c r="K77" s="31">
        <v>212.2</v>
      </c>
      <c r="L77" s="31">
        <v>199</v>
      </c>
      <c r="M77" s="31">
        <v>21.750730000000001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4824.75</v>
      </c>
      <c r="D78" s="40">
        <v>4825.4833333333336</v>
      </c>
      <c r="E78" s="40">
        <v>4800.9666666666672</v>
      </c>
      <c r="F78" s="40">
        <v>4777.1833333333334</v>
      </c>
      <c r="G78" s="40">
        <v>4752.666666666667</v>
      </c>
      <c r="H78" s="40">
        <v>4849.2666666666673</v>
      </c>
      <c r="I78" s="40">
        <v>4873.7833333333338</v>
      </c>
      <c r="J78" s="40">
        <v>4897.5666666666675</v>
      </c>
      <c r="K78" s="31">
        <v>4850</v>
      </c>
      <c r="L78" s="31">
        <v>4801.7</v>
      </c>
      <c r="M78" s="31">
        <v>1.77874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4550.3999999999996</v>
      </c>
      <c r="D79" s="40">
        <v>4567.4333333333334</v>
      </c>
      <c r="E79" s="40">
        <v>4515.8666666666668</v>
      </c>
      <c r="F79" s="40">
        <v>4481.333333333333</v>
      </c>
      <c r="G79" s="40">
        <v>4429.7666666666664</v>
      </c>
      <c r="H79" s="40">
        <v>4601.9666666666672</v>
      </c>
      <c r="I79" s="40">
        <v>4653.5333333333347</v>
      </c>
      <c r="J79" s="40">
        <v>4688.0666666666675</v>
      </c>
      <c r="K79" s="31">
        <v>4619</v>
      </c>
      <c r="L79" s="31">
        <v>4532.8999999999996</v>
      </c>
      <c r="M79" s="31">
        <v>1.00993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3441.85</v>
      </c>
      <c r="D80" s="40">
        <v>3419.5666666666671</v>
      </c>
      <c r="E80" s="40">
        <v>3355.233333333334</v>
      </c>
      <c r="F80" s="40">
        <v>3268.6166666666668</v>
      </c>
      <c r="G80" s="40">
        <v>3204.2833333333338</v>
      </c>
      <c r="H80" s="40">
        <v>3506.1833333333343</v>
      </c>
      <c r="I80" s="40">
        <v>3570.5166666666673</v>
      </c>
      <c r="J80" s="40">
        <v>3657.1333333333346</v>
      </c>
      <c r="K80" s="31">
        <v>3483.9</v>
      </c>
      <c r="L80" s="31">
        <v>3332.95</v>
      </c>
      <c r="M80" s="31">
        <v>4.1317000000000004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5422.15</v>
      </c>
      <c r="D81" s="40">
        <v>5404.75</v>
      </c>
      <c r="E81" s="40">
        <v>5377.5</v>
      </c>
      <c r="F81" s="40">
        <v>5332.85</v>
      </c>
      <c r="G81" s="40">
        <v>5305.6</v>
      </c>
      <c r="H81" s="40">
        <v>5449.4</v>
      </c>
      <c r="I81" s="40">
        <v>5476.65</v>
      </c>
      <c r="J81" s="40">
        <v>5521.2999999999993</v>
      </c>
      <c r="K81" s="31">
        <v>5432</v>
      </c>
      <c r="L81" s="31">
        <v>5360.1</v>
      </c>
      <c r="M81" s="31">
        <v>3.0676100000000002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2549.65</v>
      </c>
      <c r="D82" s="40">
        <v>2556.5499999999997</v>
      </c>
      <c r="E82" s="40">
        <v>2535.0999999999995</v>
      </c>
      <c r="F82" s="40">
        <v>2520.5499999999997</v>
      </c>
      <c r="G82" s="40">
        <v>2499.0999999999995</v>
      </c>
      <c r="H82" s="40">
        <v>2571.0999999999995</v>
      </c>
      <c r="I82" s="40">
        <v>2592.5499999999993</v>
      </c>
      <c r="J82" s="40">
        <v>2607.0999999999995</v>
      </c>
      <c r="K82" s="31">
        <v>2578</v>
      </c>
      <c r="L82" s="31">
        <v>2542</v>
      </c>
      <c r="M82" s="31">
        <v>3.7979799999999999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549.95000000000005</v>
      </c>
      <c r="D83" s="40">
        <v>552.5</v>
      </c>
      <c r="E83" s="40">
        <v>545.54999999999995</v>
      </c>
      <c r="F83" s="40">
        <v>541.15</v>
      </c>
      <c r="G83" s="40">
        <v>534.19999999999993</v>
      </c>
      <c r="H83" s="40">
        <v>556.9</v>
      </c>
      <c r="I83" s="40">
        <v>563.85</v>
      </c>
      <c r="J83" s="40">
        <v>568.25</v>
      </c>
      <c r="K83" s="31">
        <v>559.45000000000005</v>
      </c>
      <c r="L83" s="31">
        <v>548.1</v>
      </c>
      <c r="M83" s="31">
        <v>3.8973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1657.5</v>
      </c>
      <c r="D84" s="40">
        <v>1649.3166666666666</v>
      </c>
      <c r="E84" s="40">
        <v>1635.8833333333332</v>
      </c>
      <c r="F84" s="40">
        <v>1614.2666666666667</v>
      </c>
      <c r="G84" s="40">
        <v>1600.8333333333333</v>
      </c>
      <c r="H84" s="40">
        <v>1670.9333333333332</v>
      </c>
      <c r="I84" s="40">
        <v>1684.3666666666666</v>
      </c>
      <c r="J84" s="40">
        <v>1705.9833333333331</v>
      </c>
      <c r="K84" s="31">
        <v>1662.75</v>
      </c>
      <c r="L84" s="31">
        <v>1627.7</v>
      </c>
      <c r="M84" s="31">
        <v>1.33921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1160.6500000000001</v>
      </c>
      <c r="D85" s="40">
        <v>1161.55</v>
      </c>
      <c r="E85" s="40">
        <v>1154.0999999999999</v>
      </c>
      <c r="F85" s="40">
        <v>1147.55</v>
      </c>
      <c r="G85" s="40">
        <v>1140.0999999999999</v>
      </c>
      <c r="H85" s="40">
        <v>1168.0999999999999</v>
      </c>
      <c r="I85" s="40">
        <v>1175.5500000000002</v>
      </c>
      <c r="J85" s="40">
        <v>1182.0999999999999</v>
      </c>
      <c r="K85" s="31">
        <v>1169</v>
      </c>
      <c r="L85" s="31">
        <v>1155</v>
      </c>
      <c r="M85" s="31">
        <v>4.5046600000000003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178.7</v>
      </c>
      <c r="D86" s="40">
        <v>179.11666666666665</v>
      </c>
      <c r="E86" s="40">
        <v>177.8833333333333</v>
      </c>
      <c r="F86" s="40">
        <v>177.06666666666666</v>
      </c>
      <c r="G86" s="40">
        <v>175.83333333333331</v>
      </c>
      <c r="H86" s="40">
        <v>179.93333333333328</v>
      </c>
      <c r="I86" s="40">
        <v>181.16666666666663</v>
      </c>
      <c r="J86" s="40">
        <v>181.98333333333326</v>
      </c>
      <c r="K86" s="31">
        <v>180.35</v>
      </c>
      <c r="L86" s="31">
        <v>178.3</v>
      </c>
      <c r="M86" s="31">
        <v>13.436159999999999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85.4</v>
      </c>
      <c r="D87" s="40">
        <v>85.366666666666674</v>
      </c>
      <c r="E87" s="40">
        <v>83.733333333333348</v>
      </c>
      <c r="F87" s="40">
        <v>82.066666666666677</v>
      </c>
      <c r="G87" s="40">
        <v>80.433333333333351</v>
      </c>
      <c r="H87" s="40">
        <v>87.033333333333346</v>
      </c>
      <c r="I87" s="40">
        <v>88.666666666666671</v>
      </c>
      <c r="J87" s="40">
        <v>90.333333333333343</v>
      </c>
      <c r="K87" s="31">
        <v>87</v>
      </c>
      <c r="L87" s="31">
        <v>83.7</v>
      </c>
      <c r="M87" s="31">
        <v>521.35645999999997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241.9</v>
      </c>
      <c r="D88" s="40">
        <v>240.98333333333335</v>
      </c>
      <c r="E88" s="40">
        <v>238.16666666666669</v>
      </c>
      <c r="F88" s="40">
        <v>234.43333333333334</v>
      </c>
      <c r="G88" s="40">
        <v>231.61666666666667</v>
      </c>
      <c r="H88" s="40">
        <v>244.7166666666667</v>
      </c>
      <c r="I88" s="40">
        <v>247.53333333333336</v>
      </c>
      <c r="J88" s="40">
        <v>251.26666666666671</v>
      </c>
      <c r="K88" s="31">
        <v>243.8</v>
      </c>
      <c r="L88" s="31">
        <v>237.25</v>
      </c>
      <c r="M88" s="31">
        <v>18.971820000000001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142.4</v>
      </c>
      <c r="D89" s="40">
        <v>143.13333333333333</v>
      </c>
      <c r="E89" s="40">
        <v>141.26666666666665</v>
      </c>
      <c r="F89" s="40">
        <v>140.13333333333333</v>
      </c>
      <c r="G89" s="40">
        <v>138.26666666666665</v>
      </c>
      <c r="H89" s="40">
        <v>144.26666666666665</v>
      </c>
      <c r="I89" s="40">
        <v>146.13333333333333</v>
      </c>
      <c r="J89" s="40">
        <v>147.26666666666665</v>
      </c>
      <c r="K89" s="31">
        <v>145</v>
      </c>
      <c r="L89" s="31">
        <v>142</v>
      </c>
      <c r="M89" s="31">
        <v>73.670720000000003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29</v>
      </c>
      <c r="D90" s="40">
        <v>29.083333333333332</v>
      </c>
      <c r="E90" s="40">
        <v>28.566666666666663</v>
      </c>
      <c r="F90" s="40">
        <v>28.133333333333329</v>
      </c>
      <c r="G90" s="40">
        <v>27.61666666666666</v>
      </c>
      <c r="H90" s="40">
        <v>29.516666666666666</v>
      </c>
      <c r="I90" s="40">
        <v>30.033333333333339</v>
      </c>
      <c r="J90" s="40">
        <v>30.466666666666669</v>
      </c>
      <c r="K90" s="31">
        <v>29.6</v>
      </c>
      <c r="L90" s="31">
        <v>28.65</v>
      </c>
      <c r="M90" s="31">
        <v>155.11883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4016.85</v>
      </c>
      <c r="D91" s="40">
        <v>4043.5833333333335</v>
      </c>
      <c r="E91" s="40">
        <v>3915.166666666667</v>
      </c>
      <c r="F91" s="40">
        <v>3813.4833333333336</v>
      </c>
      <c r="G91" s="40">
        <v>3685.0666666666671</v>
      </c>
      <c r="H91" s="40">
        <v>4145.2666666666664</v>
      </c>
      <c r="I91" s="40">
        <v>4273.6833333333343</v>
      </c>
      <c r="J91" s="40">
        <v>4375.3666666666668</v>
      </c>
      <c r="K91" s="31">
        <v>4172</v>
      </c>
      <c r="L91" s="31">
        <v>3941.9</v>
      </c>
      <c r="M91" s="31">
        <v>7.2774900000000002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649.9</v>
      </c>
      <c r="D92" s="40">
        <v>656.48333333333323</v>
      </c>
      <c r="E92" s="40">
        <v>638.41666666666652</v>
      </c>
      <c r="F92" s="40">
        <v>626.93333333333328</v>
      </c>
      <c r="G92" s="40">
        <v>608.86666666666656</v>
      </c>
      <c r="H92" s="40">
        <v>667.96666666666647</v>
      </c>
      <c r="I92" s="40">
        <v>686.0333333333333</v>
      </c>
      <c r="J92" s="40">
        <v>697.51666666666642</v>
      </c>
      <c r="K92" s="31">
        <v>674.55</v>
      </c>
      <c r="L92" s="31">
        <v>645</v>
      </c>
      <c r="M92" s="31">
        <v>32.924010000000003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649.5</v>
      </c>
      <c r="D93" s="40">
        <v>649.13333333333333</v>
      </c>
      <c r="E93" s="40">
        <v>643.4666666666667</v>
      </c>
      <c r="F93" s="40">
        <v>637.43333333333339</v>
      </c>
      <c r="G93" s="40">
        <v>631.76666666666677</v>
      </c>
      <c r="H93" s="40">
        <v>655.16666666666663</v>
      </c>
      <c r="I93" s="40">
        <v>660.83333333333337</v>
      </c>
      <c r="J93" s="40">
        <v>666.86666666666656</v>
      </c>
      <c r="K93" s="31">
        <v>654.79999999999995</v>
      </c>
      <c r="L93" s="31">
        <v>643.1</v>
      </c>
      <c r="M93" s="31">
        <v>1.55267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980.15</v>
      </c>
      <c r="D94" s="40">
        <v>975.4666666666667</v>
      </c>
      <c r="E94" s="40">
        <v>966.93333333333339</v>
      </c>
      <c r="F94" s="40">
        <v>953.7166666666667</v>
      </c>
      <c r="G94" s="40">
        <v>945.18333333333339</v>
      </c>
      <c r="H94" s="40">
        <v>988.68333333333339</v>
      </c>
      <c r="I94" s="40">
        <v>997.2166666666667</v>
      </c>
      <c r="J94" s="40">
        <v>1010.4333333333334</v>
      </c>
      <c r="K94" s="31">
        <v>984</v>
      </c>
      <c r="L94" s="31">
        <v>962.25</v>
      </c>
      <c r="M94" s="31">
        <v>10.52281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547.20000000000005</v>
      </c>
      <c r="D95" s="40">
        <v>546.18333333333339</v>
      </c>
      <c r="E95" s="40">
        <v>535.01666666666677</v>
      </c>
      <c r="F95" s="40">
        <v>522.83333333333337</v>
      </c>
      <c r="G95" s="40">
        <v>511.66666666666674</v>
      </c>
      <c r="H95" s="40">
        <v>558.36666666666679</v>
      </c>
      <c r="I95" s="40">
        <v>569.5333333333333</v>
      </c>
      <c r="J95" s="40">
        <v>581.71666666666681</v>
      </c>
      <c r="K95" s="31">
        <v>557.35</v>
      </c>
      <c r="L95" s="31">
        <v>534</v>
      </c>
      <c r="M95" s="31">
        <v>2.84694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1561.55</v>
      </c>
      <c r="D96" s="40">
        <v>1561.8500000000001</v>
      </c>
      <c r="E96" s="40">
        <v>1543.7000000000003</v>
      </c>
      <c r="F96" s="40">
        <v>1525.8500000000001</v>
      </c>
      <c r="G96" s="40">
        <v>1507.7000000000003</v>
      </c>
      <c r="H96" s="40">
        <v>1579.7000000000003</v>
      </c>
      <c r="I96" s="40">
        <v>1597.8500000000004</v>
      </c>
      <c r="J96" s="40">
        <v>1615.7000000000003</v>
      </c>
      <c r="K96" s="31">
        <v>1580</v>
      </c>
      <c r="L96" s="31">
        <v>1544</v>
      </c>
      <c r="M96" s="31">
        <v>4.8330299999999999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1549.5</v>
      </c>
      <c r="D97" s="40">
        <v>1561.2</v>
      </c>
      <c r="E97" s="40">
        <v>1533.45</v>
      </c>
      <c r="F97" s="40">
        <v>1517.4</v>
      </c>
      <c r="G97" s="40">
        <v>1489.65</v>
      </c>
      <c r="H97" s="40">
        <v>1577.25</v>
      </c>
      <c r="I97" s="40">
        <v>1605</v>
      </c>
      <c r="J97" s="40">
        <v>1621.05</v>
      </c>
      <c r="K97" s="31">
        <v>1588.95</v>
      </c>
      <c r="L97" s="31">
        <v>1545.15</v>
      </c>
      <c r="M97" s="31">
        <v>14.093120000000001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730.6</v>
      </c>
      <c r="D98" s="40">
        <v>729.9666666666667</v>
      </c>
      <c r="E98" s="40">
        <v>717.13333333333344</v>
      </c>
      <c r="F98" s="40">
        <v>703.66666666666674</v>
      </c>
      <c r="G98" s="40">
        <v>690.83333333333348</v>
      </c>
      <c r="H98" s="40">
        <v>743.43333333333339</v>
      </c>
      <c r="I98" s="40">
        <v>756.26666666666665</v>
      </c>
      <c r="J98" s="40">
        <v>769.73333333333335</v>
      </c>
      <c r="K98" s="31">
        <v>742.8</v>
      </c>
      <c r="L98" s="31">
        <v>716.5</v>
      </c>
      <c r="M98" s="31">
        <v>41.020530000000001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338.35</v>
      </c>
      <c r="D99" s="40">
        <v>337.4666666666667</v>
      </c>
      <c r="E99" s="40">
        <v>331.18333333333339</v>
      </c>
      <c r="F99" s="40">
        <v>324.01666666666671</v>
      </c>
      <c r="G99" s="40">
        <v>317.73333333333341</v>
      </c>
      <c r="H99" s="40">
        <v>344.63333333333338</v>
      </c>
      <c r="I99" s="40">
        <v>350.91666666666669</v>
      </c>
      <c r="J99" s="40">
        <v>358.08333333333337</v>
      </c>
      <c r="K99" s="31">
        <v>343.75</v>
      </c>
      <c r="L99" s="31">
        <v>330.3</v>
      </c>
      <c r="M99" s="31">
        <v>13.817489999999999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994</v>
      </c>
      <c r="D100" s="40">
        <v>993.5</v>
      </c>
      <c r="E100" s="40">
        <v>983.1</v>
      </c>
      <c r="F100" s="40">
        <v>972.2</v>
      </c>
      <c r="G100" s="40">
        <v>961.80000000000007</v>
      </c>
      <c r="H100" s="40">
        <v>1004.4</v>
      </c>
      <c r="I100" s="40">
        <v>1014.8000000000001</v>
      </c>
      <c r="J100" s="40">
        <v>1025.6999999999998</v>
      </c>
      <c r="K100" s="31">
        <v>1003.9</v>
      </c>
      <c r="L100" s="31">
        <v>982.6</v>
      </c>
      <c r="M100" s="31">
        <v>52.658389999999997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2899.6</v>
      </c>
      <c r="D101" s="40">
        <v>2898.15</v>
      </c>
      <c r="E101" s="40">
        <v>2884.4500000000003</v>
      </c>
      <c r="F101" s="40">
        <v>2869.3</v>
      </c>
      <c r="G101" s="40">
        <v>2855.6000000000004</v>
      </c>
      <c r="H101" s="40">
        <v>2913.3</v>
      </c>
      <c r="I101" s="40">
        <v>2927</v>
      </c>
      <c r="J101" s="40">
        <v>2942.15</v>
      </c>
      <c r="K101" s="31">
        <v>2911.85</v>
      </c>
      <c r="L101" s="31">
        <v>2883</v>
      </c>
      <c r="M101" s="31">
        <v>2.36653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1442.75</v>
      </c>
      <c r="D102" s="40">
        <v>1445.1666666666667</v>
      </c>
      <c r="E102" s="40">
        <v>1432.8833333333334</v>
      </c>
      <c r="F102" s="40">
        <v>1423.0166666666667</v>
      </c>
      <c r="G102" s="40">
        <v>1410.7333333333333</v>
      </c>
      <c r="H102" s="40">
        <v>1455.0333333333335</v>
      </c>
      <c r="I102" s="40">
        <v>1467.3166666666668</v>
      </c>
      <c r="J102" s="40">
        <v>1477.1833333333336</v>
      </c>
      <c r="K102" s="31">
        <v>1457.45</v>
      </c>
      <c r="L102" s="31">
        <v>1435.3</v>
      </c>
      <c r="M102" s="31">
        <v>65.633420000000001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665.35</v>
      </c>
      <c r="D103" s="40">
        <v>665.03333333333342</v>
      </c>
      <c r="E103" s="40">
        <v>662.11666666666679</v>
      </c>
      <c r="F103" s="40">
        <v>658.88333333333333</v>
      </c>
      <c r="G103" s="40">
        <v>655.9666666666667</v>
      </c>
      <c r="H103" s="40">
        <v>668.26666666666688</v>
      </c>
      <c r="I103" s="40">
        <v>671.18333333333362</v>
      </c>
      <c r="J103" s="40">
        <v>674.41666666666697</v>
      </c>
      <c r="K103" s="31">
        <v>667.95</v>
      </c>
      <c r="L103" s="31">
        <v>661.8</v>
      </c>
      <c r="M103" s="31">
        <v>27.96725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1143.75</v>
      </c>
      <c r="D104" s="40">
        <v>1149.9833333333333</v>
      </c>
      <c r="E104" s="40">
        <v>1133.0166666666667</v>
      </c>
      <c r="F104" s="40">
        <v>1122.2833333333333</v>
      </c>
      <c r="G104" s="40">
        <v>1105.3166666666666</v>
      </c>
      <c r="H104" s="40">
        <v>1160.7166666666667</v>
      </c>
      <c r="I104" s="40">
        <v>1177.6833333333334</v>
      </c>
      <c r="J104" s="40">
        <v>1188.4166666666667</v>
      </c>
      <c r="K104" s="31">
        <v>1166.95</v>
      </c>
      <c r="L104" s="31">
        <v>1139.25</v>
      </c>
      <c r="M104" s="31">
        <v>15.679740000000001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2835</v>
      </c>
      <c r="D105" s="40">
        <v>2840</v>
      </c>
      <c r="E105" s="40">
        <v>2816</v>
      </c>
      <c r="F105" s="40">
        <v>2797</v>
      </c>
      <c r="G105" s="40">
        <v>2773</v>
      </c>
      <c r="H105" s="40">
        <v>2859</v>
      </c>
      <c r="I105" s="40">
        <v>2883</v>
      </c>
      <c r="J105" s="40">
        <v>2902</v>
      </c>
      <c r="K105" s="31">
        <v>2864</v>
      </c>
      <c r="L105" s="31">
        <v>2821</v>
      </c>
      <c r="M105" s="31">
        <v>4.3065899999999999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391.75</v>
      </c>
      <c r="D106" s="40">
        <v>393.0333333333333</v>
      </c>
      <c r="E106" s="40">
        <v>389.51666666666659</v>
      </c>
      <c r="F106" s="40">
        <v>387.2833333333333</v>
      </c>
      <c r="G106" s="40">
        <v>383.76666666666659</v>
      </c>
      <c r="H106" s="40">
        <v>395.26666666666659</v>
      </c>
      <c r="I106" s="40">
        <v>398.78333333333325</v>
      </c>
      <c r="J106" s="40">
        <v>401.01666666666659</v>
      </c>
      <c r="K106" s="31">
        <v>396.55</v>
      </c>
      <c r="L106" s="31">
        <v>390.8</v>
      </c>
      <c r="M106" s="31">
        <v>52.17004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1103.05</v>
      </c>
      <c r="D107" s="40">
        <v>1117.0166666666667</v>
      </c>
      <c r="E107" s="40">
        <v>1084.0333333333333</v>
      </c>
      <c r="F107" s="40">
        <v>1065.0166666666667</v>
      </c>
      <c r="G107" s="40">
        <v>1032.0333333333333</v>
      </c>
      <c r="H107" s="40">
        <v>1136.0333333333333</v>
      </c>
      <c r="I107" s="40">
        <v>1169.0166666666664</v>
      </c>
      <c r="J107" s="40">
        <v>1188.0333333333333</v>
      </c>
      <c r="K107" s="31">
        <v>1150</v>
      </c>
      <c r="L107" s="31">
        <v>1098</v>
      </c>
      <c r="M107" s="31">
        <v>6.1886700000000001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277.39999999999998</v>
      </c>
      <c r="D108" s="40">
        <v>277.15000000000003</v>
      </c>
      <c r="E108" s="40">
        <v>275.30000000000007</v>
      </c>
      <c r="F108" s="40">
        <v>273.20000000000005</v>
      </c>
      <c r="G108" s="40">
        <v>271.35000000000008</v>
      </c>
      <c r="H108" s="40">
        <v>279.25000000000006</v>
      </c>
      <c r="I108" s="40">
        <v>281.10000000000008</v>
      </c>
      <c r="J108" s="40">
        <v>283.20000000000005</v>
      </c>
      <c r="K108" s="31">
        <v>279</v>
      </c>
      <c r="L108" s="31">
        <v>275.05</v>
      </c>
      <c r="M108" s="31">
        <v>17.484909999999999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2358.1</v>
      </c>
      <c r="D109" s="40">
        <v>2368.1833333333334</v>
      </c>
      <c r="E109" s="40">
        <v>2344.6166666666668</v>
      </c>
      <c r="F109" s="40">
        <v>2331.1333333333332</v>
      </c>
      <c r="G109" s="40">
        <v>2307.5666666666666</v>
      </c>
      <c r="H109" s="40">
        <v>2381.666666666667</v>
      </c>
      <c r="I109" s="40">
        <v>2405.2333333333336</v>
      </c>
      <c r="J109" s="40">
        <v>2418.7166666666672</v>
      </c>
      <c r="K109" s="31">
        <v>2391.75</v>
      </c>
      <c r="L109" s="31">
        <v>2354.6999999999998</v>
      </c>
      <c r="M109" s="31">
        <v>15.175890000000001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328.55</v>
      </c>
      <c r="D110" s="40">
        <v>329.86666666666667</v>
      </c>
      <c r="E110" s="40">
        <v>323.83333333333337</v>
      </c>
      <c r="F110" s="40">
        <v>319.11666666666667</v>
      </c>
      <c r="G110" s="40">
        <v>313.08333333333337</v>
      </c>
      <c r="H110" s="40">
        <v>334.58333333333337</v>
      </c>
      <c r="I110" s="40">
        <v>340.61666666666667</v>
      </c>
      <c r="J110" s="40">
        <v>345.33333333333337</v>
      </c>
      <c r="K110" s="31">
        <v>335.9</v>
      </c>
      <c r="L110" s="31">
        <v>325.14999999999998</v>
      </c>
      <c r="M110" s="31">
        <v>16.913930000000001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2482.5</v>
      </c>
      <c r="D111" s="40">
        <v>2484.7000000000003</v>
      </c>
      <c r="E111" s="40">
        <v>2467.8000000000006</v>
      </c>
      <c r="F111" s="40">
        <v>2453.1000000000004</v>
      </c>
      <c r="G111" s="40">
        <v>2436.2000000000007</v>
      </c>
      <c r="H111" s="40">
        <v>2499.4000000000005</v>
      </c>
      <c r="I111" s="40">
        <v>2516.3000000000002</v>
      </c>
      <c r="J111" s="40">
        <v>2531.0000000000005</v>
      </c>
      <c r="K111" s="31">
        <v>2501.6</v>
      </c>
      <c r="L111" s="31">
        <v>2470</v>
      </c>
      <c r="M111" s="31">
        <v>12.759790000000001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676.65</v>
      </c>
      <c r="D112" s="40">
        <v>668.41666666666663</v>
      </c>
      <c r="E112" s="40">
        <v>658.98333333333323</v>
      </c>
      <c r="F112" s="40">
        <v>641.31666666666661</v>
      </c>
      <c r="G112" s="40">
        <v>631.88333333333321</v>
      </c>
      <c r="H112" s="40">
        <v>686.08333333333326</v>
      </c>
      <c r="I112" s="40">
        <v>695.51666666666665</v>
      </c>
      <c r="J112" s="40">
        <v>713.18333333333328</v>
      </c>
      <c r="K112" s="31">
        <v>677.85</v>
      </c>
      <c r="L112" s="31">
        <v>650.75</v>
      </c>
      <c r="M112" s="31">
        <v>192.98083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1484.8</v>
      </c>
      <c r="D113" s="40">
        <v>1488.8500000000001</v>
      </c>
      <c r="E113" s="40">
        <v>1465.7500000000002</v>
      </c>
      <c r="F113" s="40">
        <v>1446.7</v>
      </c>
      <c r="G113" s="40">
        <v>1423.6000000000001</v>
      </c>
      <c r="H113" s="40">
        <v>1507.9000000000003</v>
      </c>
      <c r="I113" s="40">
        <v>1531.0000000000002</v>
      </c>
      <c r="J113" s="40">
        <v>1550.0500000000004</v>
      </c>
      <c r="K113" s="31">
        <v>1511.95</v>
      </c>
      <c r="L113" s="31">
        <v>1469.8</v>
      </c>
      <c r="M113" s="31">
        <v>20.371670000000002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645.04999999999995</v>
      </c>
      <c r="D114" s="40">
        <v>641.51666666666665</v>
      </c>
      <c r="E114" s="40">
        <v>635.5333333333333</v>
      </c>
      <c r="F114" s="40">
        <v>626.01666666666665</v>
      </c>
      <c r="G114" s="40">
        <v>620.0333333333333</v>
      </c>
      <c r="H114" s="40">
        <v>651.0333333333333</v>
      </c>
      <c r="I114" s="40">
        <v>657.01666666666665</v>
      </c>
      <c r="J114" s="40">
        <v>666.5333333333333</v>
      </c>
      <c r="K114" s="31">
        <v>647.5</v>
      </c>
      <c r="L114" s="31">
        <v>632</v>
      </c>
      <c r="M114" s="31">
        <v>17.882390000000001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725.45</v>
      </c>
      <c r="D115" s="40">
        <v>735.01666666666677</v>
      </c>
      <c r="E115" s="40">
        <v>710.43333333333351</v>
      </c>
      <c r="F115" s="40">
        <v>695.41666666666674</v>
      </c>
      <c r="G115" s="40">
        <v>670.83333333333348</v>
      </c>
      <c r="H115" s="40">
        <v>750.03333333333353</v>
      </c>
      <c r="I115" s="40">
        <v>774.61666666666679</v>
      </c>
      <c r="J115" s="40">
        <v>789.63333333333355</v>
      </c>
      <c r="K115" s="31">
        <v>759.6</v>
      </c>
      <c r="L115" s="31">
        <v>720</v>
      </c>
      <c r="M115" s="31">
        <v>9.4263200000000005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51.15</v>
      </c>
      <c r="D116" s="40">
        <v>51.233333333333327</v>
      </c>
      <c r="E116" s="40">
        <v>49.916666666666657</v>
      </c>
      <c r="F116" s="40">
        <v>48.68333333333333</v>
      </c>
      <c r="G116" s="40">
        <v>47.36666666666666</v>
      </c>
      <c r="H116" s="40">
        <v>52.466666666666654</v>
      </c>
      <c r="I116" s="40">
        <v>53.783333333333331</v>
      </c>
      <c r="J116" s="40">
        <v>55.016666666666652</v>
      </c>
      <c r="K116" s="31">
        <v>52.55</v>
      </c>
      <c r="L116" s="31">
        <v>50</v>
      </c>
      <c r="M116" s="31">
        <v>405.59303999999997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212.4</v>
      </c>
      <c r="D117" s="40">
        <v>210.83333333333334</v>
      </c>
      <c r="E117" s="40">
        <v>208.06666666666669</v>
      </c>
      <c r="F117" s="40">
        <v>203.73333333333335</v>
      </c>
      <c r="G117" s="40">
        <v>200.9666666666667</v>
      </c>
      <c r="H117" s="40">
        <v>215.16666666666669</v>
      </c>
      <c r="I117" s="40">
        <v>217.93333333333334</v>
      </c>
      <c r="J117" s="40">
        <v>222.26666666666668</v>
      </c>
      <c r="K117" s="31">
        <v>213.6</v>
      </c>
      <c r="L117" s="31">
        <v>206.5</v>
      </c>
      <c r="M117" s="31">
        <v>445.26781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283.64999999999998</v>
      </c>
      <c r="D118" s="40">
        <v>280.2833333333333</v>
      </c>
      <c r="E118" s="40">
        <v>275.56666666666661</v>
      </c>
      <c r="F118" s="40">
        <v>267.48333333333329</v>
      </c>
      <c r="G118" s="40">
        <v>262.76666666666659</v>
      </c>
      <c r="H118" s="40">
        <v>288.36666666666662</v>
      </c>
      <c r="I118" s="40">
        <v>293.08333333333331</v>
      </c>
      <c r="J118" s="40">
        <v>301.16666666666663</v>
      </c>
      <c r="K118" s="31">
        <v>285</v>
      </c>
      <c r="L118" s="31">
        <v>272.2</v>
      </c>
      <c r="M118" s="31">
        <v>174.46328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7250.5</v>
      </c>
      <c r="D119" s="40">
        <v>7247.0166666666664</v>
      </c>
      <c r="E119" s="40">
        <v>7109.5333333333328</v>
      </c>
      <c r="F119" s="40">
        <v>6968.5666666666666</v>
      </c>
      <c r="G119" s="40">
        <v>6831.083333333333</v>
      </c>
      <c r="H119" s="40">
        <v>7387.9833333333327</v>
      </c>
      <c r="I119" s="40">
        <v>7525.4666666666662</v>
      </c>
      <c r="J119" s="40">
        <v>7666.4333333333325</v>
      </c>
      <c r="K119" s="31">
        <v>7384.5</v>
      </c>
      <c r="L119" s="31">
        <v>7106.05</v>
      </c>
      <c r="M119" s="31">
        <v>2.1802999999999999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146.80000000000001</v>
      </c>
      <c r="D120" s="40">
        <v>146.50000000000003</v>
      </c>
      <c r="E120" s="40">
        <v>145.60000000000005</v>
      </c>
      <c r="F120" s="40">
        <v>144.40000000000003</v>
      </c>
      <c r="G120" s="40">
        <v>143.50000000000006</v>
      </c>
      <c r="H120" s="40">
        <v>147.70000000000005</v>
      </c>
      <c r="I120" s="40">
        <v>148.60000000000002</v>
      </c>
      <c r="J120" s="40">
        <v>149.80000000000004</v>
      </c>
      <c r="K120" s="31">
        <v>147.4</v>
      </c>
      <c r="L120" s="31">
        <v>145.30000000000001</v>
      </c>
      <c r="M120" s="31">
        <v>19.76521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</v>
      </c>
      <c r="D121" s="40">
        <v>106.21666666666665</v>
      </c>
      <c r="E121" s="40">
        <v>105.23333333333331</v>
      </c>
      <c r="F121" s="40">
        <v>104.46666666666665</v>
      </c>
      <c r="G121" s="40">
        <v>103.48333333333331</v>
      </c>
      <c r="H121" s="40">
        <v>106.98333333333331</v>
      </c>
      <c r="I121" s="40">
        <v>107.96666666666665</v>
      </c>
      <c r="J121" s="40">
        <v>108.73333333333331</v>
      </c>
      <c r="K121" s="31">
        <v>107.2</v>
      </c>
      <c r="L121" s="31">
        <v>105.45</v>
      </c>
      <c r="M121" s="31">
        <v>73.311440000000005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2325.35</v>
      </c>
      <c r="D122" s="40">
        <v>2341.2666666666664</v>
      </c>
      <c r="E122" s="40">
        <v>2300.083333333333</v>
      </c>
      <c r="F122" s="40">
        <v>2274.8166666666666</v>
      </c>
      <c r="G122" s="40">
        <v>2233.6333333333332</v>
      </c>
      <c r="H122" s="40">
        <v>2366.5333333333328</v>
      </c>
      <c r="I122" s="40">
        <v>2407.7166666666662</v>
      </c>
      <c r="J122" s="40">
        <v>2432.9833333333327</v>
      </c>
      <c r="K122" s="31">
        <v>2382.4499999999998</v>
      </c>
      <c r="L122" s="31">
        <v>2316</v>
      </c>
      <c r="M122" s="31">
        <v>10.48692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538.15</v>
      </c>
      <c r="D123" s="40">
        <v>539.65</v>
      </c>
      <c r="E123" s="40">
        <v>533.59999999999991</v>
      </c>
      <c r="F123" s="40">
        <v>529.04999999999995</v>
      </c>
      <c r="G123" s="40">
        <v>522.99999999999989</v>
      </c>
      <c r="H123" s="40">
        <v>544.19999999999993</v>
      </c>
      <c r="I123" s="40">
        <v>550.24999999999989</v>
      </c>
      <c r="J123" s="40">
        <v>554.79999999999995</v>
      </c>
      <c r="K123" s="31">
        <v>545.70000000000005</v>
      </c>
      <c r="L123" s="31">
        <v>535.1</v>
      </c>
      <c r="M123" s="31">
        <v>45.596319999999999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220.5</v>
      </c>
      <c r="D124" s="40">
        <v>223.29999999999998</v>
      </c>
      <c r="E124" s="40">
        <v>212.64999999999998</v>
      </c>
      <c r="F124" s="40">
        <v>204.79999999999998</v>
      </c>
      <c r="G124" s="40">
        <v>194.14999999999998</v>
      </c>
      <c r="H124" s="40">
        <v>231.14999999999998</v>
      </c>
      <c r="I124" s="40">
        <v>241.8</v>
      </c>
      <c r="J124" s="40">
        <v>249.64999999999998</v>
      </c>
      <c r="K124" s="31">
        <v>233.95</v>
      </c>
      <c r="L124" s="31">
        <v>215.45</v>
      </c>
      <c r="M124" s="31">
        <v>56.545610000000003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989.3</v>
      </c>
      <c r="D125" s="40">
        <v>988.76666666666677</v>
      </c>
      <c r="E125" s="40">
        <v>977.53333333333353</v>
      </c>
      <c r="F125" s="40">
        <v>965.76666666666677</v>
      </c>
      <c r="G125" s="40">
        <v>954.53333333333353</v>
      </c>
      <c r="H125" s="40">
        <v>1000.5333333333335</v>
      </c>
      <c r="I125" s="40">
        <v>1011.7666666666669</v>
      </c>
      <c r="J125" s="40">
        <v>1023.5333333333335</v>
      </c>
      <c r="K125" s="31">
        <v>1000</v>
      </c>
      <c r="L125" s="31">
        <v>977</v>
      </c>
      <c r="M125" s="31">
        <v>34.498519999999999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5142.55</v>
      </c>
      <c r="D126" s="40">
        <v>5207.4333333333334</v>
      </c>
      <c r="E126" s="40">
        <v>5055.1166666666668</v>
      </c>
      <c r="F126" s="40">
        <v>4967.6833333333334</v>
      </c>
      <c r="G126" s="40">
        <v>4815.3666666666668</v>
      </c>
      <c r="H126" s="40">
        <v>5294.8666666666668</v>
      </c>
      <c r="I126" s="40">
        <v>5447.1833333333343</v>
      </c>
      <c r="J126" s="40">
        <v>5534.6166666666668</v>
      </c>
      <c r="K126" s="31">
        <v>5359.75</v>
      </c>
      <c r="L126" s="31">
        <v>5120</v>
      </c>
      <c r="M126" s="31">
        <v>13.79814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1590.45</v>
      </c>
      <c r="D127" s="40">
        <v>1591.3333333333333</v>
      </c>
      <c r="E127" s="40">
        <v>1584.1666666666665</v>
      </c>
      <c r="F127" s="40">
        <v>1577.8833333333332</v>
      </c>
      <c r="G127" s="40">
        <v>1570.7166666666665</v>
      </c>
      <c r="H127" s="40">
        <v>1597.6166666666666</v>
      </c>
      <c r="I127" s="40">
        <v>1604.7833333333331</v>
      </c>
      <c r="J127" s="40">
        <v>1611.0666666666666</v>
      </c>
      <c r="K127" s="31">
        <v>1598.5</v>
      </c>
      <c r="L127" s="31">
        <v>1585.05</v>
      </c>
      <c r="M127" s="31">
        <v>41.797190000000001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1727.1</v>
      </c>
      <c r="D128" s="40">
        <v>1719.3333333333333</v>
      </c>
      <c r="E128" s="40">
        <v>1687.7666666666664</v>
      </c>
      <c r="F128" s="40">
        <v>1648.4333333333332</v>
      </c>
      <c r="G128" s="40">
        <v>1616.8666666666663</v>
      </c>
      <c r="H128" s="40">
        <v>1758.6666666666665</v>
      </c>
      <c r="I128" s="40">
        <v>1790.2333333333336</v>
      </c>
      <c r="J128" s="40">
        <v>1829.5666666666666</v>
      </c>
      <c r="K128" s="31">
        <v>1750.9</v>
      </c>
      <c r="L128" s="31">
        <v>1680</v>
      </c>
      <c r="M128" s="31">
        <v>11.08929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2203.65</v>
      </c>
      <c r="D129" s="40">
        <v>2194.916666666667</v>
      </c>
      <c r="E129" s="40">
        <v>2178.7833333333338</v>
      </c>
      <c r="F129" s="40">
        <v>2153.916666666667</v>
      </c>
      <c r="G129" s="40">
        <v>2137.7833333333338</v>
      </c>
      <c r="H129" s="40">
        <v>2219.7833333333338</v>
      </c>
      <c r="I129" s="40">
        <v>2235.916666666667</v>
      </c>
      <c r="J129" s="40">
        <v>2260.7833333333338</v>
      </c>
      <c r="K129" s="31">
        <v>2211.0500000000002</v>
      </c>
      <c r="L129" s="31">
        <v>2170.0500000000002</v>
      </c>
      <c r="M129" s="31">
        <v>1.5102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240.75</v>
      </c>
      <c r="D130" s="40">
        <v>234.79999999999998</v>
      </c>
      <c r="E130" s="40">
        <v>223.19999999999996</v>
      </c>
      <c r="F130" s="40">
        <v>205.64999999999998</v>
      </c>
      <c r="G130" s="40">
        <v>194.04999999999995</v>
      </c>
      <c r="H130" s="40">
        <v>252.34999999999997</v>
      </c>
      <c r="I130" s="40">
        <v>263.95</v>
      </c>
      <c r="J130" s="40">
        <v>281.5</v>
      </c>
      <c r="K130" s="31">
        <v>246.4</v>
      </c>
      <c r="L130" s="31">
        <v>217.25</v>
      </c>
      <c r="M130" s="31">
        <v>162.99716000000001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717.55</v>
      </c>
      <c r="D131" s="40">
        <v>718.85</v>
      </c>
      <c r="E131" s="40">
        <v>710.7</v>
      </c>
      <c r="F131" s="40">
        <v>703.85</v>
      </c>
      <c r="G131" s="40">
        <v>695.7</v>
      </c>
      <c r="H131" s="40">
        <v>725.7</v>
      </c>
      <c r="I131" s="40">
        <v>733.84999999999991</v>
      </c>
      <c r="J131" s="40">
        <v>740.7</v>
      </c>
      <c r="K131" s="31">
        <v>727</v>
      </c>
      <c r="L131" s="31">
        <v>712</v>
      </c>
      <c r="M131" s="31">
        <v>87.313090000000003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397.7</v>
      </c>
      <c r="D132" s="40">
        <v>397.41666666666669</v>
      </c>
      <c r="E132" s="40">
        <v>394.28333333333336</v>
      </c>
      <c r="F132" s="40">
        <v>390.86666666666667</v>
      </c>
      <c r="G132" s="40">
        <v>387.73333333333335</v>
      </c>
      <c r="H132" s="40">
        <v>400.83333333333337</v>
      </c>
      <c r="I132" s="40">
        <v>403.9666666666667</v>
      </c>
      <c r="J132" s="40">
        <v>407.38333333333338</v>
      </c>
      <c r="K132" s="31">
        <v>400.55</v>
      </c>
      <c r="L132" s="31">
        <v>394</v>
      </c>
      <c r="M132" s="31">
        <v>84.592939999999999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3569.35</v>
      </c>
      <c r="D133" s="40">
        <v>3532.65</v>
      </c>
      <c r="E133" s="40">
        <v>3426.75</v>
      </c>
      <c r="F133" s="40">
        <v>3284.15</v>
      </c>
      <c r="G133" s="40">
        <v>3178.25</v>
      </c>
      <c r="H133" s="40">
        <v>3675.25</v>
      </c>
      <c r="I133" s="40">
        <v>3781.1500000000005</v>
      </c>
      <c r="J133" s="40">
        <v>3923.75</v>
      </c>
      <c r="K133" s="31">
        <v>3638.55</v>
      </c>
      <c r="L133" s="31">
        <v>3390.05</v>
      </c>
      <c r="M133" s="31">
        <v>34.988950000000003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1722.95</v>
      </c>
      <c r="D134" s="40">
        <v>1714.8</v>
      </c>
      <c r="E134" s="40">
        <v>1702.3</v>
      </c>
      <c r="F134" s="40">
        <v>1681.65</v>
      </c>
      <c r="G134" s="40">
        <v>1669.15</v>
      </c>
      <c r="H134" s="40">
        <v>1735.4499999999998</v>
      </c>
      <c r="I134" s="40">
        <v>1747.9499999999998</v>
      </c>
      <c r="J134" s="40">
        <v>1768.5999999999997</v>
      </c>
      <c r="K134" s="31">
        <v>1727.3</v>
      </c>
      <c r="L134" s="31">
        <v>1694.15</v>
      </c>
      <c r="M134" s="31">
        <v>19.957999999999998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88.25</v>
      </c>
      <c r="D135" s="40">
        <v>88.383333333333326</v>
      </c>
      <c r="E135" s="40">
        <v>87.866666666666646</v>
      </c>
      <c r="F135" s="40">
        <v>87.48333333333332</v>
      </c>
      <c r="G135" s="40">
        <v>86.96666666666664</v>
      </c>
      <c r="H135" s="40">
        <v>88.766666666666652</v>
      </c>
      <c r="I135" s="40">
        <v>89.283333333333331</v>
      </c>
      <c r="J135" s="40">
        <v>89.666666666666657</v>
      </c>
      <c r="K135" s="31">
        <v>88.9</v>
      </c>
      <c r="L135" s="31">
        <v>88</v>
      </c>
      <c r="M135" s="31">
        <v>57.753309999999999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3496.2</v>
      </c>
      <c r="D136" s="40">
        <v>3517.5833333333335</v>
      </c>
      <c r="E136" s="40">
        <v>3455.166666666667</v>
      </c>
      <c r="F136" s="40">
        <v>3414.1333333333337</v>
      </c>
      <c r="G136" s="40">
        <v>3351.7166666666672</v>
      </c>
      <c r="H136" s="40">
        <v>3558.6166666666668</v>
      </c>
      <c r="I136" s="40">
        <v>3621.0333333333338</v>
      </c>
      <c r="J136" s="40">
        <v>3662.0666666666666</v>
      </c>
      <c r="K136" s="31">
        <v>3580</v>
      </c>
      <c r="L136" s="31">
        <v>3476.55</v>
      </c>
      <c r="M136" s="31">
        <v>2.49878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454.5</v>
      </c>
      <c r="D137" s="40">
        <v>456.5</v>
      </c>
      <c r="E137" s="40">
        <v>451.1</v>
      </c>
      <c r="F137" s="40">
        <v>447.70000000000005</v>
      </c>
      <c r="G137" s="40">
        <v>442.30000000000007</v>
      </c>
      <c r="H137" s="40">
        <v>459.9</v>
      </c>
      <c r="I137" s="40">
        <v>465.29999999999995</v>
      </c>
      <c r="J137" s="40">
        <v>468.69999999999993</v>
      </c>
      <c r="K137" s="31">
        <v>461.9</v>
      </c>
      <c r="L137" s="31">
        <v>453.1</v>
      </c>
      <c r="M137" s="31">
        <v>11.118180000000001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4361.2</v>
      </c>
      <c r="D138" s="40">
        <v>4376.7333333333336</v>
      </c>
      <c r="E138" s="40">
        <v>4328.4666666666672</v>
      </c>
      <c r="F138" s="40">
        <v>4295.7333333333336</v>
      </c>
      <c r="G138" s="40">
        <v>4247.4666666666672</v>
      </c>
      <c r="H138" s="40">
        <v>4409.4666666666672</v>
      </c>
      <c r="I138" s="40">
        <v>4457.7333333333336</v>
      </c>
      <c r="J138" s="40">
        <v>4490.4666666666672</v>
      </c>
      <c r="K138" s="31">
        <v>4425</v>
      </c>
      <c r="L138" s="31">
        <v>4344</v>
      </c>
      <c r="M138" s="31">
        <v>2.1574599999999999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1611.75</v>
      </c>
      <c r="D139" s="40">
        <v>1621.5166666666664</v>
      </c>
      <c r="E139" s="40">
        <v>1597.0833333333328</v>
      </c>
      <c r="F139" s="40">
        <v>1582.4166666666663</v>
      </c>
      <c r="G139" s="40">
        <v>1557.9833333333327</v>
      </c>
      <c r="H139" s="40">
        <v>1636.1833333333329</v>
      </c>
      <c r="I139" s="40">
        <v>1660.6166666666663</v>
      </c>
      <c r="J139" s="40">
        <v>1675.2833333333331</v>
      </c>
      <c r="K139" s="31">
        <v>1645.95</v>
      </c>
      <c r="L139" s="31">
        <v>1606.85</v>
      </c>
      <c r="M139" s="31">
        <v>22.590579999999999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647.79999999999995</v>
      </c>
      <c r="D140" s="40">
        <v>650.94999999999993</v>
      </c>
      <c r="E140" s="40">
        <v>642.49999999999989</v>
      </c>
      <c r="F140" s="40">
        <v>637.19999999999993</v>
      </c>
      <c r="G140" s="40">
        <v>628.74999999999989</v>
      </c>
      <c r="H140" s="40">
        <v>656.24999999999989</v>
      </c>
      <c r="I140" s="40">
        <v>664.69999999999993</v>
      </c>
      <c r="J140" s="40">
        <v>669.99999999999989</v>
      </c>
      <c r="K140" s="31">
        <v>659.4</v>
      </c>
      <c r="L140" s="31">
        <v>645.65</v>
      </c>
      <c r="M140" s="31">
        <v>15.38912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1181.2</v>
      </c>
      <c r="D141" s="40">
        <v>1181.0833333333333</v>
      </c>
      <c r="E141" s="40">
        <v>1176.1666666666665</v>
      </c>
      <c r="F141" s="40">
        <v>1171.1333333333332</v>
      </c>
      <c r="G141" s="40">
        <v>1166.2166666666665</v>
      </c>
      <c r="H141" s="40">
        <v>1186.1166666666666</v>
      </c>
      <c r="I141" s="40">
        <v>1191.0333333333331</v>
      </c>
      <c r="J141" s="40">
        <v>1196.0666666666666</v>
      </c>
      <c r="K141" s="31">
        <v>1186</v>
      </c>
      <c r="L141" s="31">
        <v>1176.05</v>
      </c>
      <c r="M141" s="31">
        <v>8.2821200000000008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81174.850000000006</v>
      </c>
      <c r="D142" s="40">
        <v>81381.53333333334</v>
      </c>
      <c r="E142" s="40">
        <v>80793.31666666668</v>
      </c>
      <c r="F142" s="40">
        <v>80411.78333333334</v>
      </c>
      <c r="G142" s="40">
        <v>79823.56666666668</v>
      </c>
      <c r="H142" s="40">
        <v>81763.06666666668</v>
      </c>
      <c r="I142" s="40">
        <v>82351.283333333326</v>
      </c>
      <c r="J142" s="40">
        <v>82732.81666666668</v>
      </c>
      <c r="K142" s="31">
        <v>81969.75</v>
      </c>
      <c r="L142" s="31">
        <v>81000</v>
      </c>
      <c r="M142" s="31">
        <v>4.471E-2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1144.25</v>
      </c>
      <c r="D143" s="40">
        <v>1150.4333333333334</v>
      </c>
      <c r="E143" s="40">
        <v>1134.3666666666668</v>
      </c>
      <c r="F143" s="40">
        <v>1124.4833333333333</v>
      </c>
      <c r="G143" s="40">
        <v>1108.4166666666667</v>
      </c>
      <c r="H143" s="40">
        <v>1160.3166666666668</v>
      </c>
      <c r="I143" s="40">
        <v>1176.3833333333334</v>
      </c>
      <c r="J143" s="40">
        <v>1186.2666666666669</v>
      </c>
      <c r="K143" s="31">
        <v>1166.5</v>
      </c>
      <c r="L143" s="31">
        <v>1140.55</v>
      </c>
      <c r="M143" s="31">
        <v>3.4198499999999998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154.15</v>
      </c>
      <c r="D144" s="40">
        <v>154.91666666666666</v>
      </c>
      <c r="E144" s="40">
        <v>152.88333333333333</v>
      </c>
      <c r="F144" s="40">
        <v>151.61666666666667</v>
      </c>
      <c r="G144" s="40">
        <v>149.58333333333334</v>
      </c>
      <c r="H144" s="40">
        <v>156.18333333333331</v>
      </c>
      <c r="I144" s="40">
        <v>158.21666666666667</v>
      </c>
      <c r="J144" s="40">
        <v>159.48333333333329</v>
      </c>
      <c r="K144" s="31">
        <v>156.94999999999999</v>
      </c>
      <c r="L144" s="31">
        <v>153.65</v>
      </c>
      <c r="M144" s="31">
        <v>32.417340000000003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764.2</v>
      </c>
      <c r="D145" s="40">
        <v>763.43333333333339</v>
      </c>
      <c r="E145" s="40">
        <v>759.01666666666677</v>
      </c>
      <c r="F145" s="40">
        <v>753.83333333333337</v>
      </c>
      <c r="G145" s="40">
        <v>749.41666666666674</v>
      </c>
      <c r="H145" s="40">
        <v>768.61666666666679</v>
      </c>
      <c r="I145" s="40">
        <v>773.0333333333333</v>
      </c>
      <c r="J145" s="40">
        <v>778.21666666666681</v>
      </c>
      <c r="K145" s="31">
        <v>767.85</v>
      </c>
      <c r="L145" s="31">
        <v>758.25</v>
      </c>
      <c r="M145" s="31">
        <v>11.79241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195.45</v>
      </c>
      <c r="D146" s="40">
        <v>195.16666666666666</v>
      </c>
      <c r="E146" s="40">
        <v>191.93333333333331</v>
      </c>
      <c r="F146" s="40">
        <v>188.41666666666666</v>
      </c>
      <c r="G146" s="40">
        <v>185.18333333333331</v>
      </c>
      <c r="H146" s="40">
        <v>198.68333333333331</v>
      </c>
      <c r="I146" s="40">
        <v>201.91666666666666</v>
      </c>
      <c r="J146" s="40">
        <v>205.43333333333331</v>
      </c>
      <c r="K146" s="31">
        <v>198.4</v>
      </c>
      <c r="L146" s="31">
        <v>191.65</v>
      </c>
      <c r="M146" s="31">
        <v>87.127170000000007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533.95000000000005</v>
      </c>
      <c r="D147" s="40">
        <v>533.16666666666674</v>
      </c>
      <c r="E147" s="40">
        <v>528.98333333333346</v>
      </c>
      <c r="F147" s="40">
        <v>524.01666666666677</v>
      </c>
      <c r="G147" s="40">
        <v>519.83333333333348</v>
      </c>
      <c r="H147" s="40">
        <v>538.13333333333344</v>
      </c>
      <c r="I147" s="40">
        <v>542.31666666666683</v>
      </c>
      <c r="J147" s="40">
        <v>547.28333333333342</v>
      </c>
      <c r="K147" s="31">
        <v>537.35</v>
      </c>
      <c r="L147" s="31">
        <v>528.20000000000005</v>
      </c>
      <c r="M147" s="31">
        <v>14.35904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7293.85</v>
      </c>
      <c r="D148" s="40">
        <v>7315.2833333333328</v>
      </c>
      <c r="E148" s="40">
        <v>7255.5666666666657</v>
      </c>
      <c r="F148" s="40">
        <v>7217.2833333333328</v>
      </c>
      <c r="G148" s="40">
        <v>7157.5666666666657</v>
      </c>
      <c r="H148" s="40">
        <v>7353.5666666666657</v>
      </c>
      <c r="I148" s="40">
        <v>7413.2833333333328</v>
      </c>
      <c r="J148" s="40">
        <v>7451.5666666666657</v>
      </c>
      <c r="K148" s="31">
        <v>7375</v>
      </c>
      <c r="L148" s="31">
        <v>7277</v>
      </c>
      <c r="M148" s="31">
        <v>4.3632999999999997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1081.5</v>
      </c>
      <c r="D149" s="40">
        <v>1086.5</v>
      </c>
      <c r="E149" s="40">
        <v>1053</v>
      </c>
      <c r="F149" s="40">
        <v>1024.5</v>
      </c>
      <c r="G149" s="40">
        <v>991</v>
      </c>
      <c r="H149" s="40">
        <v>1115</v>
      </c>
      <c r="I149" s="40">
        <v>1148.5</v>
      </c>
      <c r="J149" s="40">
        <v>1177</v>
      </c>
      <c r="K149" s="31">
        <v>1120</v>
      </c>
      <c r="L149" s="31">
        <v>1058</v>
      </c>
      <c r="M149" s="31">
        <v>21.256150000000002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2721.25</v>
      </c>
      <c r="D150" s="40">
        <v>2739.5333333333333</v>
      </c>
      <c r="E150" s="40">
        <v>2689.7666666666664</v>
      </c>
      <c r="F150" s="40">
        <v>2658.2833333333333</v>
      </c>
      <c r="G150" s="40">
        <v>2608.5166666666664</v>
      </c>
      <c r="H150" s="40">
        <v>2771.0166666666664</v>
      </c>
      <c r="I150" s="40">
        <v>2820.7833333333338</v>
      </c>
      <c r="J150" s="40">
        <v>2852.2666666666664</v>
      </c>
      <c r="K150" s="31">
        <v>2789.3</v>
      </c>
      <c r="L150" s="31">
        <v>2708.05</v>
      </c>
      <c r="M150" s="31">
        <v>7.1880600000000001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2530.15</v>
      </c>
      <c r="D151" s="40">
        <v>2559.7333333333331</v>
      </c>
      <c r="E151" s="40">
        <v>2442.4666666666662</v>
      </c>
      <c r="F151" s="40">
        <v>2354.7833333333333</v>
      </c>
      <c r="G151" s="40">
        <v>2237.5166666666664</v>
      </c>
      <c r="H151" s="40">
        <v>2647.4166666666661</v>
      </c>
      <c r="I151" s="40">
        <v>2764.6833333333334</v>
      </c>
      <c r="J151" s="40">
        <v>2852.3666666666659</v>
      </c>
      <c r="K151" s="31">
        <v>2677</v>
      </c>
      <c r="L151" s="31">
        <v>2472.0500000000002</v>
      </c>
      <c r="M151" s="31">
        <v>63.468679999999999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1567.05</v>
      </c>
      <c r="D152" s="40">
        <v>1581.0333333333335</v>
      </c>
      <c r="E152" s="40">
        <v>1546.0166666666671</v>
      </c>
      <c r="F152" s="40">
        <v>1524.9833333333336</v>
      </c>
      <c r="G152" s="40">
        <v>1489.9666666666672</v>
      </c>
      <c r="H152" s="40">
        <v>1602.0666666666671</v>
      </c>
      <c r="I152" s="40">
        <v>1637.0833333333335</v>
      </c>
      <c r="J152" s="40">
        <v>1658.116666666667</v>
      </c>
      <c r="K152" s="31">
        <v>1616.05</v>
      </c>
      <c r="L152" s="31">
        <v>1560</v>
      </c>
      <c r="M152" s="31">
        <v>8.9645600000000005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1094.45</v>
      </c>
      <c r="D153" s="40">
        <v>1091.3500000000001</v>
      </c>
      <c r="E153" s="40">
        <v>1081.2500000000002</v>
      </c>
      <c r="F153" s="40">
        <v>1068.0500000000002</v>
      </c>
      <c r="G153" s="40">
        <v>1057.9500000000003</v>
      </c>
      <c r="H153" s="40">
        <v>1104.5500000000002</v>
      </c>
      <c r="I153" s="40">
        <v>1114.6500000000001</v>
      </c>
      <c r="J153" s="40">
        <v>1127.8500000000001</v>
      </c>
      <c r="K153" s="31">
        <v>1101.45</v>
      </c>
      <c r="L153" s="31">
        <v>1078.1500000000001</v>
      </c>
      <c r="M153" s="31">
        <v>2.8841199999999998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173.5</v>
      </c>
      <c r="D154" s="40">
        <v>175.08333333333334</v>
      </c>
      <c r="E154" s="40">
        <v>171.06666666666669</v>
      </c>
      <c r="F154" s="40">
        <v>168.63333333333335</v>
      </c>
      <c r="G154" s="40">
        <v>164.6166666666667</v>
      </c>
      <c r="H154" s="40">
        <v>177.51666666666668</v>
      </c>
      <c r="I154" s="40">
        <v>181.53333333333333</v>
      </c>
      <c r="J154" s="40">
        <v>183.96666666666667</v>
      </c>
      <c r="K154" s="31">
        <v>179.1</v>
      </c>
      <c r="L154" s="31">
        <v>172.65</v>
      </c>
      <c r="M154" s="31">
        <v>480.51195999999999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118.5</v>
      </c>
      <c r="D155" s="40">
        <v>118.96666666666665</v>
      </c>
      <c r="E155" s="40">
        <v>117.83333333333331</v>
      </c>
      <c r="F155" s="40">
        <v>117.16666666666666</v>
      </c>
      <c r="G155" s="40">
        <v>116.03333333333332</v>
      </c>
      <c r="H155" s="40">
        <v>119.63333333333331</v>
      </c>
      <c r="I155" s="40">
        <v>120.76666666666667</v>
      </c>
      <c r="J155" s="40">
        <v>121.43333333333331</v>
      </c>
      <c r="K155" s="31">
        <v>120.1</v>
      </c>
      <c r="L155" s="31">
        <v>118.3</v>
      </c>
      <c r="M155" s="31">
        <v>104.42400000000001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3940.1</v>
      </c>
      <c r="D156" s="40">
        <v>3926.4666666666672</v>
      </c>
      <c r="E156" s="40">
        <v>3894.9333333333343</v>
      </c>
      <c r="F156" s="40">
        <v>3849.7666666666673</v>
      </c>
      <c r="G156" s="40">
        <v>3818.2333333333345</v>
      </c>
      <c r="H156" s="40">
        <v>3971.6333333333341</v>
      </c>
      <c r="I156" s="40">
        <v>4003.166666666667</v>
      </c>
      <c r="J156" s="40">
        <v>4048.3333333333339</v>
      </c>
      <c r="K156" s="31">
        <v>3958</v>
      </c>
      <c r="L156" s="31">
        <v>3881.3</v>
      </c>
      <c r="M156" s="31">
        <v>1.3976599999999999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18143.95</v>
      </c>
      <c r="D157" s="40">
        <v>18083.399999999998</v>
      </c>
      <c r="E157" s="40">
        <v>17942.799999999996</v>
      </c>
      <c r="F157" s="40">
        <v>17741.649999999998</v>
      </c>
      <c r="G157" s="40">
        <v>17601.049999999996</v>
      </c>
      <c r="H157" s="40">
        <v>18284.549999999996</v>
      </c>
      <c r="I157" s="40">
        <v>18425.149999999994</v>
      </c>
      <c r="J157" s="40">
        <v>18626.299999999996</v>
      </c>
      <c r="K157" s="31">
        <v>18224</v>
      </c>
      <c r="L157" s="31">
        <v>17882.25</v>
      </c>
      <c r="M157" s="31">
        <v>0.75231000000000003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401.75</v>
      </c>
      <c r="D158" s="40">
        <v>404.84999999999997</v>
      </c>
      <c r="E158" s="40">
        <v>395.64999999999992</v>
      </c>
      <c r="F158" s="40">
        <v>389.54999999999995</v>
      </c>
      <c r="G158" s="40">
        <v>380.34999999999991</v>
      </c>
      <c r="H158" s="40">
        <v>410.94999999999993</v>
      </c>
      <c r="I158" s="40">
        <v>420.15</v>
      </c>
      <c r="J158" s="40">
        <v>426.24999999999994</v>
      </c>
      <c r="K158" s="31">
        <v>414.05</v>
      </c>
      <c r="L158" s="31">
        <v>398.75</v>
      </c>
      <c r="M158" s="31">
        <v>23.50609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696.5</v>
      </c>
      <c r="D159" s="40">
        <v>686.23333333333323</v>
      </c>
      <c r="E159" s="40">
        <v>672.46666666666647</v>
      </c>
      <c r="F159" s="40">
        <v>648.43333333333328</v>
      </c>
      <c r="G159" s="40">
        <v>634.66666666666652</v>
      </c>
      <c r="H159" s="40">
        <v>710.26666666666642</v>
      </c>
      <c r="I159" s="40">
        <v>724.03333333333308</v>
      </c>
      <c r="J159" s="40">
        <v>748.06666666666638</v>
      </c>
      <c r="K159" s="31">
        <v>700</v>
      </c>
      <c r="L159" s="31">
        <v>662.2</v>
      </c>
      <c r="M159" s="31">
        <v>4.6833400000000003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115.3</v>
      </c>
      <c r="D160" s="40">
        <v>115.60000000000001</v>
      </c>
      <c r="E160" s="40">
        <v>114.45000000000002</v>
      </c>
      <c r="F160" s="40">
        <v>113.60000000000001</v>
      </c>
      <c r="G160" s="40">
        <v>112.45000000000002</v>
      </c>
      <c r="H160" s="40">
        <v>116.45000000000002</v>
      </c>
      <c r="I160" s="40">
        <v>117.60000000000002</v>
      </c>
      <c r="J160" s="40">
        <v>118.45000000000002</v>
      </c>
      <c r="K160" s="31">
        <v>116.75</v>
      </c>
      <c r="L160" s="31">
        <v>114.75</v>
      </c>
      <c r="M160" s="31">
        <v>78.416899999999998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161.1</v>
      </c>
      <c r="D161" s="40">
        <v>161.79999999999998</v>
      </c>
      <c r="E161" s="40">
        <v>159.99999999999997</v>
      </c>
      <c r="F161" s="40">
        <v>158.89999999999998</v>
      </c>
      <c r="G161" s="40">
        <v>157.09999999999997</v>
      </c>
      <c r="H161" s="40">
        <v>162.89999999999998</v>
      </c>
      <c r="I161" s="40">
        <v>164.7</v>
      </c>
      <c r="J161" s="40">
        <v>165.79999999999998</v>
      </c>
      <c r="K161" s="31">
        <v>163.6</v>
      </c>
      <c r="L161" s="31">
        <v>160.69999999999999</v>
      </c>
      <c r="M161" s="31">
        <v>7.9909699999999999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3026</v>
      </c>
      <c r="D162" s="40">
        <v>3056.1833333333329</v>
      </c>
      <c r="E162" s="40">
        <v>2982.3666666666659</v>
      </c>
      <c r="F162" s="40">
        <v>2938.7333333333331</v>
      </c>
      <c r="G162" s="40">
        <v>2864.9166666666661</v>
      </c>
      <c r="H162" s="40">
        <v>3099.8166666666657</v>
      </c>
      <c r="I162" s="40">
        <v>3173.6333333333323</v>
      </c>
      <c r="J162" s="40">
        <v>3217.2666666666655</v>
      </c>
      <c r="K162" s="31">
        <v>3130</v>
      </c>
      <c r="L162" s="31">
        <v>3012.55</v>
      </c>
      <c r="M162" s="31">
        <v>5.3618800000000002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33376.949999999997</v>
      </c>
      <c r="D163" s="40">
        <v>33262.35</v>
      </c>
      <c r="E163" s="40">
        <v>32735.149999999994</v>
      </c>
      <c r="F163" s="40">
        <v>32093.349999999995</v>
      </c>
      <c r="G163" s="40">
        <v>31566.149999999991</v>
      </c>
      <c r="H163" s="40">
        <v>33904.149999999994</v>
      </c>
      <c r="I163" s="40">
        <v>34431.349999999991</v>
      </c>
      <c r="J163" s="40">
        <v>35073.15</v>
      </c>
      <c r="K163" s="31">
        <v>33789.550000000003</v>
      </c>
      <c r="L163" s="31">
        <v>32620.55</v>
      </c>
      <c r="M163" s="31">
        <v>0.28887000000000002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219.65</v>
      </c>
      <c r="D164" s="40">
        <v>220.21666666666667</v>
      </c>
      <c r="E164" s="40">
        <v>218.78333333333333</v>
      </c>
      <c r="F164" s="40">
        <v>217.91666666666666</v>
      </c>
      <c r="G164" s="40">
        <v>216.48333333333332</v>
      </c>
      <c r="H164" s="40">
        <v>221.08333333333334</v>
      </c>
      <c r="I164" s="40">
        <v>222.51666666666668</v>
      </c>
      <c r="J164" s="40">
        <v>223.38333333333335</v>
      </c>
      <c r="K164" s="31">
        <v>221.65</v>
      </c>
      <c r="L164" s="31">
        <v>219.35</v>
      </c>
      <c r="M164" s="31">
        <v>18.715070000000001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5625.35</v>
      </c>
      <c r="D165" s="40">
        <v>5612.25</v>
      </c>
      <c r="E165" s="40">
        <v>5574.3</v>
      </c>
      <c r="F165" s="40">
        <v>5523.25</v>
      </c>
      <c r="G165" s="40">
        <v>5485.3</v>
      </c>
      <c r="H165" s="40">
        <v>5663.3</v>
      </c>
      <c r="I165" s="40">
        <v>5701.2500000000009</v>
      </c>
      <c r="J165" s="40">
        <v>5752.3</v>
      </c>
      <c r="K165" s="31">
        <v>5650.2</v>
      </c>
      <c r="L165" s="31">
        <v>5561.2</v>
      </c>
      <c r="M165" s="31">
        <v>0.58230000000000004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2306.6</v>
      </c>
      <c r="D166" s="40">
        <v>2311.6333333333332</v>
      </c>
      <c r="E166" s="40">
        <v>2295.5666666666666</v>
      </c>
      <c r="F166" s="40">
        <v>2284.5333333333333</v>
      </c>
      <c r="G166" s="40">
        <v>2268.4666666666667</v>
      </c>
      <c r="H166" s="40">
        <v>2322.6666666666665</v>
      </c>
      <c r="I166" s="40">
        <v>2338.7333333333331</v>
      </c>
      <c r="J166" s="40">
        <v>2349.7666666666664</v>
      </c>
      <c r="K166" s="31">
        <v>2327.6999999999998</v>
      </c>
      <c r="L166" s="31">
        <v>2300.6</v>
      </c>
      <c r="M166" s="31">
        <v>1.6448100000000001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2255.0500000000002</v>
      </c>
      <c r="D167" s="40">
        <v>2246.8833333333337</v>
      </c>
      <c r="E167" s="40">
        <v>2215.3666666666672</v>
      </c>
      <c r="F167" s="40">
        <v>2175.6833333333334</v>
      </c>
      <c r="G167" s="40">
        <v>2144.166666666667</v>
      </c>
      <c r="H167" s="40">
        <v>2286.5666666666675</v>
      </c>
      <c r="I167" s="40">
        <v>2318.0833333333339</v>
      </c>
      <c r="J167" s="40">
        <v>2357.7666666666678</v>
      </c>
      <c r="K167" s="31">
        <v>2278.4</v>
      </c>
      <c r="L167" s="31">
        <v>2207.1999999999998</v>
      </c>
      <c r="M167" s="31">
        <v>5.3847199999999997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1889.25</v>
      </c>
      <c r="D168" s="40">
        <v>1914.75</v>
      </c>
      <c r="E168" s="40">
        <v>1859.5</v>
      </c>
      <c r="F168" s="40">
        <v>1829.75</v>
      </c>
      <c r="G168" s="40">
        <v>1774.5</v>
      </c>
      <c r="H168" s="40">
        <v>1944.5</v>
      </c>
      <c r="I168" s="40">
        <v>1999.75</v>
      </c>
      <c r="J168" s="40">
        <v>2029.5</v>
      </c>
      <c r="K168" s="31">
        <v>1970</v>
      </c>
      <c r="L168" s="31">
        <v>1885</v>
      </c>
      <c r="M168" s="31">
        <v>3.9677099999999998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128.44999999999999</v>
      </c>
      <c r="D169" s="40">
        <v>128.78333333333333</v>
      </c>
      <c r="E169" s="40">
        <v>127.81666666666666</v>
      </c>
      <c r="F169" s="40">
        <v>127.18333333333334</v>
      </c>
      <c r="G169" s="40">
        <v>126.21666666666667</v>
      </c>
      <c r="H169" s="40">
        <v>129.41666666666666</v>
      </c>
      <c r="I169" s="40">
        <v>130.3833333333333</v>
      </c>
      <c r="J169" s="40">
        <v>131.01666666666665</v>
      </c>
      <c r="K169" s="31">
        <v>129.75</v>
      </c>
      <c r="L169" s="31">
        <v>128.15</v>
      </c>
      <c r="M169" s="31">
        <v>36.037430000000001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233</v>
      </c>
      <c r="D170" s="40">
        <v>233</v>
      </c>
      <c r="E170" s="40">
        <v>232.05</v>
      </c>
      <c r="F170" s="40">
        <v>231.10000000000002</v>
      </c>
      <c r="G170" s="40">
        <v>230.15000000000003</v>
      </c>
      <c r="H170" s="40">
        <v>233.95</v>
      </c>
      <c r="I170" s="40">
        <v>234.89999999999998</v>
      </c>
      <c r="J170" s="40">
        <v>235.84999999999997</v>
      </c>
      <c r="K170" s="31">
        <v>233.95</v>
      </c>
      <c r="L170" s="31">
        <v>232.05</v>
      </c>
      <c r="M170" s="31">
        <v>37.464590000000001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348.8</v>
      </c>
      <c r="D171" s="40">
        <v>348.34999999999997</v>
      </c>
      <c r="E171" s="40">
        <v>340.69999999999993</v>
      </c>
      <c r="F171" s="40">
        <v>332.59999999999997</v>
      </c>
      <c r="G171" s="40">
        <v>324.94999999999993</v>
      </c>
      <c r="H171" s="40">
        <v>356.44999999999993</v>
      </c>
      <c r="I171" s="40">
        <v>364.09999999999991</v>
      </c>
      <c r="J171" s="40">
        <v>372.19999999999993</v>
      </c>
      <c r="K171" s="31">
        <v>356</v>
      </c>
      <c r="L171" s="31">
        <v>340.25</v>
      </c>
      <c r="M171" s="31">
        <v>16.428660000000001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12798.95</v>
      </c>
      <c r="D172" s="40">
        <v>12832.033333333333</v>
      </c>
      <c r="E172" s="40">
        <v>12746.916666666666</v>
      </c>
      <c r="F172" s="40">
        <v>12694.883333333333</v>
      </c>
      <c r="G172" s="40">
        <v>12609.766666666666</v>
      </c>
      <c r="H172" s="40">
        <v>12884.066666666666</v>
      </c>
      <c r="I172" s="40">
        <v>12969.183333333334</v>
      </c>
      <c r="J172" s="40">
        <v>13021.216666666665</v>
      </c>
      <c r="K172" s="31">
        <v>12917.15</v>
      </c>
      <c r="L172" s="31">
        <v>12780</v>
      </c>
      <c r="M172" s="31">
        <v>8.8289999999999993E-2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40.049999999999997</v>
      </c>
      <c r="D173" s="40">
        <v>40.016666666666666</v>
      </c>
      <c r="E173" s="40">
        <v>39.733333333333334</v>
      </c>
      <c r="F173" s="40">
        <v>39.416666666666671</v>
      </c>
      <c r="G173" s="40">
        <v>39.13333333333334</v>
      </c>
      <c r="H173" s="40">
        <v>40.333333333333329</v>
      </c>
      <c r="I173" s="40">
        <v>40.61666666666666</v>
      </c>
      <c r="J173" s="40">
        <v>40.933333333333323</v>
      </c>
      <c r="K173" s="31">
        <v>40.299999999999997</v>
      </c>
      <c r="L173" s="31">
        <v>39.700000000000003</v>
      </c>
      <c r="M173" s="31">
        <v>429.58166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204.5</v>
      </c>
      <c r="D174" s="40">
        <v>205.05000000000004</v>
      </c>
      <c r="E174" s="40">
        <v>203.25000000000009</v>
      </c>
      <c r="F174" s="40">
        <v>202.00000000000006</v>
      </c>
      <c r="G174" s="40">
        <v>200.2000000000001</v>
      </c>
      <c r="H174" s="40">
        <v>206.30000000000007</v>
      </c>
      <c r="I174" s="40">
        <v>208.10000000000002</v>
      </c>
      <c r="J174" s="40">
        <v>209.35000000000005</v>
      </c>
      <c r="K174" s="31">
        <v>206.85</v>
      </c>
      <c r="L174" s="31">
        <v>203.8</v>
      </c>
      <c r="M174" s="31">
        <v>41.723790000000001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152.9</v>
      </c>
      <c r="D175" s="40">
        <v>153.41666666666669</v>
      </c>
      <c r="E175" s="40">
        <v>152.03333333333336</v>
      </c>
      <c r="F175" s="40">
        <v>151.16666666666669</v>
      </c>
      <c r="G175" s="40">
        <v>149.78333333333336</v>
      </c>
      <c r="H175" s="40">
        <v>154.28333333333336</v>
      </c>
      <c r="I175" s="40">
        <v>155.66666666666669</v>
      </c>
      <c r="J175" s="40">
        <v>156.53333333333336</v>
      </c>
      <c r="K175" s="31">
        <v>154.80000000000001</v>
      </c>
      <c r="L175" s="31">
        <v>152.55000000000001</v>
      </c>
      <c r="M175" s="31">
        <v>27.196100000000001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2105.6999999999998</v>
      </c>
      <c r="D176" s="40">
        <v>2114.0666666666666</v>
      </c>
      <c r="E176" s="40">
        <v>2093.6833333333334</v>
      </c>
      <c r="F176" s="40">
        <v>2081.666666666667</v>
      </c>
      <c r="G176" s="40">
        <v>2061.2833333333338</v>
      </c>
      <c r="H176" s="40">
        <v>2126.083333333333</v>
      </c>
      <c r="I176" s="40">
        <v>2146.4666666666662</v>
      </c>
      <c r="J176" s="40">
        <v>2158.4833333333327</v>
      </c>
      <c r="K176" s="31">
        <v>2134.4499999999998</v>
      </c>
      <c r="L176" s="31">
        <v>2102.0500000000002</v>
      </c>
      <c r="M176" s="31">
        <v>45.859380000000002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956.9</v>
      </c>
      <c r="D177" s="40">
        <v>951.98333333333323</v>
      </c>
      <c r="E177" s="40">
        <v>942.01666666666642</v>
      </c>
      <c r="F177" s="40">
        <v>927.13333333333321</v>
      </c>
      <c r="G177" s="40">
        <v>917.1666666666664</v>
      </c>
      <c r="H177" s="40">
        <v>966.86666666666645</v>
      </c>
      <c r="I177" s="40">
        <v>976.83333333333337</v>
      </c>
      <c r="J177" s="40">
        <v>991.71666666666647</v>
      </c>
      <c r="K177" s="31">
        <v>961.95</v>
      </c>
      <c r="L177" s="31">
        <v>937.1</v>
      </c>
      <c r="M177" s="31">
        <v>22.55593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1050.45</v>
      </c>
      <c r="D178" s="40">
        <v>1042.6499999999999</v>
      </c>
      <c r="E178" s="40">
        <v>1031.3499999999997</v>
      </c>
      <c r="F178" s="40">
        <v>1012.2499999999998</v>
      </c>
      <c r="G178" s="40">
        <v>1000.9499999999996</v>
      </c>
      <c r="H178" s="40">
        <v>1061.7499999999998</v>
      </c>
      <c r="I178" s="40">
        <v>1073.05</v>
      </c>
      <c r="J178" s="40">
        <v>1092.1499999999999</v>
      </c>
      <c r="K178" s="31">
        <v>1053.95</v>
      </c>
      <c r="L178" s="31">
        <v>1023.55</v>
      </c>
      <c r="M178" s="31">
        <v>12.909979999999999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7901.9</v>
      </c>
      <c r="D179" s="40">
        <v>7915.3</v>
      </c>
      <c r="E179" s="40">
        <v>7861.6</v>
      </c>
      <c r="F179" s="40">
        <v>7821.3</v>
      </c>
      <c r="G179" s="40">
        <v>7767.6</v>
      </c>
      <c r="H179" s="40">
        <v>7955.6</v>
      </c>
      <c r="I179" s="40">
        <v>8009.2999999999993</v>
      </c>
      <c r="J179" s="40">
        <v>8049.6</v>
      </c>
      <c r="K179" s="31">
        <v>7969</v>
      </c>
      <c r="L179" s="31">
        <v>7875</v>
      </c>
      <c r="M179" s="31">
        <v>0.62373999999999996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7992.35</v>
      </c>
      <c r="D180" s="40">
        <v>7986.7833333333328</v>
      </c>
      <c r="E180" s="40">
        <v>7953.5666666666657</v>
      </c>
      <c r="F180" s="40">
        <v>7914.7833333333328</v>
      </c>
      <c r="G180" s="40">
        <v>7881.5666666666657</v>
      </c>
      <c r="H180" s="40">
        <v>8025.5666666666657</v>
      </c>
      <c r="I180" s="40">
        <v>8058.7833333333328</v>
      </c>
      <c r="J180" s="40">
        <v>8097.5666666666657</v>
      </c>
      <c r="K180" s="31">
        <v>8020</v>
      </c>
      <c r="L180" s="31">
        <v>7948</v>
      </c>
      <c r="M180" s="31">
        <v>6.336E-2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27986.400000000001</v>
      </c>
      <c r="D181" s="40">
        <v>28023.083333333332</v>
      </c>
      <c r="E181" s="40">
        <v>27818.516666666663</v>
      </c>
      <c r="F181" s="40">
        <v>27650.633333333331</v>
      </c>
      <c r="G181" s="40">
        <v>27446.066666666662</v>
      </c>
      <c r="H181" s="40">
        <v>28190.966666666664</v>
      </c>
      <c r="I181" s="40">
        <v>28395.533333333336</v>
      </c>
      <c r="J181" s="40">
        <v>28563.416666666664</v>
      </c>
      <c r="K181" s="31">
        <v>28227.65</v>
      </c>
      <c r="L181" s="31">
        <v>27855.200000000001</v>
      </c>
      <c r="M181" s="31">
        <v>0.28958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1385.6</v>
      </c>
      <c r="D182" s="40">
        <v>1387.1833333333334</v>
      </c>
      <c r="E182" s="40">
        <v>1367.4166666666667</v>
      </c>
      <c r="F182" s="40">
        <v>1349.2333333333333</v>
      </c>
      <c r="G182" s="40">
        <v>1329.4666666666667</v>
      </c>
      <c r="H182" s="40">
        <v>1405.3666666666668</v>
      </c>
      <c r="I182" s="40">
        <v>1425.1333333333332</v>
      </c>
      <c r="J182" s="40">
        <v>1443.3166666666668</v>
      </c>
      <c r="K182" s="31">
        <v>1406.95</v>
      </c>
      <c r="L182" s="31">
        <v>1369</v>
      </c>
      <c r="M182" s="31">
        <v>10.552060000000001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1975.1</v>
      </c>
      <c r="D183" s="40">
        <v>1979.2</v>
      </c>
      <c r="E183" s="40">
        <v>1961.45</v>
      </c>
      <c r="F183" s="40">
        <v>1947.8</v>
      </c>
      <c r="G183" s="40">
        <v>1930.05</v>
      </c>
      <c r="H183" s="40">
        <v>1992.8500000000001</v>
      </c>
      <c r="I183" s="40">
        <v>2010.6000000000001</v>
      </c>
      <c r="J183" s="40">
        <v>2024.2500000000002</v>
      </c>
      <c r="K183" s="31">
        <v>1996.95</v>
      </c>
      <c r="L183" s="31">
        <v>1965.55</v>
      </c>
      <c r="M183" s="31">
        <v>3.6850999999999998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428.9</v>
      </c>
      <c r="D184" s="40">
        <v>426.11666666666662</v>
      </c>
      <c r="E184" s="40">
        <v>422.28333333333325</v>
      </c>
      <c r="F184" s="40">
        <v>415.66666666666663</v>
      </c>
      <c r="G184" s="40">
        <v>411.83333333333326</v>
      </c>
      <c r="H184" s="40">
        <v>432.73333333333323</v>
      </c>
      <c r="I184" s="40">
        <v>436.56666666666661</v>
      </c>
      <c r="J184" s="40">
        <v>443.18333333333322</v>
      </c>
      <c r="K184" s="31">
        <v>429.95</v>
      </c>
      <c r="L184" s="31">
        <v>419.5</v>
      </c>
      <c r="M184" s="31">
        <v>177.04660999999999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126.55</v>
      </c>
      <c r="D185" s="40">
        <v>127.85000000000001</v>
      </c>
      <c r="E185" s="40">
        <v>124.70000000000002</v>
      </c>
      <c r="F185" s="40">
        <v>122.85000000000001</v>
      </c>
      <c r="G185" s="40">
        <v>119.70000000000002</v>
      </c>
      <c r="H185" s="40">
        <v>129.70000000000002</v>
      </c>
      <c r="I185" s="40">
        <v>132.85000000000002</v>
      </c>
      <c r="J185" s="40">
        <v>134.70000000000002</v>
      </c>
      <c r="K185" s="31">
        <v>131</v>
      </c>
      <c r="L185" s="31">
        <v>126</v>
      </c>
      <c r="M185" s="31">
        <v>757.91977999999995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694</v>
      </c>
      <c r="D186" s="40">
        <v>691.51666666666677</v>
      </c>
      <c r="E186" s="40">
        <v>684.08333333333348</v>
      </c>
      <c r="F186" s="40">
        <v>674.16666666666674</v>
      </c>
      <c r="G186" s="40">
        <v>666.73333333333346</v>
      </c>
      <c r="H186" s="40">
        <v>701.43333333333351</v>
      </c>
      <c r="I186" s="40">
        <v>708.86666666666667</v>
      </c>
      <c r="J186" s="40">
        <v>718.78333333333353</v>
      </c>
      <c r="K186" s="31">
        <v>698.95</v>
      </c>
      <c r="L186" s="31">
        <v>681.6</v>
      </c>
      <c r="M186" s="31">
        <v>39.562609999999999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532.25</v>
      </c>
      <c r="D187" s="40">
        <v>533.44999999999993</v>
      </c>
      <c r="E187" s="40">
        <v>528.89999999999986</v>
      </c>
      <c r="F187" s="40">
        <v>525.54999999999995</v>
      </c>
      <c r="G187" s="40">
        <v>520.99999999999989</v>
      </c>
      <c r="H187" s="40">
        <v>536.79999999999984</v>
      </c>
      <c r="I187" s="40">
        <v>541.3499999999998</v>
      </c>
      <c r="J187" s="40">
        <v>544.69999999999982</v>
      </c>
      <c r="K187" s="31">
        <v>538</v>
      </c>
      <c r="L187" s="31">
        <v>530.1</v>
      </c>
      <c r="M187" s="31">
        <v>6.8551900000000003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628.15</v>
      </c>
      <c r="D188" s="40">
        <v>626.86666666666667</v>
      </c>
      <c r="E188" s="40">
        <v>615.73333333333335</v>
      </c>
      <c r="F188" s="40">
        <v>603.31666666666672</v>
      </c>
      <c r="G188" s="40">
        <v>592.18333333333339</v>
      </c>
      <c r="H188" s="40">
        <v>639.2833333333333</v>
      </c>
      <c r="I188" s="40">
        <v>650.41666666666674</v>
      </c>
      <c r="J188" s="40">
        <v>662.83333333333326</v>
      </c>
      <c r="K188" s="31">
        <v>638</v>
      </c>
      <c r="L188" s="31">
        <v>614.45000000000005</v>
      </c>
      <c r="M188" s="31">
        <v>8.1087299999999995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582.35</v>
      </c>
      <c r="D189" s="40">
        <v>580.5333333333333</v>
      </c>
      <c r="E189" s="40">
        <v>576.31666666666661</v>
      </c>
      <c r="F189" s="40">
        <v>570.2833333333333</v>
      </c>
      <c r="G189" s="40">
        <v>566.06666666666661</v>
      </c>
      <c r="H189" s="40">
        <v>586.56666666666661</v>
      </c>
      <c r="I189" s="40">
        <v>590.7833333333333</v>
      </c>
      <c r="J189" s="40">
        <v>596.81666666666661</v>
      </c>
      <c r="K189" s="31">
        <v>584.75</v>
      </c>
      <c r="L189" s="31">
        <v>574.5</v>
      </c>
      <c r="M189" s="31">
        <v>14.475390000000001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755.05</v>
      </c>
      <c r="D190" s="40">
        <v>758.68333333333339</v>
      </c>
      <c r="E190" s="40">
        <v>748.36666666666679</v>
      </c>
      <c r="F190" s="40">
        <v>741.68333333333339</v>
      </c>
      <c r="G190" s="40">
        <v>731.36666666666679</v>
      </c>
      <c r="H190" s="40">
        <v>765.36666666666679</v>
      </c>
      <c r="I190" s="40">
        <v>775.68333333333339</v>
      </c>
      <c r="J190" s="40">
        <v>782.36666666666679</v>
      </c>
      <c r="K190" s="31">
        <v>769</v>
      </c>
      <c r="L190" s="31">
        <v>752</v>
      </c>
      <c r="M190" s="31">
        <v>9.7560000000000002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3212.85</v>
      </c>
      <c r="D191" s="40">
        <v>3220.35</v>
      </c>
      <c r="E191" s="40">
        <v>3199.1499999999996</v>
      </c>
      <c r="F191" s="40">
        <v>3185.45</v>
      </c>
      <c r="G191" s="40">
        <v>3164.2499999999995</v>
      </c>
      <c r="H191" s="40">
        <v>3234.0499999999997</v>
      </c>
      <c r="I191" s="40">
        <v>3255.2499999999995</v>
      </c>
      <c r="J191" s="40">
        <v>3268.95</v>
      </c>
      <c r="K191" s="31">
        <v>3241.55</v>
      </c>
      <c r="L191" s="31">
        <v>3206.65</v>
      </c>
      <c r="M191" s="31">
        <v>17.76193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775.15</v>
      </c>
      <c r="D192" s="40">
        <v>772.7166666666667</v>
      </c>
      <c r="E192" s="40">
        <v>768.43333333333339</v>
      </c>
      <c r="F192" s="40">
        <v>761.7166666666667</v>
      </c>
      <c r="G192" s="40">
        <v>757.43333333333339</v>
      </c>
      <c r="H192" s="40">
        <v>779.43333333333339</v>
      </c>
      <c r="I192" s="40">
        <v>783.7166666666667</v>
      </c>
      <c r="J192" s="40">
        <v>790.43333333333339</v>
      </c>
      <c r="K192" s="31">
        <v>777</v>
      </c>
      <c r="L192" s="31">
        <v>766</v>
      </c>
      <c r="M192" s="31">
        <v>20.211220000000001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4249.3</v>
      </c>
      <c r="D193" s="40">
        <v>4260.8833333333332</v>
      </c>
      <c r="E193" s="40">
        <v>4225.8166666666666</v>
      </c>
      <c r="F193" s="40">
        <v>4202.333333333333</v>
      </c>
      <c r="G193" s="40">
        <v>4167.2666666666664</v>
      </c>
      <c r="H193" s="40">
        <v>4284.3666666666668</v>
      </c>
      <c r="I193" s="40">
        <v>4319.4333333333325</v>
      </c>
      <c r="J193" s="40">
        <v>4342.916666666667</v>
      </c>
      <c r="K193" s="31">
        <v>4295.95</v>
      </c>
      <c r="L193" s="31">
        <v>4237.3999999999996</v>
      </c>
      <c r="M193" s="31">
        <v>1.1128499999999999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295.55</v>
      </c>
      <c r="D194" s="40">
        <v>297.48333333333335</v>
      </c>
      <c r="E194" s="40">
        <v>293.06666666666672</v>
      </c>
      <c r="F194" s="40">
        <v>290.58333333333337</v>
      </c>
      <c r="G194" s="40">
        <v>286.16666666666674</v>
      </c>
      <c r="H194" s="40">
        <v>299.9666666666667</v>
      </c>
      <c r="I194" s="40">
        <v>304.38333333333333</v>
      </c>
      <c r="J194" s="40">
        <v>306.86666666666667</v>
      </c>
      <c r="K194" s="31">
        <v>301.89999999999998</v>
      </c>
      <c r="L194" s="31">
        <v>295</v>
      </c>
      <c r="M194" s="31">
        <v>334.35129999999998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122.9</v>
      </c>
      <c r="D195" s="40">
        <v>123.65000000000002</v>
      </c>
      <c r="E195" s="40">
        <v>121.85000000000004</v>
      </c>
      <c r="F195" s="40">
        <v>120.80000000000001</v>
      </c>
      <c r="G195" s="40">
        <v>119.00000000000003</v>
      </c>
      <c r="H195" s="40">
        <v>124.70000000000005</v>
      </c>
      <c r="I195" s="40">
        <v>126.50000000000003</v>
      </c>
      <c r="J195" s="40">
        <v>127.55000000000005</v>
      </c>
      <c r="K195" s="31">
        <v>125.45</v>
      </c>
      <c r="L195" s="31">
        <v>122.6</v>
      </c>
      <c r="M195" s="31">
        <v>183.44408000000001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1281.4000000000001</v>
      </c>
      <c r="D196" s="40">
        <v>1283.6333333333334</v>
      </c>
      <c r="E196" s="40">
        <v>1271.7666666666669</v>
      </c>
      <c r="F196" s="40">
        <v>1262.1333333333334</v>
      </c>
      <c r="G196" s="40">
        <v>1250.2666666666669</v>
      </c>
      <c r="H196" s="40">
        <v>1293.2666666666669</v>
      </c>
      <c r="I196" s="40">
        <v>1305.1333333333332</v>
      </c>
      <c r="J196" s="40">
        <v>1314.7666666666669</v>
      </c>
      <c r="K196" s="31">
        <v>1295.5</v>
      </c>
      <c r="L196" s="31">
        <v>1274</v>
      </c>
      <c r="M196" s="31">
        <v>86.41865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1131</v>
      </c>
      <c r="D197" s="40">
        <v>1129.2</v>
      </c>
      <c r="E197" s="40">
        <v>1116.9000000000001</v>
      </c>
      <c r="F197" s="40">
        <v>1102.8</v>
      </c>
      <c r="G197" s="40">
        <v>1090.5</v>
      </c>
      <c r="H197" s="40">
        <v>1143.3000000000002</v>
      </c>
      <c r="I197" s="40">
        <v>1155.5999999999999</v>
      </c>
      <c r="J197" s="40">
        <v>1169.7000000000003</v>
      </c>
      <c r="K197" s="31">
        <v>1141.5</v>
      </c>
      <c r="L197" s="31">
        <v>1115.0999999999999</v>
      </c>
      <c r="M197" s="31">
        <v>28.40803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1094.7</v>
      </c>
      <c r="D198" s="40">
        <v>1100.3999999999999</v>
      </c>
      <c r="E198" s="40">
        <v>1085.5499999999997</v>
      </c>
      <c r="F198" s="40">
        <v>1076.3999999999999</v>
      </c>
      <c r="G198" s="40">
        <v>1061.5499999999997</v>
      </c>
      <c r="H198" s="40">
        <v>1109.5499999999997</v>
      </c>
      <c r="I198" s="40">
        <v>1124.3999999999996</v>
      </c>
      <c r="J198" s="40">
        <v>1133.5499999999997</v>
      </c>
      <c r="K198" s="31">
        <v>1115.25</v>
      </c>
      <c r="L198" s="31">
        <v>1091.25</v>
      </c>
      <c r="M198" s="31">
        <v>2.47356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1700.95</v>
      </c>
      <c r="D199" s="40">
        <v>1707.9666666666665</v>
      </c>
      <c r="E199" s="40">
        <v>1689.9833333333329</v>
      </c>
      <c r="F199" s="40">
        <v>1679.0166666666664</v>
      </c>
      <c r="G199" s="40">
        <v>1661.0333333333328</v>
      </c>
      <c r="H199" s="40">
        <v>1718.9333333333329</v>
      </c>
      <c r="I199" s="40">
        <v>1736.9166666666665</v>
      </c>
      <c r="J199" s="40">
        <v>1747.883333333333</v>
      </c>
      <c r="K199" s="31">
        <v>1725.95</v>
      </c>
      <c r="L199" s="31">
        <v>1697</v>
      </c>
      <c r="M199" s="31">
        <v>10.532389999999999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3043.2</v>
      </c>
      <c r="D200" s="40">
        <v>3036.0499999999997</v>
      </c>
      <c r="E200" s="40">
        <v>3003.0999999999995</v>
      </c>
      <c r="F200" s="40">
        <v>2962.9999999999995</v>
      </c>
      <c r="G200" s="40">
        <v>2930.0499999999993</v>
      </c>
      <c r="H200" s="40">
        <v>3076.1499999999996</v>
      </c>
      <c r="I200" s="40">
        <v>3109.0999999999995</v>
      </c>
      <c r="J200" s="40">
        <v>3149.2</v>
      </c>
      <c r="K200" s="31">
        <v>3069</v>
      </c>
      <c r="L200" s="31">
        <v>2995.95</v>
      </c>
      <c r="M200" s="31">
        <v>2.2857400000000001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473.45</v>
      </c>
      <c r="D201" s="40">
        <v>472.5</v>
      </c>
      <c r="E201" s="40">
        <v>469.45</v>
      </c>
      <c r="F201" s="40">
        <v>465.45</v>
      </c>
      <c r="G201" s="40">
        <v>462.4</v>
      </c>
      <c r="H201" s="40">
        <v>476.5</v>
      </c>
      <c r="I201" s="40">
        <v>479.54999999999995</v>
      </c>
      <c r="J201" s="40">
        <v>483.55</v>
      </c>
      <c r="K201" s="31">
        <v>475.55</v>
      </c>
      <c r="L201" s="31">
        <v>468.5</v>
      </c>
      <c r="M201" s="31">
        <v>3.7659600000000002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891.15</v>
      </c>
      <c r="D202" s="40">
        <v>900.65</v>
      </c>
      <c r="E202" s="40">
        <v>878.34999999999991</v>
      </c>
      <c r="F202" s="40">
        <v>865.55</v>
      </c>
      <c r="G202" s="40">
        <v>843.24999999999989</v>
      </c>
      <c r="H202" s="40">
        <v>913.44999999999993</v>
      </c>
      <c r="I202" s="40">
        <v>935.74999999999989</v>
      </c>
      <c r="J202" s="40">
        <v>948.55</v>
      </c>
      <c r="K202" s="31">
        <v>922.95</v>
      </c>
      <c r="L202" s="31">
        <v>887.85</v>
      </c>
      <c r="M202" s="31">
        <v>6.1466599999999998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819.7</v>
      </c>
      <c r="D203" s="40">
        <v>821.1</v>
      </c>
      <c r="E203" s="40">
        <v>814.6</v>
      </c>
      <c r="F203" s="40">
        <v>809.5</v>
      </c>
      <c r="G203" s="40">
        <v>803</v>
      </c>
      <c r="H203" s="40">
        <v>826.2</v>
      </c>
      <c r="I203" s="40">
        <v>832.7</v>
      </c>
      <c r="J203" s="40">
        <v>837.80000000000007</v>
      </c>
      <c r="K203" s="31">
        <v>827.6</v>
      </c>
      <c r="L203" s="31">
        <v>816</v>
      </c>
      <c r="M203" s="31">
        <v>22.129629999999999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7490.3</v>
      </c>
      <c r="D204" s="40">
        <v>7533.083333333333</v>
      </c>
      <c r="E204" s="40">
        <v>7427.2166666666662</v>
      </c>
      <c r="F204" s="40">
        <v>7364.1333333333332</v>
      </c>
      <c r="G204" s="40">
        <v>7258.2666666666664</v>
      </c>
      <c r="H204" s="40">
        <v>7596.1666666666661</v>
      </c>
      <c r="I204" s="40">
        <v>7702.0333333333328</v>
      </c>
      <c r="J204" s="40">
        <v>7765.1166666666659</v>
      </c>
      <c r="K204" s="31">
        <v>7638.95</v>
      </c>
      <c r="L204" s="31">
        <v>7470</v>
      </c>
      <c r="M204" s="31">
        <v>8.1361899999999991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36.549999999999997</v>
      </c>
      <c r="D205" s="40">
        <v>36.300000000000004</v>
      </c>
      <c r="E205" s="40">
        <v>36.000000000000007</v>
      </c>
      <c r="F205" s="40">
        <v>35.450000000000003</v>
      </c>
      <c r="G205" s="40">
        <v>35.150000000000006</v>
      </c>
      <c r="H205" s="40">
        <v>36.850000000000009</v>
      </c>
      <c r="I205" s="40">
        <v>37.150000000000006</v>
      </c>
      <c r="J205" s="40">
        <v>37.70000000000001</v>
      </c>
      <c r="K205" s="31">
        <v>36.6</v>
      </c>
      <c r="L205" s="31">
        <v>35.75</v>
      </c>
      <c r="M205" s="31">
        <v>84.088539999999995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1444.45</v>
      </c>
      <c r="D206" s="40">
        <v>1438.7833333333335</v>
      </c>
      <c r="E206" s="40">
        <v>1423.866666666667</v>
      </c>
      <c r="F206" s="40">
        <v>1403.2833333333335</v>
      </c>
      <c r="G206" s="40">
        <v>1388.366666666667</v>
      </c>
      <c r="H206" s="40">
        <v>1459.366666666667</v>
      </c>
      <c r="I206" s="40">
        <v>1474.2833333333335</v>
      </c>
      <c r="J206" s="40">
        <v>1494.866666666667</v>
      </c>
      <c r="K206" s="31">
        <v>1453.7</v>
      </c>
      <c r="L206" s="31">
        <v>1418.2</v>
      </c>
      <c r="M206" s="31">
        <v>3.1328299999999998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683.45</v>
      </c>
      <c r="D207" s="40">
        <v>678.55</v>
      </c>
      <c r="E207" s="40">
        <v>668.69999999999993</v>
      </c>
      <c r="F207" s="40">
        <v>653.94999999999993</v>
      </c>
      <c r="G207" s="40">
        <v>644.09999999999991</v>
      </c>
      <c r="H207" s="40">
        <v>693.3</v>
      </c>
      <c r="I207" s="40">
        <v>703.14999999999986</v>
      </c>
      <c r="J207" s="40">
        <v>717.9</v>
      </c>
      <c r="K207" s="31">
        <v>688.4</v>
      </c>
      <c r="L207" s="31">
        <v>663.8</v>
      </c>
      <c r="M207" s="31">
        <v>31.959209999999999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250.3</v>
      </c>
      <c r="D208" s="40">
        <v>252.11666666666667</v>
      </c>
      <c r="E208" s="40">
        <v>247.43333333333334</v>
      </c>
      <c r="F208" s="40">
        <v>244.56666666666666</v>
      </c>
      <c r="G208" s="40">
        <v>239.88333333333333</v>
      </c>
      <c r="H208" s="40">
        <v>254.98333333333335</v>
      </c>
      <c r="I208" s="40">
        <v>259.66666666666669</v>
      </c>
      <c r="J208" s="40">
        <v>262.53333333333336</v>
      </c>
      <c r="K208" s="31">
        <v>256.8</v>
      </c>
      <c r="L208" s="31">
        <v>249.25</v>
      </c>
      <c r="M208" s="31">
        <v>13.92642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732.4</v>
      </c>
      <c r="D209" s="40">
        <v>742.4666666666667</v>
      </c>
      <c r="E209" s="40">
        <v>719.93333333333339</v>
      </c>
      <c r="F209" s="40">
        <v>707.4666666666667</v>
      </c>
      <c r="G209" s="40">
        <v>684.93333333333339</v>
      </c>
      <c r="H209" s="40">
        <v>754.93333333333339</v>
      </c>
      <c r="I209" s="40">
        <v>777.4666666666667</v>
      </c>
      <c r="J209" s="40">
        <v>789.93333333333339</v>
      </c>
      <c r="K209" s="31">
        <v>765</v>
      </c>
      <c r="L209" s="31">
        <v>730</v>
      </c>
      <c r="M209" s="31">
        <v>3.3840300000000001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267.8</v>
      </c>
      <c r="D210" s="40">
        <v>267.09999999999997</v>
      </c>
      <c r="E210" s="40">
        <v>263.94999999999993</v>
      </c>
      <c r="F210" s="40">
        <v>260.09999999999997</v>
      </c>
      <c r="G210" s="40">
        <v>256.94999999999993</v>
      </c>
      <c r="H210" s="40">
        <v>270.94999999999993</v>
      </c>
      <c r="I210" s="40">
        <v>274.09999999999991</v>
      </c>
      <c r="J210" s="40">
        <v>277.94999999999993</v>
      </c>
      <c r="K210" s="31">
        <v>270.25</v>
      </c>
      <c r="L210" s="31">
        <v>263.25</v>
      </c>
      <c r="M210" s="31">
        <v>44.177549999999997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8.35</v>
      </c>
      <c r="D211" s="40">
        <v>8.6</v>
      </c>
      <c r="E211" s="40">
        <v>7.6499999999999986</v>
      </c>
      <c r="F211" s="40">
        <v>6.9499999999999993</v>
      </c>
      <c r="G211" s="40">
        <v>5.9999999999999982</v>
      </c>
      <c r="H211" s="40">
        <v>9.2999999999999989</v>
      </c>
      <c r="I211" s="40">
        <v>10.249999999999998</v>
      </c>
      <c r="J211" s="40">
        <v>10.95</v>
      </c>
      <c r="K211" s="31">
        <v>9.5500000000000007</v>
      </c>
      <c r="L211" s="31">
        <v>7.9</v>
      </c>
      <c r="M211" s="31">
        <v>11480.43246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1045.4000000000001</v>
      </c>
      <c r="D212" s="40">
        <v>1048.1666666666667</v>
      </c>
      <c r="E212" s="40">
        <v>1040.3333333333335</v>
      </c>
      <c r="F212" s="40">
        <v>1035.2666666666667</v>
      </c>
      <c r="G212" s="40">
        <v>1027.4333333333334</v>
      </c>
      <c r="H212" s="40">
        <v>1053.2333333333336</v>
      </c>
      <c r="I212" s="40">
        <v>1061.0666666666671</v>
      </c>
      <c r="J212" s="40">
        <v>1066.1333333333337</v>
      </c>
      <c r="K212" s="31">
        <v>1056</v>
      </c>
      <c r="L212" s="31">
        <v>1043.0999999999999</v>
      </c>
      <c r="M212" s="31">
        <v>4.3266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2192.1999999999998</v>
      </c>
      <c r="D213" s="40">
        <v>2204.0666666666666</v>
      </c>
      <c r="E213" s="40">
        <v>2166.1333333333332</v>
      </c>
      <c r="F213" s="40">
        <v>2140.0666666666666</v>
      </c>
      <c r="G213" s="40">
        <v>2102.1333333333332</v>
      </c>
      <c r="H213" s="40">
        <v>2230.1333333333332</v>
      </c>
      <c r="I213" s="40">
        <v>2268.0666666666666</v>
      </c>
      <c r="J213" s="40">
        <v>2294.1333333333332</v>
      </c>
      <c r="K213" s="31">
        <v>2242</v>
      </c>
      <c r="L213" s="31">
        <v>2178</v>
      </c>
      <c r="M213" s="31">
        <v>1.0986800000000001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599.15</v>
      </c>
      <c r="D214" s="40">
        <v>594.88333333333333</v>
      </c>
      <c r="E214" s="40">
        <v>587.9666666666667</v>
      </c>
      <c r="F214" s="40">
        <v>576.78333333333342</v>
      </c>
      <c r="G214" s="40">
        <v>569.86666666666679</v>
      </c>
      <c r="H214" s="40">
        <v>606.06666666666661</v>
      </c>
      <c r="I214" s="40">
        <v>612.98333333333335</v>
      </c>
      <c r="J214" s="40">
        <v>624.16666666666652</v>
      </c>
      <c r="K214" s="40">
        <v>601.79999999999995</v>
      </c>
      <c r="L214" s="40">
        <v>583.70000000000005</v>
      </c>
      <c r="M214" s="40">
        <v>140.57454999999999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13.05</v>
      </c>
      <c r="D215" s="40">
        <v>13.083333333333334</v>
      </c>
      <c r="E215" s="40">
        <v>12.966666666666669</v>
      </c>
      <c r="F215" s="40">
        <v>12.883333333333335</v>
      </c>
      <c r="G215" s="40">
        <v>12.766666666666669</v>
      </c>
      <c r="H215" s="40">
        <v>13.166666666666668</v>
      </c>
      <c r="I215" s="40">
        <v>13.283333333333331</v>
      </c>
      <c r="J215" s="40">
        <v>13.366666666666667</v>
      </c>
      <c r="K215" s="40">
        <v>13.2</v>
      </c>
      <c r="L215" s="40">
        <v>13</v>
      </c>
      <c r="M215" s="40">
        <v>677.60835999999995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205.95</v>
      </c>
      <c r="D216" s="40">
        <v>205.98333333333335</v>
      </c>
      <c r="E216" s="40">
        <v>204.56666666666669</v>
      </c>
      <c r="F216" s="40">
        <v>203.18333333333334</v>
      </c>
      <c r="G216" s="40">
        <v>201.76666666666668</v>
      </c>
      <c r="H216" s="40">
        <v>207.3666666666667</v>
      </c>
      <c r="I216" s="40">
        <v>208.78333333333333</v>
      </c>
      <c r="J216" s="40">
        <v>210.16666666666671</v>
      </c>
      <c r="K216" s="40">
        <v>207.4</v>
      </c>
      <c r="L216" s="40">
        <v>204.6</v>
      </c>
      <c r="M216" s="40">
        <v>46.627400000000002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20" sqref="B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1"/>
      <c r="B1" s="442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4" t="s">
        <v>16</v>
      </c>
      <c r="B9" s="436" t="s">
        <v>18</v>
      </c>
      <c r="C9" s="440" t="s">
        <v>20</v>
      </c>
      <c r="D9" s="440" t="s">
        <v>21</v>
      </c>
      <c r="E9" s="431" t="s">
        <v>22</v>
      </c>
      <c r="F9" s="432"/>
      <c r="G9" s="433"/>
      <c r="H9" s="431" t="s">
        <v>23</v>
      </c>
      <c r="I9" s="432"/>
      <c r="J9" s="433"/>
      <c r="K9" s="26"/>
      <c r="L9" s="27"/>
      <c r="M9" s="55"/>
      <c r="N9" s="1"/>
      <c r="O9" s="1"/>
    </row>
    <row r="10" spans="1:15" ht="42.75" customHeight="1">
      <c r="A10" s="438"/>
      <c r="B10" s="439"/>
      <c r="C10" s="439"/>
      <c r="D10" s="4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24216.95</v>
      </c>
      <c r="D11" s="40">
        <v>24172.316666666666</v>
      </c>
      <c r="E11" s="40">
        <v>24044.633333333331</v>
      </c>
      <c r="F11" s="40">
        <v>23872.316666666666</v>
      </c>
      <c r="G11" s="40">
        <v>23744.633333333331</v>
      </c>
      <c r="H11" s="40">
        <v>24344.633333333331</v>
      </c>
      <c r="I11" s="40">
        <v>24472.316666666666</v>
      </c>
      <c r="J11" s="40">
        <v>24644.633333333331</v>
      </c>
      <c r="K11" s="31">
        <v>24300</v>
      </c>
      <c r="L11" s="31">
        <v>24000</v>
      </c>
      <c r="M11" s="31">
        <v>2.3109999999999999E-2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1695.8</v>
      </c>
      <c r="D12" s="40">
        <v>1701.2666666666664</v>
      </c>
      <c r="E12" s="40">
        <v>1685.6333333333328</v>
      </c>
      <c r="F12" s="40">
        <v>1675.4666666666662</v>
      </c>
      <c r="G12" s="40">
        <v>1659.8333333333326</v>
      </c>
      <c r="H12" s="40">
        <v>1711.4333333333329</v>
      </c>
      <c r="I12" s="40">
        <v>1727.0666666666666</v>
      </c>
      <c r="J12" s="40">
        <v>1737.2333333333331</v>
      </c>
      <c r="K12" s="31">
        <v>1716.9</v>
      </c>
      <c r="L12" s="31">
        <v>1691.1</v>
      </c>
      <c r="M12" s="31">
        <v>0.42756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1871.4</v>
      </c>
      <c r="D13" s="40">
        <v>1896.1333333333332</v>
      </c>
      <c r="E13" s="40">
        <v>1837.2666666666664</v>
      </c>
      <c r="F13" s="40">
        <v>1803.1333333333332</v>
      </c>
      <c r="G13" s="40">
        <v>1744.2666666666664</v>
      </c>
      <c r="H13" s="40">
        <v>1930.2666666666664</v>
      </c>
      <c r="I13" s="40">
        <v>1989.1333333333332</v>
      </c>
      <c r="J13" s="40">
        <v>2023.2666666666664</v>
      </c>
      <c r="K13" s="31">
        <v>1955</v>
      </c>
      <c r="L13" s="31">
        <v>1862</v>
      </c>
      <c r="M13" s="31">
        <v>0.27905000000000002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2337.5500000000002</v>
      </c>
      <c r="D14" s="40">
        <v>2335.0166666666669</v>
      </c>
      <c r="E14" s="40">
        <v>2295.0333333333338</v>
      </c>
      <c r="F14" s="40">
        <v>2252.5166666666669</v>
      </c>
      <c r="G14" s="40">
        <v>2212.5333333333338</v>
      </c>
      <c r="H14" s="40">
        <v>2377.5333333333338</v>
      </c>
      <c r="I14" s="40">
        <v>2417.5166666666664</v>
      </c>
      <c r="J14" s="40">
        <v>2460.0333333333338</v>
      </c>
      <c r="K14" s="31">
        <v>2375</v>
      </c>
      <c r="L14" s="31">
        <v>2292.5</v>
      </c>
      <c r="M14" s="31">
        <v>16.649000000000001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2023.55</v>
      </c>
      <c r="D15" s="40">
        <v>2028.6666666666667</v>
      </c>
      <c r="E15" s="40">
        <v>2009.8833333333334</v>
      </c>
      <c r="F15" s="40">
        <v>1996.2166666666667</v>
      </c>
      <c r="G15" s="40">
        <v>1977.4333333333334</v>
      </c>
      <c r="H15" s="40">
        <v>2042.3333333333335</v>
      </c>
      <c r="I15" s="40">
        <v>2061.1166666666668</v>
      </c>
      <c r="J15" s="40">
        <v>2074.7833333333338</v>
      </c>
      <c r="K15" s="31">
        <v>2047.45</v>
      </c>
      <c r="L15" s="31">
        <v>2015</v>
      </c>
      <c r="M15" s="31">
        <v>6.1699999999999998E-2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1622.5</v>
      </c>
      <c r="D16" s="40">
        <v>1629.8333333333333</v>
      </c>
      <c r="E16" s="40">
        <v>1594.6666666666665</v>
      </c>
      <c r="F16" s="40">
        <v>1566.8333333333333</v>
      </c>
      <c r="G16" s="40">
        <v>1531.6666666666665</v>
      </c>
      <c r="H16" s="40">
        <v>1657.6666666666665</v>
      </c>
      <c r="I16" s="40">
        <v>1692.833333333333</v>
      </c>
      <c r="J16" s="40">
        <v>1720.6666666666665</v>
      </c>
      <c r="K16" s="31">
        <v>1665</v>
      </c>
      <c r="L16" s="31">
        <v>1602</v>
      </c>
      <c r="M16" s="31">
        <v>1.73105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1165.75</v>
      </c>
      <c r="D17" s="40">
        <v>1161.9333333333334</v>
      </c>
      <c r="E17" s="40">
        <v>1149.8666666666668</v>
      </c>
      <c r="F17" s="40">
        <v>1133.9833333333333</v>
      </c>
      <c r="G17" s="40">
        <v>1121.9166666666667</v>
      </c>
      <c r="H17" s="40">
        <v>1177.8166666666668</v>
      </c>
      <c r="I17" s="40">
        <v>1189.8833333333334</v>
      </c>
      <c r="J17" s="40">
        <v>1205.7666666666669</v>
      </c>
      <c r="K17" s="31">
        <v>1174</v>
      </c>
      <c r="L17" s="31">
        <v>1146.05</v>
      </c>
      <c r="M17" s="31">
        <v>9.7898599999999991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717.15</v>
      </c>
      <c r="D18" s="40">
        <v>719.7166666666667</v>
      </c>
      <c r="E18" s="40">
        <v>712.43333333333339</v>
      </c>
      <c r="F18" s="40">
        <v>707.7166666666667</v>
      </c>
      <c r="G18" s="40">
        <v>700.43333333333339</v>
      </c>
      <c r="H18" s="40">
        <v>724.43333333333339</v>
      </c>
      <c r="I18" s="40">
        <v>731.7166666666667</v>
      </c>
      <c r="J18" s="40">
        <v>736.43333333333339</v>
      </c>
      <c r="K18" s="31">
        <v>727</v>
      </c>
      <c r="L18" s="31">
        <v>715</v>
      </c>
      <c r="M18" s="31">
        <v>2.0260699999999998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890.9</v>
      </c>
      <c r="D19" s="40">
        <v>889.4</v>
      </c>
      <c r="E19" s="40">
        <v>881.8</v>
      </c>
      <c r="F19" s="40">
        <v>872.69999999999993</v>
      </c>
      <c r="G19" s="40">
        <v>865.09999999999991</v>
      </c>
      <c r="H19" s="40">
        <v>898.5</v>
      </c>
      <c r="I19" s="40">
        <v>906.10000000000014</v>
      </c>
      <c r="J19" s="40">
        <v>915.2</v>
      </c>
      <c r="K19" s="31">
        <v>897</v>
      </c>
      <c r="L19" s="31">
        <v>880.3</v>
      </c>
      <c r="M19" s="31">
        <v>18.85059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2683.3</v>
      </c>
      <c r="D20" s="40">
        <v>2711.2166666666667</v>
      </c>
      <c r="E20" s="40">
        <v>2627.4333333333334</v>
      </c>
      <c r="F20" s="40">
        <v>2571.5666666666666</v>
      </c>
      <c r="G20" s="40">
        <v>2487.7833333333333</v>
      </c>
      <c r="H20" s="40">
        <v>2767.0833333333335</v>
      </c>
      <c r="I20" s="40">
        <v>2850.8666666666672</v>
      </c>
      <c r="J20" s="40">
        <v>2906.7333333333336</v>
      </c>
      <c r="K20" s="31">
        <v>2795</v>
      </c>
      <c r="L20" s="31">
        <v>2655.35</v>
      </c>
      <c r="M20" s="31">
        <v>0.42085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17815.849999999999</v>
      </c>
      <c r="D21" s="40">
        <v>17694.8</v>
      </c>
      <c r="E21" s="40">
        <v>17539.599999999999</v>
      </c>
      <c r="F21" s="40">
        <v>17263.349999999999</v>
      </c>
      <c r="G21" s="40">
        <v>17108.149999999998</v>
      </c>
      <c r="H21" s="40">
        <v>17971.05</v>
      </c>
      <c r="I21" s="40">
        <v>18126.250000000004</v>
      </c>
      <c r="J21" s="40">
        <v>18402.5</v>
      </c>
      <c r="K21" s="31">
        <v>17850</v>
      </c>
      <c r="L21" s="31">
        <v>17418.55</v>
      </c>
      <c r="M21" s="31">
        <v>8.4690000000000001E-2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1401.65</v>
      </c>
      <c r="D22" s="40">
        <v>1407.5666666666666</v>
      </c>
      <c r="E22" s="40">
        <v>1380.2833333333333</v>
      </c>
      <c r="F22" s="40">
        <v>1358.9166666666667</v>
      </c>
      <c r="G22" s="40">
        <v>1331.6333333333334</v>
      </c>
      <c r="H22" s="40">
        <v>1428.9333333333332</v>
      </c>
      <c r="I22" s="40">
        <v>1456.2166666666665</v>
      </c>
      <c r="J22" s="40">
        <v>1477.583333333333</v>
      </c>
      <c r="K22" s="31">
        <v>1434.85</v>
      </c>
      <c r="L22" s="31">
        <v>1386.2</v>
      </c>
      <c r="M22" s="31">
        <v>46.941400000000002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980.25</v>
      </c>
      <c r="D23" s="40">
        <v>974.16666666666663</v>
      </c>
      <c r="E23" s="40">
        <v>957.33333333333326</v>
      </c>
      <c r="F23" s="40">
        <v>934.41666666666663</v>
      </c>
      <c r="G23" s="40">
        <v>917.58333333333326</v>
      </c>
      <c r="H23" s="40">
        <v>997.08333333333326</v>
      </c>
      <c r="I23" s="40">
        <v>1013.9166666666665</v>
      </c>
      <c r="J23" s="40">
        <v>1036.8333333333333</v>
      </c>
      <c r="K23" s="31">
        <v>991</v>
      </c>
      <c r="L23" s="31">
        <v>951.25</v>
      </c>
      <c r="M23" s="31">
        <v>0.79379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680.05</v>
      </c>
      <c r="D24" s="40">
        <v>685.75</v>
      </c>
      <c r="E24" s="40">
        <v>671.5</v>
      </c>
      <c r="F24" s="40">
        <v>662.95</v>
      </c>
      <c r="G24" s="40">
        <v>648.70000000000005</v>
      </c>
      <c r="H24" s="40">
        <v>694.3</v>
      </c>
      <c r="I24" s="40">
        <v>708.55</v>
      </c>
      <c r="J24" s="40">
        <v>717.09999999999991</v>
      </c>
      <c r="K24" s="31">
        <v>700</v>
      </c>
      <c r="L24" s="31">
        <v>677.2</v>
      </c>
      <c r="M24" s="31">
        <v>86.820970000000003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880.6</v>
      </c>
      <c r="D25" s="40">
        <v>873.16666666666663</v>
      </c>
      <c r="E25" s="40">
        <v>857.33333333333326</v>
      </c>
      <c r="F25" s="40">
        <v>834.06666666666661</v>
      </c>
      <c r="G25" s="40">
        <v>818.23333333333323</v>
      </c>
      <c r="H25" s="40">
        <v>896.43333333333328</v>
      </c>
      <c r="I25" s="40">
        <v>912.26666666666654</v>
      </c>
      <c r="J25" s="40">
        <v>935.5333333333333</v>
      </c>
      <c r="K25" s="31">
        <v>889</v>
      </c>
      <c r="L25" s="31">
        <v>849.9</v>
      </c>
      <c r="M25" s="31">
        <v>1.89493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963.6</v>
      </c>
      <c r="D26" s="40">
        <v>958.73333333333323</v>
      </c>
      <c r="E26" s="40">
        <v>927.46666666666647</v>
      </c>
      <c r="F26" s="40">
        <v>891.33333333333326</v>
      </c>
      <c r="G26" s="40">
        <v>860.06666666666649</v>
      </c>
      <c r="H26" s="40">
        <v>994.86666666666645</v>
      </c>
      <c r="I26" s="40">
        <v>1026.1333333333332</v>
      </c>
      <c r="J26" s="40">
        <v>1062.2666666666664</v>
      </c>
      <c r="K26" s="31">
        <v>990</v>
      </c>
      <c r="L26" s="31">
        <v>922.6</v>
      </c>
      <c r="M26" s="31">
        <v>0.82138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118.65</v>
      </c>
      <c r="D27" s="40">
        <v>119.43333333333334</v>
      </c>
      <c r="E27" s="40">
        <v>117.36666666666667</v>
      </c>
      <c r="F27" s="40">
        <v>116.08333333333334</v>
      </c>
      <c r="G27" s="40">
        <v>114.01666666666668</v>
      </c>
      <c r="H27" s="40">
        <v>120.71666666666667</v>
      </c>
      <c r="I27" s="40">
        <v>122.78333333333333</v>
      </c>
      <c r="J27" s="40">
        <v>124.06666666666666</v>
      </c>
      <c r="K27" s="31">
        <v>121.5</v>
      </c>
      <c r="L27" s="31">
        <v>118.15</v>
      </c>
      <c r="M27" s="31">
        <v>23.90785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218.4</v>
      </c>
      <c r="D28" s="40">
        <v>218.5</v>
      </c>
      <c r="E28" s="40">
        <v>215.2</v>
      </c>
      <c r="F28" s="40">
        <v>212</v>
      </c>
      <c r="G28" s="40">
        <v>208.7</v>
      </c>
      <c r="H28" s="40">
        <v>221.7</v>
      </c>
      <c r="I28" s="40">
        <v>225</v>
      </c>
      <c r="J28" s="40">
        <v>228.2</v>
      </c>
      <c r="K28" s="31">
        <v>221.8</v>
      </c>
      <c r="L28" s="31">
        <v>215.3</v>
      </c>
      <c r="M28" s="31">
        <v>25.174199999999999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398.85</v>
      </c>
      <c r="D29" s="40">
        <v>400.7166666666667</v>
      </c>
      <c r="E29" s="40">
        <v>396.43333333333339</v>
      </c>
      <c r="F29" s="40">
        <v>394.01666666666671</v>
      </c>
      <c r="G29" s="40">
        <v>389.73333333333341</v>
      </c>
      <c r="H29" s="40">
        <v>403.13333333333338</v>
      </c>
      <c r="I29" s="40">
        <v>407.41666666666669</v>
      </c>
      <c r="J29" s="40">
        <v>409.83333333333337</v>
      </c>
      <c r="K29" s="31">
        <v>405</v>
      </c>
      <c r="L29" s="31">
        <v>398.3</v>
      </c>
      <c r="M29" s="31">
        <v>1.77233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321.3</v>
      </c>
      <c r="D30" s="40">
        <v>321.08333333333331</v>
      </c>
      <c r="E30" s="40">
        <v>317.71666666666664</v>
      </c>
      <c r="F30" s="40">
        <v>314.13333333333333</v>
      </c>
      <c r="G30" s="40">
        <v>310.76666666666665</v>
      </c>
      <c r="H30" s="40">
        <v>324.66666666666663</v>
      </c>
      <c r="I30" s="40">
        <v>328.0333333333333</v>
      </c>
      <c r="J30" s="40">
        <v>331.61666666666662</v>
      </c>
      <c r="K30" s="31">
        <v>324.45</v>
      </c>
      <c r="L30" s="31">
        <v>317.5</v>
      </c>
      <c r="M30" s="31">
        <v>4.6924299999999999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4357.45</v>
      </c>
      <c r="D31" s="40">
        <v>4362.1500000000005</v>
      </c>
      <c r="E31" s="40">
        <v>4325.3000000000011</v>
      </c>
      <c r="F31" s="40">
        <v>4293.1500000000005</v>
      </c>
      <c r="G31" s="40">
        <v>4256.3000000000011</v>
      </c>
      <c r="H31" s="40">
        <v>4394.3000000000011</v>
      </c>
      <c r="I31" s="40">
        <v>4431.1500000000015</v>
      </c>
      <c r="J31" s="40">
        <v>4463.3000000000011</v>
      </c>
      <c r="K31" s="31">
        <v>4399</v>
      </c>
      <c r="L31" s="31">
        <v>4330</v>
      </c>
      <c r="M31" s="31">
        <v>0.11607000000000001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2166.3000000000002</v>
      </c>
      <c r="D32" s="40">
        <v>2154.4333333333334</v>
      </c>
      <c r="E32" s="40">
        <v>2128.916666666667</v>
      </c>
      <c r="F32" s="40">
        <v>2091.5333333333338</v>
      </c>
      <c r="G32" s="40">
        <v>2066.0166666666673</v>
      </c>
      <c r="H32" s="40">
        <v>2191.8166666666666</v>
      </c>
      <c r="I32" s="40">
        <v>2217.333333333333</v>
      </c>
      <c r="J32" s="40">
        <v>2254.7166666666662</v>
      </c>
      <c r="K32" s="31">
        <v>2179.9499999999998</v>
      </c>
      <c r="L32" s="31">
        <v>2117.0500000000002</v>
      </c>
      <c r="M32" s="31">
        <v>0.54749000000000003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2288.85</v>
      </c>
      <c r="D33" s="40">
        <v>2288.9500000000003</v>
      </c>
      <c r="E33" s="40">
        <v>2264.9000000000005</v>
      </c>
      <c r="F33" s="40">
        <v>2240.9500000000003</v>
      </c>
      <c r="G33" s="40">
        <v>2216.9000000000005</v>
      </c>
      <c r="H33" s="40">
        <v>2312.9000000000005</v>
      </c>
      <c r="I33" s="40">
        <v>2336.9500000000007</v>
      </c>
      <c r="J33" s="40">
        <v>2360.9000000000005</v>
      </c>
      <c r="K33" s="31">
        <v>2313</v>
      </c>
      <c r="L33" s="31">
        <v>2265</v>
      </c>
      <c r="M33" s="31">
        <v>5.6469999999999999E-2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129.9</v>
      </c>
      <c r="D34" s="40">
        <v>131.38333333333333</v>
      </c>
      <c r="E34" s="40">
        <v>128.01666666666665</v>
      </c>
      <c r="F34" s="40">
        <v>126.13333333333333</v>
      </c>
      <c r="G34" s="40">
        <v>122.76666666666665</v>
      </c>
      <c r="H34" s="40">
        <v>133.26666666666665</v>
      </c>
      <c r="I34" s="40">
        <v>136.63333333333333</v>
      </c>
      <c r="J34" s="40">
        <v>138.51666666666665</v>
      </c>
      <c r="K34" s="31">
        <v>134.75</v>
      </c>
      <c r="L34" s="31">
        <v>129.5</v>
      </c>
      <c r="M34" s="31">
        <v>8.6136800000000004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946</v>
      </c>
      <c r="D35" s="40">
        <v>948.5</v>
      </c>
      <c r="E35" s="40">
        <v>937.5</v>
      </c>
      <c r="F35" s="40">
        <v>929</v>
      </c>
      <c r="G35" s="40">
        <v>918</v>
      </c>
      <c r="H35" s="40">
        <v>957</v>
      </c>
      <c r="I35" s="40">
        <v>968</v>
      </c>
      <c r="J35" s="40">
        <v>976.5</v>
      </c>
      <c r="K35" s="31">
        <v>959.5</v>
      </c>
      <c r="L35" s="31">
        <v>940</v>
      </c>
      <c r="M35" s="31">
        <v>2.9159299999999999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3394.7</v>
      </c>
      <c r="D36" s="40">
        <v>3390.2166666666667</v>
      </c>
      <c r="E36" s="40">
        <v>3348.4833333333336</v>
      </c>
      <c r="F36" s="40">
        <v>3302.2666666666669</v>
      </c>
      <c r="G36" s="40">
        <v>3260.5333333333338</v>
      </c>
      <c r="H36" s="40">
        <v>3436.4333333333334</v>
      </c>
      <c r="I36" s="40">
        <v>3478.1666666666661</v>
      </c>
      <c r="J36" s="40">
        <v>3524.3833333333332</v>
      </c>
      <c r="K36" s="31">
        <v>3431.95</v>
      </c>
      <c r="L36" s="31">
        <v>3344</v>
      </c>
      <c r="M36" s="31">
        <v>1.0388500000000001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4024.6</v>
      </c>
      <c r="D37" s="40">
        <v>4008.2000000000003</v>
      </c>
      <c r="E37" s="40">
        <v>3891.4000000000005</v>
      </c>
      <c r="F37" s="40">
        <v>3758.2000000000003</v>
      </c>
      <c r="G37" s="40">
        <v>3641.4000000000005</v>
      </c>
      <c r="H37" s="40">
        <v>4141.4000000000005</v>
      </c>
      <c r="I37" s="40">
        <v>4258.2000000000007</v>
      </c>
      <c r="J37" s="40">
        <v>4391.4000000000005</v>
      </c>
      <c r="K37" s="31">
        <v>4125</v>
      </c>
      <c r="L37" s="31">
        <v>3875</v>
      </c>
      <c r="M37" s="31">
        <v>2.74857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25.5</v>
      </c>
      <c r="D38" s="40">
        <v>25.783333333333331</v>
      </c>
      <c r="E38" s="40">
        <v>25.066666666666663</v>
      </c>
      <c r="F38" s="40">
        <v>24.633333333333333</v>
      </c>
      <c r="G38" s="40">
        <v>23.916666666666664</v>
      </c>
      <c r="H38" s="40">
        <v>26.216666666666661</v>
      </c>
      <c r="I38" s="40">
        <v>26.93333333333333</v>
      </c>
      <c r="J38" s="40">
        <v>27.36666666666666</v>
      </c>
      <c r="K38" s="31">
        <v>26.5</v>
      </c>
      <c r="L38" s="31">
        <v>25.35</v>
      </c>
      <c r="M38" s="31">
        <v>86.245320000000007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723.25</v>
      </c>
      <c r="D39" s="40">
        <v>723.88333333333333</v>
      </c>
      <c r="E39" s="40">
        <v>719.4666666666667</v>
      </c>
      <c r="F39" s="40">
        <v>715.68333333333339</v>
      </c>
      <c r="G39" s="40">
        <v>711.26666666666677</v>
      </c>
      <c r="H39" s="40">
        <v>727.66666666666663</v>
      </c>
      <c r="I39" s="40">
        <v>732.08333333333337</v>
      </c>
      <c r="J39" s="40">
        <v>735.86666666666656</v>
      </c>
      <c r="K39" s="31">
        <v>728.3</v>
      </c>
      <c r="L39" s="31">
        <v>720.1</v>
      </c>
      <c r="M39" s="31">
        <v>4.6337999999999999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3012.1</v>
      </c>
      <c r="D40" s="40">
        <v>3010.3666666666668</v>
      </c>
      <c r="E40" s="40">
        <v>2991.7333333333336</v>
      </c>
      <c r="F40" s="40">
        <v>2971.3666666666668</v>
      </c>
      <c r="G40" s="40">
        <v>2952.7333333333336</v>
      </c>
      <c r="H40" s="40">
        <v>3030.7333333333336</v>
      </c>
      <c r="I40" s="40">
        <v>3049.3666666666668</v>
      </c>
      <c r="J40" s="40">
        <v>3069.7333333333336</v>
      </c>
      <c r="K40" s="31">
        <v>3029</v>
      </c>
      <c r="L40" s="31">
        <v>2990</v>
      </c>
      <c r="M40" s="31">
        <v>0.43314999999999998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402.3</v>
      </c>
      <c r="D41" s="40">
        <v>404.09999999999997</v>
      </c>
      <c r="E41" s="40">
        <v>398.69999999999993</v>
      </c>
      <c r="F41" s="40">
        <v>395.09999999999997</v>
      </c>
      <c r="G41" s="40">
        <v>389.69999999999993</v>
      </c>
      <c r="H41" s="40">
        <v>407.69999999999993</v>
      </c>
      <c r="I41" s="40">
        <v>413.09999999999991</v>
      </c>
      <c r="J41" s="40">
        <v>416.69999999999993</v>
      </c>
      <c r="K41" s="31">
        <v>409.5</v>
      </c>
      <c r="L41" s="31">
        <v>400.5</v>
      </c>
      <c r="M41" s="31">
        <v>77.852419999999995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1305.8</v>
      </c>
      <c r="D42" s="40">
        <v>1303.25</v>
      </c>
      <c r="E42" s="40">
        <v>1258.0999999999999</v>
      </c>
      <c r="F42" s="40">
        <v>1210.3999999999999</v>
      </c>
      <c r="G42" s="40">
        <v>1165.2499999999998</v>
      </c>
      <c r="H42" s="40">
        <v>1350.95</v>
      </c>
      <c r="I42" s="40">
        <v>1396.1000000000001</v>
      </c>
      <c r="J42" s="40">
        <v>1443.8000000000002</v>
      </c>
      <c r="K42" s="31">
        <v>1348.4</v>
      </c>
      <c r="L42" s="31">
        <v>1255.55</v>
      </c>
      <c r="M42" s="31">
        <v>3.7747899999999999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3918.9</v>
      </c>
      <c r="D43" s="40">
        <v>3943.8833333333332</v>
      </c>
      <c r="E43" s="40">
        <v>3888.0166666666664</v>
      </c>
      <c r="F43" s="40">
        <v>3857.1333333333332</v>
      </c>
      <c r="G43" s="40">
        <v>3801.2666666666664</v>
      </c>
      <c r="H43" s="40">
        <v>3974.7666666666664</v>
      </c>
      <c r="I43" s="40">
        <v>4030.6333333333332</v>
      </c>
      <c r="J43" s="40">
        <v>4061.5166666666664</v>
      </c>
      <c r="K43" s="31">
        <v>3999.75</v>
      </c>
      <c r="L43" s="31">
        <v>3913</v>
      </c>
      <c r="M43" s="31">
        <v>3.3598499999999998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226.8</v>
      </c>
      <c r="D44" s="40">
        <v>226.2833333333333</v>
      </c>
      <c r="E44" s="40">
        <v>224.71666666666661</v>
      </c>
      <c r="F44" s="40">
        <v>222.6333333333333</v>
      </c>
      <c r="G44" s="40">
        <v>221.06666666666661</v>
      </c>
      <c r="H44" s="40">
        <v>228.36666666666662</v>
      </c>
      <c r="I44" s="40">
        <v>229.93333333333334</v>
      </c>
      <c r="J44" s="40">
        <v>232.01666666666662</v>
      </c>
      <c r="K44" s="31">
        <v>227.85</v>
      </c>
      <c r="L44" s="31">
        <v>224.2</v>
      </c>
      <c r="M44" s="31">
        <v>30.74785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363.35</v>
      </c>
      <c r="D45" s="40">
        <v>364.48333333333329</v>
      </c>
      <c r="E45" s="40">
        <v>360.01666666666659</v>
      </c>
      <c r="F45" s="40">
        <v>356.68333333333328</v>
      </c>
      <c r="G45" s="40">
        <v>352.21666666666658</v>
      </c>
      <c r="H45" s="40">
        <v>367.81666666666661</v>
      </c>
      <c r="I45" s="40">
        <v>372.2833333333333</v>
      </c>
      <c r="J45" s="40">
        <v>375.61666666666662</v>
      </c>
      <c r="K45" s="31">
        <v>368.95</v>
      </c>
      <c r="L45" s="31">
        <v>361.15</v>
      </c>
      <c r="M45" s="31">
        <v>0.52700000000000002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124.3</v>
      </c>
      <c r="D46" s="40">
        <v>124.26666666666667</v>
      </c>
      <c r="E46" s="40">
        <v>123.48333333333333</v>
      </c>
      <c r="F46" s="40">
        <v>122.66666666666667</v>
      </c>
      <c r="G46" s="40">
        <v>121.88333333333334</v>
      </c>
      <c r="H46" s="40">
        <v>125.08333333333333</v>
      </c>
      <c r="I46" s="40">
        <v>125.86666666666666</v>
      </c>
      <c r="J46" s="40">
        <v>126.68333333333332</v>
      </c>
      <c r="K46" s="31">
        <v>125.05</v>
      </c>
      <c r="L46" s="31">
        <v>123.45</v>
      </c>
      <c r="M46" s="31">
        <v>84.432000000000002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104.4</v>
      </c>
      <c r="D47" s="40">
        <v>105.13333333333333</v>
      </c>
      <c r="E47" s="40">
        <v>103.36666666666665</v>
      </c>
      <c r="F47" s="40">
        <v>102.33333333333331</v>
      </c>
      <c r="G47" s="40">
        <v>100.56666666666663</v>
      </c>
      <c r="H47" s="40">
        <v>106.16666666666666</v>
      </c>
      <c r="I47" s="40">
        <v>107.93333333333334</v>
      </c>
      <c r="J47" s="40">
        <v>108.96666666666667</v>
      </c>
      <c r="K47" s="31">
        <v>106.9</v>
      </c>
      <c r="L47" s="31">
        <v>104.1</v>
      </c>
      <c r="M47" s="31">
        <v>9.2983499999999992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3083.75</v>
      </c>
      <c r="D48" s="40">
        <v>3097.1333333333337</v>
      </c>
      <c r="E48" s="40">
        <v>3064.6666666666674</v>
      </c>
      <c r="F48" s="40">
        <v>3045.5833333333339</v>
      </c>
      <c r="G48" s="40">
        <v>3013.1166666666677</v>
      </c>
      <c r="H48" s="40">
        <v>3116.2166666666672</v>
      </c>
      <c r="I48" s="40">
        <v>3148.6833333333334</v>
      </c>
      <c r="J48" s="40">
        <v>3167.7666666666669</v>
      </c>
      <c r="K48" s="31">
        <v>3129.6</v>
      </c>
      <c r="L48" s="31">
        <v>3078.05</v>
      </c>
      <c r="M48" s="31">
        <v>8.1532900000000001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159.80000000000001</v>
      </c>
      <c r="D49" s="40">
        <v>160.46666666666667</v>
      </c>
      <c r="E49" s="40">
        <v>158.43333333333334</v>
      </c>
      <c r="F49" s="40">
        <v>157.06666666666666</v>
      </c>
      <c r="G49" s="40">
        <v>155.03333333333333</v>
      </c>
      <c r="H49" s="40">
        <v>161.83333333333334</v>
      </c>
      <c r="I49" s="40">
        <v>163.8666666666667</v>
      </c>
      <c r="J49" s="40">
        <v>165.23333333333335</v>
      </c>
      <c r="K49" s="31">
        <v>162.5</v>
      </c>
      <c r="L49" s="31">
        <v>159.1</v>
      </c>
      <c r="M49" s="31">
        <v>3.5739899999999998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3498.05</v>
      </c>
      <c r="D50" s="40">
        <v>3507.9500000000003</v>
      </c>
      <c r="E50" s="40">
        <v>3451.9000000000005</v>
      </c>
      <c r="F50" s="40">
        <v>3405.7500000000005</v>
      </c>
      <c r="G50" s="40">
        <v>3349.7000000000007</v>
      </c>
      <c r="H50" s="40">
        <v>3554.1000000000004</v>
      </c>
      <c r="I50" s="40">
        <v>3610.1500000000005</v>
      </c>
      <c r="J50" s="40">
        <v>3656.3</v>
      </c>
      <c r="K50" s="31">
        <v>3564</v>
      </c>
      <c r="L50" s="31">
        <v>3461.8</v>
      </c>
      <c r="M50" s="31">
        <v>0.21371999999999999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2012.45</v>
      </c>
      <c r="D51" s="40">
        <v>2027.25</v>
      </c>
      <c r="E51" s="40">
        <v>1987.5</v>
      </c>
      <c r="F51" s="40">
        <v>1962.55</v>
      </c>
      <c r="G51" s="40">
        <v>1922.8</v>
      </c>
      <c r="H51" s="40">
        <v>2052.1999999999998</v>
      </c>
      <c r="I51" s="40">
        <v>2091.9499999999998</v>
      </c>
      <c r="J51" s="40">
        <v>2116.9</v>
      </c>
      <c r="K51" s="31">
        <v>2067</v>
      </c>
      <c r="L51" s="31">
        <v>2002.3</v>
      </c>
      <c r="M51" s="31">
        <v>1.73628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9254.35</v>
      </c>
      <c r="D52" s="40">
        <v>9348.1166666666668</v>
      </c>
      <c r="E52" s="40">
        <v>9096.2333333333336</v>
      </c>
      <c r="F52" s="40">
        <v>8938.1166666666668</v>
      </c>
      <c r="G52" s="40">
        <v>8686.2333333333336</v>
      </c>
      <c r="H52" s="40">
        <v>9506.2333333333336</v>
      </c>
      <c r="I52" s="40">
        <v>9758.1166666666686</v>
      </c>
      <c r="J52" s="40">
        <v>9916.2333333333336</v>
      </c>
      <c r="K52" s="31">
        <v>9600</v>
      </c>
      <c r="L52" s="31">
        <v>9190</v>
      </c>
      <c r="M52" s="31">
        <v>0.65747999999999995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963.7</v>
      </c>
      <c r="D53" s="40">
        <v>966.66666666666663</v>
      </c>
      <c r="E53" s="40">
        <v>957.33333333333326</v>
      </c>
      <c r="F53" s="40">
        <v>950.96666666666658</v>
      </c>
      <c r="G53" s="40">
        <v>941.63333333333321</v>
      </c>
      <c r="H53" s="40">
        <v>973.0333333333333</v>
      </c>
      <c r="I53" s="40">
        <v>982.36666666666656</v>
      </c>
      <c r="J53" s="40">
        <v>988.73333333333335</v>
      </c>
      <c r="K53" s="31">
        <v>976</v>
      </c>
      <c r="L53" s="31">
        <v>960.3</v>
      </c>
      <c r="M53" s="31">
        <v>5.5334000000000003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627.79999999999995</v>
      </c>
      <c r="D54" s="40">
        <v>628.04999999999995</v>
      </c>
      <c r="E54" s="40">
        <v>616.29999999999995</v>
      </c>
      <c r="F54" s="40">
        <v>604.79999999999995</v>
      </c>
      <c r="G54" s="40">
        <v>593.04999999999995</v>
      </c>
      <c r="H54" s="40">
        <v>639.54999999999995</v>
      </c>
      <c r="I54" s="40">
        <v>651.29999999999995</v>
      </c>
      <c r="J54" s="40">
        <v>662.8</v>
      </c>
      <c r="K54" s="31">
        <v>639.79999999999995</v>
      </c>
      <c r="L54" s="31">
        <v>616.54999999999995</v>
      </c>
      <c r="M54" s="31">
        <v>4.0524199999999997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3413.2</v>
      </c>
      <c r="D55" s="40">
        <v>3410.4166666666665</v>
      </c>
      <c r="E55" s="40">
        <v>3395.833333333333</v>
      </c>
      <c r="F55" s="40">
        <v>3378.4666666666667</v>
      </c>
      <c r="G55" s="40">
        <v>3363.8833333333332</v>
      </c>
      <c r="H55" s="40">
        <v>3427.7833333333328</v>
      </c>
      <c r="I55" s="40">
        <v>3442.3666666666659</v>
      </c>
      <c r="J55" s="40">
        <v>3459.7333333333327</v>
      </c>
      <c r="K55" s="31">
        <v>3425</v>
      </c>
      <c r="L55" s="31">
        <v>3393.05</v>
      </c>
      <c r="M55" s="31">
        <v>1.55192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755.4</v>
      </c>
      <c r="D56" s="40">
        <v>753.16666666666663</v>
      </c>
      <c r="E56" s="40">
        <v>742.33333333333326</v>
      </c>
      <c r="F56" s="40">
        <v>729.26666666666665</v>
      </c>
      <c r="G56" s="40">
        <v>718.43333333333328</v>
      </c>
      <c r="H56" s="40">
        <v>766.23333333333323</v>
      </c>
      <c r="I56" s="40">
        <v>777.06666666666649</v>
      </c>
      <c r="J56" s="40">
        <v>790.13333333333321</v>
      </c>
      <c r="K56" s="31">
        <v>764</v>
      </c>
      <c r="L56" s="31">
        <v>740.1</v>
      </c>
      <c r="M56" s="31">
        <v>66.044650000000004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2726.6</v>
      </c>
      <c r="D57" s="40">
        <v>2737.0166666666664</v>
      </c>
      <c r="E57" s="40">
        <v>2694.333333333333</v>
      </c>
      <c r="F57" s="40">
        <v>2662.0666666666666</v>
      </c>
      <c r="G57" s="40">
        <v>2619.3833333333332</v>
      </c>
      <c r="H57" s="40">
        <v>2769.2833333333328</v>
      </c>
      <c r="I57" s="40">
        <v>2811.9666666666662</v>
      </c>
      <c r="J57" s="40">
        <v>2844.2333333333327</v>
      </c>
      <c r="K57" s="31">
        <v>2779.7</v>
      </c>
      <c r="L57" s="31">
        <v>2704.75</v>
      </c>
      <c r="M57" s="31">
        <v>0.23805999999999999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1290.8</v>
      </c>
      <c r="D58" s="40">
        <v>1287.3833333333332</v>
      </c>
      <c r="E58" s="40">
        <v>1280.6666666666665</v>
      </c>
      <c r="F58" s="40">
        <v>1270.5333333333333</v>
      </c>
      <c r="G58" s="40">
        <v>1263.8166666666666</v>
      </c>
      <c r="H58" s="40">
        <v>1297.5166666666664</v>
      </c>
      <c r="I58" s="40">
        <v>1304.2333333333331</v>
      </c>
      <c r="J58" s="40">
        <v>1314.3666666666663</v>
      </c>
      <c r="K58" s="31">
        <v>1294.0999999999999</v>
      </c>
      <c r="L58" s="31">
        <v>1277.25</v>
      </c>
      <c r="M58" s="31">
        <v>1.7088300000000001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1164.8499999999999</v>
      </c>
      <c r="D59" s="40">
        <v>1193.1333333333332</v>
      </c>
      <c r="E59" s="40">
        <v>1130.7666666666664</v>
      </c>
      <c r="F59" s="40">
        <v>1096.6833333333332</v>
      </c>
      <c r="G59" s="40">
        <v>1034.3166666666664</v>
      </c>
      <c r="H59" s="40">
        <v>1227.2166666666665</v>
      </c>
      <c r="I59" s="40">
        <v>1289.5833333333333</v>
      </c>
      <c r="J59" s="40">
        <v>1323.6666666666665</v>
      </c>
      <c r="K59" s="31">
        <v>1255.5</v>
      </c>
      <c r="L59" s="31">
        <v>1159.05</v>
      </c>
      <c r="M59" s="31">
        <v>17.616070000000001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3841.9</v>
      </c>
      <c r="D60" s="40">
        <v>3863.9833333333336</v>
      </c>
      <c r="E60" s="40">
        <v>3802.9666666666672</v>
      </c>
      <c r="F60" s="40">
        <v>3764.0333333333338</v>
      </c>
      <c r="G60" s="40">
        <v>3703.0166666666673</v>
      </c>
      <c r="H60" s="40">
        <v>3902.916666666667</v>
      </c>
      <c r="I60" s="40">
        <v>3963.9333333333334</v>
      </c>
      <c r="J60" s="40">
        <v>4002.8666666666668</v>
      </c>
      <c r="K60" s="31">
        <v>3925</v>
      </c>
      <c r="L60" s="31">
        <v>3825.05</v>
      </c>
      <c r="M60" s="31">
        <v>7.0947800000000001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291</v>
      </c>
      <c r="D61" s="40">
        <v>289.26666666666665</v>
      </c>
      <c r="E61" s="40">
        <v>285.18333333333328</v>
      </c>
      <c r="F61" s="40">
        <v>279.36666666666662</v>
      </c>
      <c r="G61" s="40">
        <v>275.28333333333325</v>
      </c>
      <c r="H61" s="40">
        <v>295.08333333333331</v>
      </c>
      <c r="I61" s="40">
        <v>299.16666666666669</v>
      </c>
      <c r="J61" s="40">
        <v>304.98333333333335</v>
      </c>
      <c r="K61" s="31">
        <v>293.35000000000002</v>
      </c>
      <c r="L61" s="31">
        <v>283.45</v>
      </c>
      <c r="M61" s="31">
        <v>8.5277999999999992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1121.8</v>
      </c>
      <c r="D62" s="40">
        <v>1107.6000000000001</v>
      </c>
      <c r="E62" s="40">
        <v>1085.2000000000003</v>
      </c>
      <c r="F62" s="40">
        <v>1048.6000000000001</v>
      </c>
      <c r="G62" s="40">
        <v>1026.2000000000003</v>
      </c>
      <c r="H62" s="40">
        <v>1144.2000000000003</v>
      </c>
      <c r="I62" s="40">
        <v>1166.6000000000004</v>
      </c>
      <c r="J62" s="40">
        <v>1203.2000000000003</v>
      </c>
      <c r="K62" s="31">
        <v>1130</v>
      </c>
      <c r="L62" s="31">
        <v>1071</v>
      </c>
      <c r="M62" s="31">
        <v>7.1557300000000001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6180.9</v>
      </c>
      <c r="D63" s="40">
        <v>6181.9666666666672</v>
      </c>
      <c r="E63" s="40">
        <v>6138.9333333333343</v>
      </c>
      <c r="F63" s="40">
        <v>6096.9666666666672</v>
      </c>
      <c r="G63" s="40">
        <v>6053.9333333333343</v>
      </c>
      <c r="H63" s="40">
        <v>6223.9333333333343</v>
      </c>
      <c r="I63" s="40">
        <v>6266.9666666666672</v>
      </c>
      <c r="J63" s="40">
        <v>6308.9333333333343</v>
      </c>
      <c r="K63" s="31">
        <v>6225</v>
      </c>
      <c r="L63" s="31">
        <v>6140</v>
      </c>
      <c r="M63" s="31">
        <v>9.5373900000000003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13201.2</v>
      </c>
      <c r="D64" s="40">
        <v>13130.066666666666</v>
      </c>
      <c r="E64" s="40">
        <v>13016.183333333331</v>
      </c>
      <c r="F64" s="40">
        <v>12831.166666666664</v>
      </c>
      <c r="G64" s="40">
        <v>12717.283333333329</v>
      </c>
      <c r="H64" s="40">
        <v>13315.083333333332</v>
      </c>
      <c r="I64" s="40">
        <v>13428.966666666667</v>
      </c>
      <c r="J64" s="40">
        <v>13613.983333333334</v>
      </c>
      <c r="K64" s="31">
        <v>13243.95</v>
      </c>
      <c r="L64" s="31">
        <v>12945.05</v>
      </c>
      <c r="M64" s="31">
        <v>2.8986999999999998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3837.55</v>
      </c>
      <c r="D65" s="40">
        <v>3862.8166666666671</v>
      </c>
      <c r="E65" s="40">
        <v>3729.7833333333342</v>
      </c>
      <c r="F65" s="40">
        <v>3622.0166666666673</v>
      </c>
      <c r="G65" s="40">
        <v>3488.9833333333345</v>
      </c>
      <c r="H65" s="40">
        <v>3970.5833333333339</v>
      </c>
      <c r="I65" s="40">
        <v>4103.6166666666668</v>
      </c>
      <c r="J65" s="40">
        <v>4211.3833333333332</v>
      </c>
      <c r="K65" s="31">
        <v>3995.85</v>
      </c>
      <c r="L65" s="31">
        <v>3755.05</v>
      </c>
      <c r="M65" s="31">
        <v>0.89976999999999996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3045.9</v>
      </c>
      <c r="D66" s="40">
        <v>3042.0166666666664</v>
      </c>
      <c r="E66" s="40">
        <v>2964.0333333333328</v>
      </c>
      <c r="F66" s="40">
        <v>2882.1666666666665</v>
      </c>
      <c r="G66" s="40">
        <v>2804.1833333333329</v>
      </c>
      <c r="H66" s="40">
        <v>3123.8833333333328</v>
      </c>
      <c r="I66" s="40">
        <v>3201.8666666666663</v>
      </c>
      <c r="J66" s="40">
        <v>3283.7333333333327</v>
      </c>
      <c r="K66" s="31">
        <v>3120</v>
      </c>
      <c r="L66" s="31">
        <v>2960.15</v>
      </c>
      <c r="M66" s="31">
        <v>1.96346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2333.0500000000002</v>
      </c>
      <c r="D67" s="40">
        <v>2337.0833333333335</v>
      </c>
      <c r="E67" s="40">
        <v>2314.166666666667</v>
      </c>
      <c r="F67" s="40">
        <v>2295.2833333333333</v>
      </c>
      <c r="G67" s="40">
        <v>2272.3666666666668</v>
      </c>
      <c r="H67" s="40">
        <v>2355.9666666666672</v>
      </c>
      <c r="I67" s="40">
        <v>2378.8833333333341</v>
      </c>
      <c r="J67" s="40">
        <v>2397.7666666666673</v>
      </c>
      <c r="K67" s="31">
        <v>2360</v>
      </c>
      <c r="L67" s="31">
        <v>2318.1999999999998</v>
      </c>
      <c r="M67" s="31">
        <v>3.97458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137.05000000000001</v>
      </c>
      <c r="D68" s="40">
        <v>137.44999999999999</v>
      </c>
      <c r="E68" s="40">
        <v>136.29999999999998</v>
      </c>
      <c r="F68" s="40">
        <v>135.54999999999998</v>
      </c>
      <c r="G68" s="40">
        <v>134.39999999999998</v>
      </c>
      <c r="H68" s="40">
        <v>138.19999999999999</v>
      </c>
      <c r="I68" s="40">
        <v>139.34999999999997</v>
      </c>
      <c r="J68" s="40">
        <v>140.1</v>
      </c>
      <c r="K68" s="31">
        <v>138.6</v>
      </c>
      <c r="L68" s="31">
        <v>136.69999999999999</v>
      </c>
      <c r="M68" s="31">
        <v>1.8589500000000001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343.15</v>
      </c>
      <c r="D69" s="40">
        <v>341.81666666666661</v>
      </c>
      <c r="E69" s="40">
        <v>337.93333333333322</v>
      </c>
      <c r="F69" s="40">
        <v>332.71666666666664</v>
      </c>
      <c r="G69" s="40">
        <v>328.83333333333326</v>
      </c>
      <c r="H69" s="40">
        <v>347.03333333333319</v>
      </c>
      <c r="I69" s="40">
        <v>350.91666666666663</v>
      </c>
      <c r="J69" s="40">
        <v>356.13333333333316</v>
      </c>
      <c r="K69" s="31">
        <v>345.7</v>
      </c>
      <c r="L69" s="31">
        <v>336.6</v>
      </c>
      <c r="M69" s="31">
        <v>5.3853299999999997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305.05</v>
      </c>
      <c r="D70" s="40">
        <v>305.90000000000003</v>
      </c>
      <c r="E70" s="40">
        <v>302.35000000000008</v>
      </c>
      <c r="F70" s="40">
        <v>299.65000000000003</v>
      </c>
      <c r="G70" s="40">
        <v>296.10000000000008</v>
      </c>
      <c r="H70" s="40">
        <v>308.60000000000008</v>
      </c>
      <c r="I70" s="40">
        <v>312.15000000000003</v>
      </c>
      <c r="J70" s="40">
        <v>314.85000000000008</v>
      </c>
      <c r="K70" s="31">
        <v>309.45</v>
      </c>
      <c r="L70" s="31">
        <v>303.2</v>
      </c>
      <c r="M70" s="31">
        <v>38.369669999999999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79.849999999999994</v>
      </c>
      <c r="D71" s="40">
        <v>79.816666666666663</v>
      </c>
      <c r="E71" s="40">
        <v>79.033333333333331</v>
      </c>
      <c r="F71" s="40">
        <v>78.216666666666669</v>
      </c>
      <c r="G71" s="40">
        <v>77.433333333333337</v>
      </c>
      <c r="H71" s="40">
        <v>80.633333333333326</v>
      </c>
      <c r="I71" s="40">
        <v>81.416666666666657</v>
      </c>
      <c r="J71" s="40">
        <v>82.23333333333332</v>
      </c>
      <c r="K71" s="31">
        <v>80.599999999999994</v>
      </c>
      <c r="L71" s="31">
        <v>79</v>
      </c>
      <c r="M71" s="31">
        <v>237.17706999999999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72.75</v>
      </c>
      <c r="D72" s="40">
        <v>72.683333333333337</v>
      </c>
      <c r="E72" s="40">
        <v>71.616666666666674</v>
      </c>
      <c r="F72" s="40">
        <v>70.483333333333334</v>
      </c>
      <c r="G72" s="40">
        <v>69.416666666666671</v>
      </c>
      <c r="H72" s="40">
        <v>73.816666666666677</v>
      </c>
      <c r="I72" s="40">
        <v>74.88333333333334</v>
      </c>
      <c r="J72" s="40">
        <v>76.01666666666668</v>
      </c>
      <c r="K72" s="31">
        <v>73.75</v>
      </c>
      <c r="L72" s="31">
        <v>71.55</v>
      </c>
      <c r="M72" s="31">
        <v>24.408650000000002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23.15</v>
      </c>
      <c r="D73" s="40">
        <v>23.266666666666666</v>
      </c>
      <c r="E73" s="40">
        <v>22.883333333333333</v>
      </c>
      <c r="F73" s="40">
        <v>22.616666666666667</v>
      </c>
      <c r="G73" s="40">
        <v>22.233333333333334</v>
      </c>
      <c r="H73" s="40">
        <v>23.533333333333331</v>
      </c>
      <c r="I73" s="40">
        <v>23.916666666666664</v>
      </c>
      <c r="J73" s="40">
        <v>24.18333333333333</v>
      </c>
      <c r="K73" s="31">
        <v>23.65</v>
      </c>
      <c r="L73" s="31">
        <v>23</v>
      </c>
      <c r="M73" s="31">
        <v>71.941130000000001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1598.55</v>
      </c>
      <c r="D74" s="40">
        <v>1592.6333333333332</v>
      </c>
      <c r="E74" s="40">
        <v>1577.8166666666664</v>
      </c>
      <c r="F74" s="40">
        <v>1557.0833333333333</v>
      </c>
      <c r="G74" s="40">
        <v>1542.2666666666664</v>
      </c>
      <c r="H74" s="40">
        <v>1613.3666666666663</v>
      </c>
      <c r="I74" s="40">
        <v>1628.1833333333329</v>
      </c>
      <c r="J74" s="40">
        <v>1648.9166666666663</v>
      </c>
      <c r="K74" s="31">
        <v>1607.45</v>
      </c>
      <c r="L74" s="31">
        <v>1571.9</v>
      </c>
      <c r="M74" s="31">
        <v>6.4377800000000001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5783.95</v>
      </c>
      <c r="D75" s="40">
        <v>5810.8666666666659</v>
      </c>
      <c r="E75" s="40">
        <v>5724.0833333333321</v>
      </c>
      <c r="F75" s="40">
        <v>5664.2166666666662</v>
      </c>
      <c r="G75" s="40">
        <v>5577.4333333333325</v>
      </c>
      <c r="H75" s="40">
        <v>5870.7333333333318</v>
      </c>
      <c r="I75" s="40">
        <v>5957.5166666666664</v>
      </c>
      <c r="J75" s="40">
        <v>6017.3833333333314</v>
      </c>
      <c r="K75" s="31">
        <v>5897.65</v>
      </c>
      <c r="L75" s="31">
        <v>5751</v>
      </c>
      <c r="M75" s="31">
        <v>0.10353999999999999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854.25</v>
      </c>
      <c r="D76" s="40">
        <v>856.5333333333333</v>
      </c>
      <c r="E76" s="40">
        <v>849.06666666666661</v>
      </c>
      <c r="F76" s="40">
        <v>843.88333333333333</v>
      </c>
      <c r="G76" s="40">
        <v>836.41666666666663</v>
      </c>
      <c r="H76" s="40">
        <v>861.71666666666658</v>
      </c>
      <c r="I76" s="40">
        <v>869.18333333333328</v>
      </c>
      <c r="J76" s="40">
        <v>874.36666666666656</v>
      </c>
      <c r="K76" s="31">
        <v>864</v>
      </c>
      <c r="L76" s="31">
        <v>851.35</v>
      </c>
      <c r="M76" s="31">
        <v>6.3442100000000003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394.75</v>
      </c>
      <c r="D77" s="40">
        <v>398.4666666666667</v>
      </c>
      <c r="E77" s="40">
        <v>388.28333333333342</v>
      </c>
      <c r="F77" s="40">
        <v>381.81666666666672</v>
      </c>
      <c r="G77" s="40">
        <v>371.63333333333344</v>
      </c>
      <c r="H77" s="40">
        <v>404.93333333333339</v>
      </c>
      <c r="I77" s="40">
        <v>415.11666666666667</v>
      </c>
      <c r="J77" s="40">
        <v>421.58333333333337</v>
      </c>
      <c r="K77" s="31">
        <v>408.65</v>
      </c>
      <c r="L77" s="31">
        <v>392</v>
      </c>
      <c r="M77" s="31">
        <v>3.4801299999999999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182.65</v>
      </c>
      <c r="D78" s="40">
        <v>183.15</v>
      </c>
      <c r="E78" s="40">
        <v>181.10000000000002</v>
      </c>
      <c r="F78" s="40">
        <v>179.55</v>
      </c>
      <c r="G78" s="40">
        <v>177.50000000000003</v>
      </c>
      <c r="H78" s="40">
        <v>184.70000000000002</v>
      </c>
      <c r="I78" s="40">
        <v>186.75000000000003</v>
      </c>
      <c r="J78" s="40">
        <v>188.3</v>
      </c>
      <c r="K78" s="31">
        <v>185.2</v>
      </c>
      <c r="L78" s="31">
        <v>181.6</v>
      </c>
      <c r="M78" s="31">
        <v>42.567369999999997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788.9</v>
      </c>
      <c r="D79" s="40">
        <v>794.68333333333339</v>
      </c>
      <c r="E79" s="40">
        <v>780.61666666666679</v>
      </c>
      <c r="F79" s="40">
        <v>772.33333333333337</v>
      </c>
      <c r="G79" s="40">
        <v>758.26666666666677</v>
      </c>
      <c r="H79" s="40">
        <v>802.96666666666681</v>
      </c>
      <c r="I79" s="40">
        <v>817.03333333333342</v>
      </c>
      <c r="J79" s="40">
        <v>825.31666666666683</v>
      </c>
      <c r="K79" s="31">
        <v>808.75</v>
      </c>
      <c r="L79" s="31">
        <v>786.4</v>
      </c>
      <c r="M79" s="31">
        <v>5.55945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63.95</v>
      </c>
      <c r="D80" s="40">
        <v>64.233333333333334</v>
      </c>
      <c r="E80" s="40">
        <v>63.366666666666674</v>
      </c>
      <c r="F80" s="40">
        <v>62.783333333333339</v>
      </c>
      <c r="G80" s="40">
        <v>61.916666666666679</v>
      </c>
      <c r="H80" s="40">
        <v>64.816666666666663</v>
      </c>
      <c r="I80" s="40">
        <v>65.683333333333309</v>
      </c>
      <c r="J80" s="40">
        <v>66.266666666666666</v>
      </c>
      <c r="K80" s="31">
        <v>65.099999999999994</v>
      </c>
      <c r="L80" s="31">
        <v>63.65</v>
      </c>
      <c r="M80" s="31">
        <v>218.43100000000001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461.35</v>
      </c>
      <c r="D81" s="40">
        <v>462.15000000000003</v>
      </c>
      <c r="E81" s="40">
        <v>458.50000000000006</v>
      </c>
      <c r="F81" s="40">
        <v>455.65000000000003</v>
      </c>
      <c r="G81" s="40">
        <v>452.00000000000006</v>
      </c>
      <c r="H81" s="40">
        <v>465.00000000000006</v>
      </c>
      <c r="I81" s="40">
        <v>468.65000000000003</v>
      </c>
      <c r="J81" s="40">
        <v>471.50000000000006</v>
      </c>
      <c r="K81" s="31">
        <v>465.8</v>
      </c>
      <c r="L81" s="31">
        <v>459.3</v>
      </c>
      <c r="M81" s="31">
        <v>34.774039999999999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13412</v>
      </c>
      <c r="D82" s="40">
        <v>13434.633333333333</v>
      </c>
      <c r="E82" s="40">
        <v>13277.366666666667</v>
      </c>
      <c r="F82" s="40">
        <v>13142.733333333334</v>
      </c>
      <c r="G82" s="40">
        <v>12985.466666666667</v>
      </c>
      <c r="H82" s="40">
        <v>13569.266666666666</v>
      </c>
      <c r="I82" s="40">
        <v>13726.533333333333</v>
      </c>
      <c r="J82" s="40">
        <v>13861.166666666666</v>
      </c>
      <c r="K82" s="31">
        <v>13591.9</v>
      </c>
      <c r="L82" s="31">
        <v>13300</v>
      </c>
      <c r="M82" s="31">
        <v>1.3390000000000001E-2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548.29999999999995</v>
      </c>
      <c r="D83" s="40">
        <v>547.23333333333323</v>
      </c>
      <c r="E83" s="40">
        <v>533.81666666666649</v>
      </c>
      <c r="F83" s="40">
        <v>519.33333333333326</v>
      </c>
      <c r="G83" s="40">
        <v>505.91666666666652</v>
      </c>
      <c r="H83" s="40">
        <v>561.71666666666647</v>
      </c>
      <c r="I83" s="40">
        <v>575.13333333333321</v>
      </c>
      <c r="J83" s="40">
        <v>589.61666666666645</v>
      </c>
      <c r="K83" s="31">
        <v>560.65</v>
      </c>
      <c r="L83" s="31">
        <v>532.75</v>
      </c>
      <c r="M83" s="31">
        <v>325.88977999999997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398.15</v>
      </c>
      <c r="D84" s="40">
        <v>395.66666666666669</v>
      </c>
      <c r="E84" s="40">
        <v>389.78333333333336</v>
      </c>
      <c r="F84" s="40">
        <v>381.41666666666669</v>
      </c>
      <c r="G84" s="40">
        <v>375.53333333333336</v>
      </c>
      <c r="H84" s="40">
        <v>404.03333333333336</v>
      </c>
      <c r="I84" s="40">
        <v>409.91666666666669</v>
      </c>
      <c r="J84" s="40">
        <v>418.28333333333336</v>
      </c>
      <c r="K84" s="31">
        <v>401.55</v>
      </c>
      <c r="L84" s="31">
        <v>387.3</v>
      </c>
      <c r="M84" s="31">
        <v>58.039459999999998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1474.25</v>
      </c>
      <c r="D85" s="40">
        <v>1501.0833333333333</v>
      </c>
      <c r="E85" s="40">
        <v>1417.1666666666665</v>
      </c>
      <c r="F85" s="40">
        <v>1360.0833333333333</v>
      </c>
      <c r="G85" s="40">
        <v>1276.1666666666665</v>
      </c>
      <c r="H85" s="40">
        <v>1558.1666666666665</v>
      </c>
      <c r="I85" s="40">
        <v>1642.083333333333</v>
      </c>
      <c r="J85" s="40">
        <v>1699.1666666666665</v>
      </c>
      <c r="K85" s="31">
        <v>1585</v>
      </c>
      <c r="L85" s="31">
        <v>1444</v>
      </c>
      <c r="M85" s="31">
        <v>2.7901600000000002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398</v>
      </c>
      <c r="D86" s="40">
        <v>404.43333333333334</v>
      </c>
      <c r="E86" s="40">
        <v>390.56666666666666</v>
      </c>
      <c r="F86" s="40">
        <v>383.13333333333333</v>
      </c>
      <c r="G86" s="40">
        <v>369.26666666666665</v>
      </c>
      <c r="H86" s="40">
        <v>411.86666666666667</v>
      </c>
      <c r="I86" s="40">
        <v>425.73333333333335</v>
      </c>
      <c r="J86" s="40">
        <v>433.16666666666669</v>
      </c>
      <c r="K86" s="31">
        <v>418.3</v>
      </c>
      <c r="L86" s="31">
        <v>397</v>
      </c>
      <c r="M86" s="31">
        <v>41.193950000000001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110.95</v>
      </c>
      <c r="D87" s="40">
        <v>111.48333333333333</v>
      </c>
      <c r="E87" s="40">
        <v>110.01666666666667</v>
      </c>
      <c r="F87" s="40">
        <v>109.08333333333333</v>
      </c>
      <c r="G87" s="40">
        <v>107.61666666666666</v>
      </c>
      <c r="H87" s="40">
        <v>112.41666666666667</v>
      </c>
      <c r="I87" s="40">
        <v>113.88333333333334</v>
      </c>
      <c r="J87" s="40">
        <v>114.81666666666668</v>
      </c>
      <c r="K87" s="31">
        <v>112.95</v>
      </c>
      <c r="L87" s="31">
        <v>110.55</v>
      </c>
      <c r="M87" s="31">
        <v>2.0908899999999999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5692.45</v>
      </c>
      <c r="D88" s="40">
        <v>5715.1833333333334</v>
      </c>
      <c r="E88" s="40">
        <v>5647.2666666666664</v>
      </c>
      <c r="F88" s="40">
        <v>5602.083333333333</v>
      </c>
      <c r="G88" s="40">
        <v>5534.1666666666661</v>
      </c>
      <c r="H88" s="40">
        <v>5760.3666666666668</v>
      </c>
      <c r="I88" s="40">
        <v>5828.2833333333328</v>
      </c>
      <c r="J88" s="40">
        <v>5873.4666666666672</v>
      </c>
      <c r="K88" s="31">
        <v>5783.1</v>
      </c>
      <c r="L88" s="31">
        <v>5670</v>
      </c>
      <c r="M88" s="31">
        <v>0.16564000000000001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850.65</v>
      </c>
      <c r="D89" s="40">
        <v>850.73333333333323</v>
      </c>
      <c r="E89" s="40">
        <v>843.56666666666649</v>
      </c>
      <c r="F89" s="40">
        <v>836.48333333333323</v>
      </c>
      <c r="G89" s="40">
        <v>829.31666666666649</v>
      </c>
      <c r="H89" s="40">
        <v>857.81666666666649</v>
      </c>
      <c r="I89" s="40">
        <v>864.98333333333323</v>
      </c>
      <c r="J89" s="40">
        <v>872.06666666666649</v>
      </c>
      <c r="K89" s="31">
        <v>857.9</v>
      </c>
      <c r="L89" s="31">
        <v>843.65</v>
      </c>
      <c r="M89" s="31">
        <v>0.44318000000000002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1272.8499999999999</v>
      </c>
      <c r="D90" s="40">
        <v>1278.75</v>
      </c>
      <c r="E90" s="40">
        <v>1260.5</v>
      </c>
      <c r="F90" s="40">
        <v>1248.1500000000001</v>
      </c>
      <c r="G90" s="40">
        <v>1229.9000000000001</v>
      </c>
      <c r="H90" s="40">
        <v>1291.0999999999999</v>
      </c>
      <c r="I90" s="40">
        <v>1309.3499999999999</v>
      </c>
      <c r="J90" s="40">
        <v>1321.6999999999998</v>
      </c>
      <c r="K90" s="31">
        <v>1297</v>
      </c>
      <c r="L90" s="31">
        <v>1266.4000000000001</v>
      </c>
      <c r="M90" s="31">
        <v>0.65224000000000004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15055.35</v>
      </c>
      <c r="D91" s="40">
        <v>15095.833333333334</v>
      </c>
      <c r="E91" s="40">
        <v>14999.516666666668</v>
      </c>
      <c r="F91" s="40">
        <v>14943.683333333334</v>
      </c>
      <c r="G91" s="40">
        <v>14847.366666666669</v>
      </c>
      <c r="H91" s="40">
        <v>15151.666666666668</v>
      </c>
      <c r="I91" s="40">
        <v>15247.983333333334</v>
      </c>
      <c r="J91" s="40">
        <v>15303.816666666668</v>
      </c>
      <c r="K91" s="31">
        <v>15192.15</v>
      </c>
      <c r="L91" s="31">
        <v>15040</v>
      </c>
      <c r="M91" s="31">
        <v>0.16832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315.05</v>
      </c>
      <c r="D92" s="40">
        <v>317.34999999999997</v>
      </c>
      <c r="E92" s="40">
        <v>310.69999999999993</v>
      </c>
      <c r="F92" s="40">
        <v>306.34999999999997</v>
      </c>
      <c r="G92" s="40">
        <v>299.69999999999993</v>
      </c>
      <c r="H92" s="40">
        <v>321.69999999999993</v>
      </c>
      <c r="I92" s="40">
        <v>328.34999999999991</v>
      </c>
      <c r="J92" s="40">
        <v>332.69999999999993</v>
      </c>
      <c r="K92" s="31">
        <v>324</v>
      </c>
      <c r="L92" s="31">
        <v>313</v>
      </c>
      <c r="M92" s="31">
        <v>4.6375700000000002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3439.8</v>
      </c>
      <c r="D93" s="40">
        <v>3439.2000000000003</v>
      </c>
      <c r="E93" s="40">
        <v>3425.9000000000005</v>
      </c>
      <c r="F93" s="40">
        <v>3412.0000000000005</v>
      </c>
      <c r="G93" s="40">
        <v>3398.7000000000007</v>
      </c>
      <c r="H93" s="40">
        <v>3453.1000000000004</v>
      </c>
      <c r="I93" s="40">
        <v>3466.4000000000005</v>
      </c>
      <c r="J93" s="40">
        <v>3480.3</v>
      </c>
      <c r="K93" s="31">
        <v>3452.5</v>
      </c>
      <c r="L93" s="31">
        <v>3425.3</v>
      </c>
      <c r="M93" s="31">
        <v>2.4777800000000001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178.3</v>
      </c>
      <c r="D94" s="40">
        <v>180.16666666666666</v>
      </c>
      <c r="E94" s="40">
        <v>175.33333333333331</v>
      </c>
      <c r="F94" s="40">
        <v>172.36666666666665</v>
      </c>
      <c r="G94" s="40">
        <v>167.5333333333333</v>
      </c>
      <c r="H94" s="40">
        <v>183.13333333333333</v>
      </c>
      <c r="I94" s="40">
        <v>187.96666666666664</v>
      </c>
      <c r="J94" s="40">
        <v>190.93333333333334</v>
      </c>
      <c r="K94" s="31">
        <v>185</v>
      </c>
      <c r="L94" s="31">
        <v>177.2</v>
      </c>
      <c r="M94" s="31">
        <v>42.368540000000003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421.35</v>
      </c>
      <c r="D95" s="40">
        <v>416.7833333333333</v>
      </c>
      <c r="E95" s="40">
        <v>403.66666666666663</v>
      </c>
      <c r="F95" s="40">
        <v>385.98333333333335</v>
      </c>
      <c r="G95" s="40">
        <v>372.86666666666667</v>
      </c>
      <c r="H95" s="40">
        <v>434.46666666666658</v>
      </c>
      <c r="I95" s="40">
        <v>447.58333333333326</v>
      </c>
      <c r="J95" s="40">
        <v>465.26666666666654</v>
      </c>
      <c r="K95" s="31">
        <v>429.9</v>
      </c>
      <c r="L95" s="31">
        <v>399.1</v>
      </c>
      <c r="M95" s="31">
        <v>19.781839999999999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818.35</v>
      </c>
      <c r="D96" s="40">
        <v>821.98333333333323</v>
      </c>
      <c r="E96" s="40">
        <v>810.36666666666645</v>
      </c>
      <c r="F96" s="40">
        <v>802.38333333333321</v>
      </c>
      <c r="G96" s="40">
        <v>790.76666666666642</v>
      </c>
      <c r="H96" s="40">
        <v>829.96666666666647</v>
      </c>
      <c r="I96" s="40">
        <v>841.58333333333326</v>
      </c>
      <c r="J96" s="40">
        <v>849.56666666666649</v>
      </c>
      <c r="K96" s="31">
        <v>833.6</v>
      </c>
      <c r="L96" s="31">
        <v>814</v>
      </c>
      <c r="M96" s="31">
        <v>1.6229899999999999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3053.55</v>
      </c>
      <c r="D97" s="40">
        <v>3087.5166666666664</v>
      </c>
      <c r="E97" s="40">
        <v>2948.0333333333328</v>
      </c>
      <c r="F97" s="40">
        <v>2842.5166666666664</v>
      </c>
      <c r="G97" s="40">
        <v>2703.0333333333328</v>
      </c>
      <c r="H97" s="40">
        <v>3193.0333333333328</v>
      </c>
      <c r="I97" s="40">
        <v>3332.5166666666664</v>
      </c>
      <c r="J97" s="40">
        <v>3438.0333333333328</v>
      </c>
      <c r="K97" s="31">
        <v>3227</v>
      </c>
      <c r="L97" s="31">
        <v>2982</v>
      </c>
      <c r="M97" s="31">
        <v>2.4569800000000002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351.2</v>
      </c>
      <c r="D98" s="40">
        <v>342.90000000000003</v>
      </c>
      <c r="E98" s="40">
        <v>328.80000000000007</v>
      </c>
      <c r="F98" s="40">
        <v>306.40000000000003</v>
      </c>
      <c r="G98" s="40">
        <v>292.30000000000007</v>
      </c>
      <c r="H98" s="40">
        <v>365.30000000000007</v>
      </c>
      <c r="I98" s="40">
        <v>379.40000000000009</v>
      </c>
      <c r="J98" s="40">
        <v>401.80000000000007</v>
      </c>
      <c r="K98" s="31">
        <v>357</v>
      </c>
      <c r="L98" s="31">
        <v>320.5</v>
      </c>
      <c r="M98" s="31">
        <v>18.177330000000001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615.25</v>
      </c>
      <c r="D99" s="40">
        <v>616.58333333333337</v>
      </c>
      <c r="E99" s="40">
        <v>610.66666666666674</v>
      </c>
      <c r="F99" s="40">
        <v>606.08333333333337</v>
      </c>
      <c r="G99" s="40">
        <v>600.16666666666674</v>
      </c>
      <c r="H99" s="40">
        <v>621.16666666666674</v>
      </c>
      <c r="I99" s="40">
        <v>627.08333333333348</v>
      </c>
      <c r="J99" s="40">
        <v>631.66666666666674</v>
      </c>
      <c r="K99" s="31">
        <v>622.5</v>
      </c>
      <c r="L99" s="31">
        <v>612</v>
      </c>
      <c r="M99" s="31">
        <v>21.751339999999999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532.29999999999995</v>
      </c>
      <c r="D100" s="40">
        <v>538.15</v>
      </c>
      <c r="E100" s="40">
        <v>523.29999999999995</v>
      </c>
      <c r="F100" s="40">
        <v>514.29999999999995</v>
      </c>
      <c r="G100" s="40">
        <v>499.44999999999993</v>
      </c>
      <c r="H100" s="40">
        <v>547.15</v>
      </c>
      <c r="I100" s="40">
        <v>562.00000000000011</v>
      </c>
      <c r="J100" s="40">
        <v>571</v>
      </c>
      <c r="K100" s="31">
        <v>553</v>
      </c>
      <c r="L100" s="31">
        <v>529.15</v>
      </c>
      <c r="M100" s="31">
        <v>5.59213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146.05000000000001</v>
      </c>
      <c r="D101" s="40">
        <v>145.4</v>
      </c>
      <c r="E101" s="40">
        <v>144.5</v>
      </c>
      <c r="F101" s="40">
        <v>142.94999999999999</v>
      </c>
      <c r="G101" s="40">
        <v>142.04999999999998</v>
      </c>
      <c r="H101" s="40">
        <v>146.95000000000002</v>
      </c>
      <c r="I101" s="40">
        <v>147.85000000000005</v>
      </c>
      <c r="J101" s="40">
        <v>149.40000000000003</v>
      </c>
      <c r="K101" s="31">
        <v>146.30000000000001</v>
      </c>
      <c r="L101" s="31">
        <v>143.85</v>
      </c>
      <c r="M101" s="31">
        <v>55.881430000000002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791.95</v>
      </c>
      <c r="D102" s="40">
        <v>778.2166666666667</v>
      </c>
      <c r="E102" s="40">
        <v>756.43333333333339</v>
      </c>
      <c r="F102" s="40">
        <v>720.91666666666674</v>
      </c>
      <c r="G102" s="40">
        <v>699.13333333333344</v>
      </c>
      <c r="H102" s="40">
        <v>813.73333333333335</v>
      </c>
      <c r="I102" s="40">
        <v>835.51666666666665</v>
      </c>
      <c r="J102" s="40">
        <v>871.0333333333333</v>
      </c>
      <c r="K102" s="31">
        <v>800</v>
      </c>
      <c r="L102" s="31">
        <v>742.7</v>
      </c>
      <c r="M102" s="31">
        <v>14.0374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524.35</v>
      </c>
      <c r="D103" s="40">
        <v>525.98333333333346</v>
      </c>
      <c r="E103" s="40">
        <v>520.51666666666688</v>
      </c>
      <c r="F103" s="40">
        <v>516.68333333333339</v>
      </c>
      <c r="G103" s="40">
        <v>511.21666666666681</v>
      </c>
      <c r="H103" s="40">
        <v>529.81666666666695</v>
      </c>
      <c r="I103" s="40">
        <v>535.28333333333342</v>
      </c>
      <c r="J103" s="40">
        <v>539.11666666666702</v>
      </c>
      <c r="K103" s="31">
        <v>531.45000000000005</v>
      </c>
      <c r="L103" s="31">
        <v>522.15</v>
      </c>
      <c r="M103" s="31">
        <v>0.36821999999999999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666.3</v>
      </c>
      <c r="D104" s="40">
        <v>658.31666666666661</v>
      </c>
      <c r="E104" s="40">
        <v>644.33333333333326</v>
      </c>
      <c r="F104" s="40">
        <v>622.36666666666667</v>
      </c>
      <c r="G104" s="40">
        <v>608.38333333333333</v>
      </c>
      <c r="H104" s="40">
        <v>680.28333333333319</v>
      </c>
      <c r="I104" s="40">
        <v>694.26666666666654</v>
      </c>
      <c r="J104" s="40">
        <v>716.23333333333312</v>
      </c>
      <c r="K104" s="31">
        <v>672.3</v>
      </c>
      <c r="L104" s="31">
        <v>636.35</v>
      </c>
      <c r="M104" s="31">
        <v>3.56372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143.75</v>
      </c>
      <c r="D105" s="40">
        <v>143.70000000000002</v>
      </c>
      <c r="E105" s="40">
        <v>142.85000000000002</v>
      </c>
      <c r="F105" s="40">
        <v>141.95000000000002</v>
      </c>
      <c r="G105" s="40">
        <v>141.10000000000002</v>
      </c>
      <c r="H105" s="40">
        <v>144.60000000000002</v>
      </c>
      <c r="I105" s="40">
        <v>145.44999999999999</v>
      </c>
      <c r="J105" s="40">
        <v>146.35000000000002</v>
      </c>
      <c r="K105" s="31">
        <v>144.55000000000001</v>
      </c>
      <c r="L105" s="31">
        <v>142.80000000000001</v>
      </c>
      <c r="M105" s="31">
        <v>3.9902600000000001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1372</v>
      </c>
      <c r="D106" s="40">
        <v>1375</v>
      </c>
      <c r="E106" s="40">
        <v>1365</v>
      </c>
      <c r="F106" s="40">
        <v>1358</v>
      </c>
      <c r="G106" s="40">
        <v>1348</v>
      </c>
      <c r="H106" s="40">
        <v>1382</v>
      </c>
      <c r="I106" s="40">
        <v>1392</v>
      </c>
      <c r="J106" s="40">
        <v>1399</v>
      </c>
      <c r="K106" s="31">
        <v>1385</v>
      </c>
      <c r="L106" s="31">
        <v>1368</v>
      </c>
      <c r="M106" s="31">
        <v>1.5252600000000001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25.45</v>
      </c>
      <c r="D107" s="40">
        <v>25.283333333333331</v>
      </c>
      <c r="E107" s="40">
        <v>24.366666666666664</v>
      </c>
      <c r="F107" s="40">
        <v>23.283333333333331</v>
      </c>
      <c r="G107" s="40">
        <v>22.366666666666664</v>
      </c>
      <c r="H107" s="40">
        <v>26.366666666666664</v>
      </c>
      <c r="I107" s="40">
        <v>27.283333333333335</v>
      </c>
      <c r="J107" s="40">
        <v>28.366666666666664</v>
      </c>
      <c r="K107" s="31">
        <v>26.2</v>
      </c>
      <c r="L107" s="31">
        <v>24.2</v>
      </c>
      <c r="M107" s="31">
        <v>203.17755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1355.35</v>
      </c>
      <c r="D108" s="40">
        <v>1369.5999999999997</v>
      </c>
      <c r="E108" s="40">
        <v>1341.0999999999995</v>
      </c>
      <c r="F108" s="40">
        <v>1326.8499999999997</v>
      </c>
      <c r="G108" s="40">
        <v>1298.3499999999995</v>
      </c>
      <c r="H108" s="40">
        <v>1383.8499999999995</v>
      </c>
      <c r="I108" s="40">
        <v>1412.35</v>
      </c>
      <c r="J108" s="40">
        <v>1426.5999999999995</v>
      </c>
      <c r="K108" s="31">
        <v>1398.1</v>
      </c>
      <c r="L108" s="31">
        <v>1355.35</v>
      </c>
      <c r="M108" s="31">
        <v>2.4327800000000002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425.8</v>
      </c>
      <c r="D109" s="40">
        <v>427.59999999999997</v>
      </c>
      <c r="E109" s="40">
        <v>421.19999999999993</v>
      </c>
      <c r="F109" s="40">
        <v>416.59999999999997</v>
      </c>
      <c r="G109" s="40">
        <v>410.19999999999993</v>
      </c>
      <c r="H109" s="40">
        <v>432.19999999999993</v>
      </c>
      <c r="I109" s="40">
        <v>438.59999999999991</v>
      </c>
      <c r="J109" s="40">
        <v>443.19999999999993</v>
      </c>
      <c r="K109" s="31">
        <v>434</v>
      </c>
      <c r="L109" s="31">
        <v>423</v>
      </c>
      <c r="M109" s="31">
        <v>1.24783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703.8</v>
      </c>
      <c r="D110" s="40">
        <v>708.93333333333339</v>
      </c>
      <c r="E110" s="40">
        <v>694.86666666666679</v>
      </c>
      <c r="F110" s="40">
        <v>685.93333333333339</v>
      </c>
      <c r="G110" s="40">
        <v>671.86666666666679</v>
      </c>
      <c r="H110" s="40">
        <v>717.86666666666679</v>
      </c>
      <c r="I110" s="40">
        <v>731.93333333333339</v>
      </c>
      <c r="J110" s="40">
        <v>740.86666666666679</v>
      </c>
      <c r="K110" s="31">
        <v>723</v>
      </c>
      <c r="L110" s="31">
        <v>700</v>
      </c>
      <c r="M110" s="31">
        <v>4.8931100000000001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4370.2</v>
      </c>
      <c r="D111" s="40">
        <v>4394.6833333333334</v>
      </c>
      <c r="E111" s="40">
        <v>4293.3166666666666</v>
      </c>
      <c r="F111" s="40">
        <v>4216.4333333333334</v>
      </c>
      <c r="G111" s="40">
        <v>4115.0666666666666</v>
      </c>
      <c r="H111" s="40">
        <v>4471.5666666666666</v>
      </c>
      <c r="I111" s="40">
        <v>4572.9333333333334</v>
      </c>
      <c r="J111" s="40">
        <v>4649.8166666666666</v>
      </c>
      <c r="K111" s="31">
        <v>4496.05</v>
      </c>
      <c r="L111" s="31">
        <v>4317.8</v>
      </c>
      <c r="M111" s="31">
        <v>4.419E-2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</v>
      </c>
      <c r="D112" s="40">
        <v>172.35</v>
      </c>
      <c r="E112" s="40">
        <v>168.85</v>
      </c>
      <c r="F112" s="40">
        <v>166.7</v>
      </c>
      <c r="G112" s="40">
        <v>163.19999999999999</v>
      </c>
      <c r="H112" s="40">
        <v>174.5</v>
      </c>
      <c r="I112" s="40">
        <v>178</v>
      </c>
      <c r="J112" s="40">
        <v>180.15</v>
      </c>
      <c r="K112" s="31">
        <v>175.85</v>
      </c>
      <c r="L112" s="31">
        <v>170.2</v>
      </c>
      <c r="M112" s="31">
        <v>2.3949799999999999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</v>
      </c>
      <c r="D113" s="40">
        <v>304.41666666666669</v>
      </c>
      <c r="E113" s="40">
        <v>302.03333333333336</v>
      </c>
      <c r="F113" s="40">
        <v>300.06666666666666</v>
      </c>
      <c r="G113" s="40">
        <v>297.68333333333334</v>
      </c>
      <c r="H113" s="40">
        <v>306.38333333333338</v>
      </c>
      <c r="I113" s="40">
        <v>308.76666666666671</v>
      </c>
      <c r="J113" s="40">
        <v>310.73333333333341</v>
      </c>
      <c r="K113" s="31">
        <v>306.8</v>
      </c>
      <c r="L113" s="31">
        <v>302.45</v>
      </c>
      <c r="M113" s="31">
        <v>4.62934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664.5</v>
      </c>
      <c r="D114" s="40">
        <v>670.19999999999993</v>
      </c>
      <c r="E114" s="40">
        <v>655.39999999999986</v>
      </c>
      <c r="F114" s="40">
        <v>646.29999999999995</v>
      </c>
      <c r="G114" s="40">
        <v>631.49999999999989</v>
      </c>
      <c r="H114" s="40">
        <v>679.29999999999984</v>
      </c>
      <c r="I114" s="40">
        <v>694.0999999999998</v>
      </c>
      <c r="J114" s="40">
        <v>703.19999999999982</v>
      </c>
      <c r="K114" s="31">
        <v>685</v>
      </c>
      <c r="L114" s="31">
        <v>661.1</v>
      </c>
      <c r="M114" s="31">
        <v>0.87258000000000002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499.05</v>
      </c>
      <c r="D115" s="40">
        <v>498.66666666666669</v>
      </c>
      <c r="E115" s="40">
        <v>491.48333333333335</v>
      </c>
      <c r="F115" s="40">
        <v>483.91666666666669</v>
      </c>
      <c r="G115" s="40">
        <v>476.73333333333335</v>
      </c>
      <c r="H115" s="40">
        <v>506.23333333333335</v>
      </c>
      <c r="I115" s="40">
        <v>513.41666666666663</v>
      </c>
      <c r="J115" s="40">
        <v>520.98333333333335</v>
      </c>
      <c r="K115" s="31">
        <v>505.85</v>
      </c>
      <c r="L115" s="31">
        <v>491.1</v>
      </c>
      <c r="M115" s="31">
        <v>26.14875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948</v>
      </c>
      <c r="D116" s="40">
        <v>950.88333333333333</v>
      </c>
      <c r="E116" s="40">
        <v>944.06666666666661</v>
      </c>
      <c r="F116" s="40">
        <v>940.13333333333333</v>
      </c>
      <c r="G116" s="40">
        <v>933.31666666666661</v>
      </c>
      <c r="H116" s="40">
        <v>954.81666666666661</v>
      </c>
      <c r="I116" s="40">
        <v>961.63333333333344</v>
      </c>
      <c r="J116" s="40">
        <v>965.56666666666661</v>
      </c>
      <c r="K116" s="31">
        <v>957.7</v>
      </c>
      <c r="L116" s="31">
        <v>946.95</v>
      </c>
      <c r="M116" s="31">
        <v>10.56183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155.6</v>
      </c>
      <c r="D117" s="40">
        <v>155.58333333333334</v>
      </c>
      <c r="E117" s="40">
        <v>154.16666666666669</v>
      </c>
      <c r="F117" s="40">
        <v>152.73333333333335</v>
      </c>
      <c r="G117" s="40">
        <v>151.31666666666669</v>
      </c>
      <c r="H117" s="40">
        <v>157.01666666666668</v>
      </c>
      <c r="I117" s="40">
        <v>158.43333333333337</v>
      </c>
      <c r="J117" s="40">
        <v>159.86666666666667</v>
      </c>
      <c r="K117" s="31">
        <v>157</v>
      </c>
      <c r="L117" s="31">
        <v>154.15</v>
      </c>
      <c r="M117" s="31">
        <v>9.5221999999999998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144.1</v>
      </c>
      <c r="D118" s="40">
        <v>144.15</v>
      </c>
      <c r="E118" s="40">
        <v>143.30000000000001</v>
      </c>
      <c r="F118" s="40">
        <v>142.5</v>
      </c>
      <c r="G118" s="40">
        <v>141.65</v>
      </c>
      <c r="H118" s="40">
        <v>144.95000000000002</v>
      </c>
      <c r="I118" s="40">
        <v>145.79999999999998</v>
      </c>
      <c r="J118" s="40">
        <v>146.60000000000002</v>
      </c>
      <c r="K118" s="31">
        <v>145</v>
      </c>
      <c r="L118" s="31">
        <v>143.35</v>
      </c>
      <c r="M118" s="31">
        <v>34.197389999999999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373.5</v>
      </c>
      <c r="D119" s="40">
        <v>374.34999999999997</v>
      </c>
      <c r="E119" s="40">
        <v>369.69999999999993</v>
      </c>
      <c r="F119" s="40">
        <v>365.9</v>
      </c>
      <c r="G119" s="40">
        <v>361.24999999999994</v>
      </c>
      <c r="H119" s="40">
        <v>378.14999999999992</v>
      </c>
      <c r="I119" s="40">
        <v>382.7999999999999</v>
      </c>
      <c r="J119" s="40">
        <v>386.59999999999991</v>
      </c>
      <c r="K119" s="31">
        <v>379</v>
      </c>
      <c r="L119" s="31">
        <v>370.55</v>
      </c>
      <c r="M119" s="31">
        <v>2.4333499999999999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4688.45</v>
      </c>
      <c r="D120" s="40">
        <v>4709.0166666666664</v>
      </c>
      <c r="E120" s="40">
        <v>4650.7333333333327</v>
      </c>
      <c r="F120" s="40">
        <v>4613.0166666666664</v>
      </c>
      <c r="G120" s="40">
        <v>4554.7333333333327</v>
      </c>
      <c r="H120" s="40">
        <v>4746.7333333333327</v>
      </c>
      <c r="I120" s="40">
        <v>4805.0166666666655</v>
      </c>
      <c r="J120" s="40">
        <v>4842.7333333333327</v>
      </c>
      <c r="K120" s="31">
        <v>4767.3</v>
      </c>
      <c r="L120" s="31">
        <v>4671.3</v>
      </c>
      <c r="M120" s="31">
        <v>3.70756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1795.05</v>
      </c>
      <c r="D121" s="40">
        <v>1795.6499999999999</v>
      </c>
      <c r="E121" s="40">
        <v>1779.3999999999996</v>
      </c>
      <c r="F121" s="40">
        <v>1763.7499999999998</v>
      </c>
      <c r="G121" s="40">
        <v>1747.4999999999995</v>
      </c>
      <c r="H121" s="40">
        <v>1811.2999999999997</v>
      </c>
      <c r="I121" s="40">
        <v>1827.5500000000002</v>
      </c>
      <c r="J121" s="40">
        <v>1843.1999999999998</v>
      </c>
      <c r="K121" s="31">
        <v>1811.9</v>
      </c>
      <c r="L121" s="31">
        <v>1780</v>
      </c>
      <c r="M121" s="31">
        <v>5.7816799999999997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3310.3</v>
      </c>
      <c r="D122" s="40">
        <v>3328.5833333333335</v>
      </c>
      <c r="E122" s="40">
        <v>3258.9666666666672</v>
      </c>
      <c r="F122" s="40">
        <v>3207.6333333333337</v>
      </c>
      <c r="G122" s="40">
        <v>3138.0166666666673</v>
      </c>
      <c r="H122" s="40">
        <v>3379.916666666667</v>
      </c>
      <c r="I122" s="40">
        <v>3449.5333333333328</v>
      </c>
      <c r="J122" s="40">
        <v>3500.8666666666668</v>
      </c>
      <c r="K122" s="31">
        <v>3398.2</v>
      </c>
      <c r="L122" s="31">
        <v>3277.25</v>
      </c>
      <c r="M122" s="31">
        <v>1.64076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663.5</v>
      </c>
      <c r="D123" s="40">
        <v>672.19999999999993</v>
      </c>
      <c r="E123" s="40">
        <v>653.59999999999991</v>
      </c>
      <c r="F123" s="40">
        <v>643.69999999999993</v>
      </c>
      <c r="G123" s="40">
        <v>625.09999999999991</v>
      </c>
      <c r="H123" s="40">
        <v>682.09999999999991</v>
      </c>
      <c r="I123" s="40">
        <v>700.7</v>
      </c>
      <c r="J123" s="40">
        <v>710.59999999999991</v>
      </c>
      <c r="K123" s="31">
        <v>690.8</v>
      </c>
      <c r="L123" s="31">
        <v>662.3</v>
      </c>
      <c r="M123" s="31">
        <v>8.2688000000000006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868.95</v>
      </c>
      <c r="D124" s="40">
        <v>872.7166666666667</v>
      </c>
      <c r="E124" s="40">
        <v>863.23333333333335</v>
      </c>
      <c r="F124" s="40">
        <v>857.51666666666665</v>
      </c>
      <c r="G124" s="40">
        <v>848.0333333333333</v>
      </c>
      <c r="H124" s="40">
        <v>878.43333333333339</v>
      </c>
      <c r="I124" s="40">
        <v>887.91666666666674</v>
      </c>
      <c r="J124" s="40">
        <v>893.63333333333344</v>
      </c>
      <c r="K124" s="31">
        <v>882.2</v>
      </c>
      <c r="L124" s="31">
        <v>867</v>
      </c>
      <c r="M124" s="31">
        <v>3.5425800000000001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703.35</v>
      </c>
      <c r="D125" s="40">
        <v>704.4</v>
      </c>
      <c r="E125" s="40">
        <v>699.4</v>
      </c>
      <c r="F125" s="40">
        <v>695.45</v>
      </c>
      <c r="G125" s="40">
        <v>690.45</v>
      </c>
      <c r="H125" s="40">
        <v>708.34999999999991</v>
      </c>
      <c r="I125" s="40">
        <v>713.34999999999991</v>
      </c>
      <c r="J125" s="40">
        <v>717.29999999999984</v>
      </c>
      <c r="K125" s="31">
        <v>709.4</v>
      </c>
      <c r="L125" s="31">
        <v>700.45</v>
      </c>
      <c r="M125" s="31">
        <v>0.27794999999999997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458.9</v>
      </c>
      <c r="D126" s="40">
        <v>465.91666666666669</v>
      </c>
      <c r="E126" s="40">
        <v>446.93333333333339</v>
      </c>
      <c r="F126" s="40">
        <v>434.9666666666667</v>
      </c>
      <c r="G126" s="40">
        <v>415.98333333333341</v>
      </c>
      <c r="H126" s="40">
        <v>477.88333333333338</v>
      </c>
      <c r="I126" s="40">
        <v>496.86666666666662</v>
      </c>
      <c r="J126" s="40">
        <v>508.83333333333337</v>
      </c>
      <c r="K126" s="31">
        <v>484.9</v>
      </c>
      <c r="L126" s="31">
        <v>453.95</v>
      </c>
      <c r="M126" s="31">
        <v>45.138039999999997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858.3</v>
      </c>
      <c r="D127" s="40">
        <v>860.94999999999993</v>
      </c>
      <c r="E127" s="40">
        <v>850.89999999999986</v>
      </c>
      <c r="F127" s="40">
        <v>843.49999999999989</v>
      </c>
      <c r="G127" s="40">
        <v>833.44999999999982</v>
      </c>
      <c r="H127" s="40">
        <v>868.34999999999991</v>
      </c>
      <c r="I127" s="40">
        <v>878.39999999999986</v>
      </c>
      <c r="J127" s="40">
        <v>885.8</v>
      </c>
      <c r="K127" s="31">
        <v>871</v>
      </c>
      <c r="L127" s="31">
        <v>853.55</v>
      </c>
      <c r="M127" s="31">
        <v>3.9878100000000001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1002.9</v>
      </c>
      <c r="D128" s="40">
        <v>1022.75</v>
      </c>
      <c r="E128" s="40">
        <v>978.2</v>
      </c>
      <c r="F128" s="40">
        <v>953.5</v>
      </c>
      <c r="G128" s="40">
        <v>908.95</v>
      </c>
      <c r="H128" s="40">
        <v>1047.45</v>
      </c>
      <c r="I128" s="40">
        <v>1092.0000000000002</v>
      </c>
      <c r="J128" s="40">
        <v>1116.7</v>
      </c>
      <c r="K128" s="31">
        <v>1067.3</v>
      </c>
      <c r="L128" s="31">
        <v>998.05</v>
      </c>
      <c r="M128" s="31">
        <v>4.1394200000000003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104.05</v>
      </c>
      <c r="D129" s="40">
        <v>103.95</v>
      </c>
      <c r="E129" s="40">
        <v>103.10000000000001</v>
      </c>
      <c r="F129" s="40">
        <v>102.15</v>
      </c>
      <c r="G129" s="40">
        <v>101.30000000000001</v>
      </c>
      <c r="H129" s="40">
        <v>104.9</v>
      </c>
      <c r="I129" s="40">
        <v>105.75</v>
      </c>
      <c r="J129" s="40">
        <v>106.7</v>
      </c>
      <c r="K129" s="31">
        <v>104.8</v>
      </c>
      <c r="L129" s="31">
        <v>103</v>
      </c>
      <c r="M129" s="31">
        <v>7.5071099999999999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953.35</v>
      </c>
      <c r="D130" s="40">
        <v>958.29999999999984</v>
      </c>
      <c r="E130" s="40">
        <v>931.59999999999968</v>
      </c>
      <c r="F130" s="40">
        <v>909.8499999999998</v>
      </c>
      <c r="G130" s="40">
        <v>883.14999999999964</v>
      </c>
      <c r="H130" s="40">
        <v>980.04999999999973</v>
      </c>
      <c r="I130" s="40">
        <v>1006.7499999999998</v>
      </c>
      <c r="J130" s="40">
        <v>1028.4999999999998</v>
      </c>
      <c r="K130" s="31">
        <v>985</v>
      </c>
      <c r="L130" s="31">
        <v>936.55</v>
      </c>
      <c r="M130" s="31">
        <v>1.9280999999999999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334.15</v>
      </c>
      <c r="D131" s="40">
        <v>331.55</v>
      </c>
      <c r="E131" s="40">
        <v>327.60000000000002</v>
      </c>
      <c r="F131" s="40">
        <v>321.05</v>
      </c>
      <c r="G131" s="40">
        <v>317.10000000000002</v>
      </c>
      <c r="H131" s="40">
        <v>338.1</v>
      </c>
      <c r="I131" s="40">
        <v>342.04999999999995</v>
      </c>
      <c r="J131" s="40">
        <v>348.6</v>
      </c>
      <c r="K131" s="31">
        <v>335.5</v>
      </c>
      <c r="L131" s="31">
        <v>325</v>
      </c>
      <c r="M131" s="31">
        <v>117.05345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590.15</v>
      </c>
      <c r="D132" s="40">
        <v>589.9666666666667</v>
      </c>
      <c r="E132" s="40">
        <v>585.83333333333337</v>
      </c>
      <c r="F132" s="40">
        <v>581.51666666666665</v>
      </c>
      <c r="G132" s="40">
        <v>577.38333333333333</v>
      </c>
      <c r="H132" s="40">
        <v>594.28333333333342</v>
      </c>
      <c r="I132" s="40">
        <v>598.41666666666663</v>
      </c>
      <c r="J132" s="40">
        <v>602.73333333333346</v>
      </c>
      <c r="K132" s="31">
        <v>594.1</v>
      </c>
      <c r="L132" s="31">
        <v>585.65</v>
      </c>
      <c r="M132" s="31">
        <v>6.6693600000000002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2291.4499999999998</v>
      </c>
      <c r="D133" s="40">
        <v>2275.65</v>
      </c>
      <c r="E133" s="40">
        <v>2251.3000000000002</v>
      </c>
      <c r="F133" s="40">
        <v>2211.15</v>
      </c>
      <c r="G133" s="40">
        <v>2186.8000000000002</v>
      </c>
      <c r="H133" s="40">
        <v>2315.8000000000002</v>
      </c>
      <c r="I133" s="40">
        <v>2340.1499999999996</v>
      </c>
      <c r="J133" s="40">
        <v>2380.3000000000002</v>
      </c>
      <c r="K133" s="31">
        <v>2300</v>
      </c>
      <c r="L133" s="31">
        <v>2235.5</v>
      </c>
      <c r="M133" s="31">
        <v>2.0136599999999998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1933.4</v>
      </c>
      <c r="D134" s="40">
        <v>1937.75</v>
      </c>
      <c r="E134" s="40">
        <v>1920.65</v>
      </c>
      <c r="F134" s="40">
        <v>1907.9</v>
      </c>
      <c r="G134" s="40">
        <v>1890.8000000000002</v>
      </c>
      <c r="H134" s="40">
        <v>1950.5</v>
      </c>
      <c r="I134" s="40">
        <v>1967.6</v>
      </c>
      <c r="J134" s="40">
        <v>1980.35</v>
      </c>
      <c r="K134" s="31">
        <v>1954.85</v>
      </c>
      <c r="L134" s="31">
        <v>1925</v>
      </c>
      <c r="M134" s="31">
        <v>6.0847499999999997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179.45</v>
      </c>
      <c r="D135" s="40">
        <v>179.06666666666669</v>
      </c>
      <c r="E135" s="40">
        <v>175.63333333333338</v>
      </c>
      <c r="F135" s="40">
        <v>171.81666666666669</v>
      </c>
      <c r="G135" s="40">
        <v>168.38333333333338</v>
      </c>
      <c r="H135" s="40">
        <v>182.88333333333338</v>
      </c>
      <c r="I135" s="40">
        <v>186.31666666666672</v>
      </c>
      <c r="J135" s="40">
        <v>190.13333333333338</v>
      </c>
      <c r="K135" s="31">
        <v>182.5</v>
      </c>
      <c r="L135" s="31">
        <v>175.25</v>
      </c>
      <c r="M135" s="31">
        <v>20.24493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210.4</v>
      </c>
      <c r="D136" s="40">
        <v>207.20000000000002</v>
      </c>
      <c r="E136" s="40">
        <v>202.20000000000005</v>
      </c>
      <c r="F136" s="40">
        <v>194.00000000000003</v>
      </c>
      <c r="G136" s="40">
        <v>189.00000000000006</v>
      </c>
      <c r="H136" s="40">
        <v>215.40000000000003</v>
      </c>
      <c r="I136" s="40">
        <v>220.39999999999998</v>
      </c>
      <c r="J136" s="40">
        <v>228.60000000000002</v>
      </c>
      <c r="K136" s="31">
        <v>212.2</v>
      </c>
      <c r="L136" s="31">
        <v>199</v>
      </c>
      <c r="M136" s="31">
        <v>21.750730000000001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1004.95</v>
      </c>
      <c r="D137" s="40">
        <v>1008.9</v>
      </c>
      <c r="E137" s="40">
        <v>982.8</v>
      </c>
      <c r="F137" s="40">
        <v>960.65</v>
      </c>
      <c r="G137" s="40">
        <v>934.55</v>
      </c>
      <c r="H137" s="40">
        <v>1031.05</v>
      </c>
      <c r="I137" s="40">
        <v>1057.1500000000001</v>
      </c>
      <c r="J137" s="40">
        <v>1079.3</v>
      </c>
      <c r="K137" s="31">
        <v>1035</v>
      </c>
      <c r="L137" s="31">
        <v>986.75</v>
      </c>
      <c r="M137" s="31">
        <v>1.0488200000000001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565.20000000000005</v>
      </c>
      <c r="D138" s="40">
        <v>564.25</v>
      </c>
      <c r="E138" s="40">
        <v>556.6</v>
      </c>
      <c r="F138" s="40">
        <v>548</v>
      </c>
      <c r="G138" s="40">
        <v>540.35</v>
      </c>
      <c r="H138" s="40">
        <v>572.85</v>
      </c>
      <c r="I138" s="40">
        <v>580.50000000000011</v>
      </c>
      <c r="J138" s="40">
        <v>589.1</v>
      </c>
      <c r="K138" s="31">
        <v>571.9</v>
      </c>
      <c r="L138" s="31">
        <v>555.65</v>
      </c>
      <c r="M138" s="31">
        <v>1.9478800000000001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13.85</v>
      </c>
      <c r="D139" s="40">
        <v>13.933333333333332</v>
      </c>
      <c r="E139" s="40">
        <v>13.716666666666663</v>
      </c>
      <c r="F139" s="40">
        <v>13.583333333333332</v>
      </c>
      <c r="G139" s="40">
        <v>13.366666666666664</v>
      </c>
      <c r="H139" s="40">
        <v>14.066666666666663</v>
      </c>
      <c r="I139" s="40">
        <v>14.283333333333331</v>
      </c>
      <c r="J139" s="40">
        <v>14.416666666666663</v>
      </c>
      <c r="K139" s="31">
        <v>14.15</v>
      </c>
      <c r="L139" s="31">
        <v>13.8</v>
      </c>
      <c r="M139" s="31">
        <v>42.583840000000002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208.6</v>
      </c>
      <c r="D140" s="40">
        <v>211.15</v>
      </c>
      <c r="E140" s="40">
        <v>205</v>
      </c>
      <c r="F140" s="40">
        <v>201.4</v>
      </c>
      <c r="G140" s="40">
        <v>195.25</v>
      </c>
      <c r="H140" s="40">
        <v>214.75</v>
      </c>
      <c r="I140" s="40">
        <v>220.90000000000003</v>
      </c>
      <c r="J140" s="40">
        <v>224.5</v>
      </c>
      <c r="K140" s="31">
        <v>217.3</v>
      </c>
      <c r="L140" s="31">
        <v>207.55</v>
      </c>
      <c r="M140" s="31">
        <v>8.0580400000000001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4824.75</v>
      </c>
      <c r="D141" s="40">
        <v>4825.4833333333336</v>
      </c>
      <c r="E141" s="40">
        <v>4800.9666666666672</v>
      </c>
      <c r="F141" s="40">
        <v>4777.1833333333334</v>
      </c>
      <c r="G141" s="40">
        <v>4752.666666666667</v>
      </c>
      <c r="H141" s="40">
        <v>4849.2666666666673</v>
      </c>
      <c r="I141" s="40">
        <v>4873.7833333333338</v>
      </c>
      <c r="J141" s="40">
        <v>4897.5666666666675</v>
      </c>
      <c r="K141" s="31">
        <v>4850</v>
      </c>
      <c r="L141" s="31">
        <v>4801.7</v>
      </c>
      <c r="M141" s="31">
        <v>1.77874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4550.3999999999996</v>
      </c>
      <c r="D142" s="40">
        <v>4567.4333333333334</v>
      </c>
      <c r="E142" s="40">
        <v>4515.8666666666668</v>
      </c>
      <c r="F142" s="40">
        <v>4481.333333333333</v>
      </c>
      <c r="G142" s="40">
        <v>4429.7666666666664</v>
      </c>
      <c r="H142" s="40">
        <v>4601.9666666666672</v>
      </c>
      <c r="I142" s="40">
        <v>4653.5333333333347</v>
      </c>
      <c r="J142" s="40">
        <v>4688.0666666666675</v>
      </c>
      <c r="K142" s="31">
        <v>4619</v>
      </c>
      <c r="L142" s="31">
        <v>4532.8999999999996</v>
      </c>
      <c r="M142" s="31">
        <v>1.00993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3441.85</v>
      </c>
      <c r="D143" s="40">
        <v>3419.5666666666671</v>
      </c>
      <c r="E143" s="40">
        <v>3355.233333333334</v>
      </c>
      <c r="F143" s="40">
        <v>3268.6166666666668</v>
      </c>
      <c r="G143" s="40">
        <v>3204.2833333333338</v>
      </c>
      <c r="H143" s="40">
        <v>3506.1833333333343</v>
      </c>
      <c r="I143" s="40">
        <v>3570.5166666666673</v>
      </c>
      <c r="J143" s="40">
        <v>3657.1333333333346</v>
      </c>
      <c r="K143" s="31">
        <v>3483.9</v>
      </c>
      <c r="L143" s="31">
        <v>3332.95</v>
      </c>
      <c r="M143" s="31">
        <v>4.1317000000000004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5422.15</v>
      </c>
      <c r="D144" s="40">
        <v>5404.75</v>
      </c>
      <c r="E144" s="40">
        <v>5377.5</v>
      </c>
      <c r="F144" s="40">
        <v>5332.85</v>
      </c>
      <c r="G144" s="40">
        <v>5305.6</v>
      </c>
      <c r="H144" s="40">
        <v>5449.4</v>
      </c>
      <c r="I144" s="40">
        <v>5476.65</v>
      </c>
      <c r="J144" s="40">
        <v>5521.2999999999993</v>
      </c>
      <c r="K144" s="31">
        <v>5432</v>
      </c>
      <c r="L144" s="31">
        <v>5360.1</v>
      </c>
      <c r="M144" s="31">
        <v>3.0676100000000002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412.3</v>
      </c>
      <c r="D145" s="40">
        <v>413.7</v>
      </c>
      <c r="E145" s="40">
        <v>410.09999999999997</v>
      </c>
      <c r="F145" s="40">
        <v>407.9</v>
      </c>
      <c r="G145" s="40">
        <v>404.29999999999995</v>
      </c>
      <c r="H145" s="40">
        <v>415.9</v>
      </c>
      <c r="I145" s="40">
        <v>419.5</v>
      </c>
      <c r="J145" s="40">
        <v>421.7</v>
      </c>
      <c r="K145" s="31">
        <v>417.3</v>
      </c>
      <c r="L145" s="31">
        <v>411.5</v>
      </c>
      <c r="M145" s="31">
        <v>1.45922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112.85</v>
      </c>
      <c r="D146" s="40">
        <v>111.58333333333333</v>
      </c>
      <c r="E146" s="40">
        <v>109.16666666666666</v>
      </c>
      <c r="F146" s="40">
        <v>105.48333333333333</v>
      </c>
      <c r="G146" s="40">
        <v>103.06666666666666</v>
      </c>
      <c r="H146" s="40">
        <v>115.26666666666665</v>
      </c>
      <c r="I146" s="40">
        <v>117.68333333333331</v>
      </c>
      <c r="J146" s="40">
        <v>121.36666666666665</v>
      </c>
      <c r="K146" s="31">
        <v>114</v>
      </c>
      <c r="L146" s="31">
        <v>107.9</v>
      </c>
      <c r="M146" s="31">
        <v>5.2950900000000001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244.9</v>
      </c>
      <c r="D147" s="40">
        <v>247.76666666666665</v>
      </c>
      <c r="E147" s="40">
        <v>241.5333333333333</v>
      </c>
      <c r="F147" s="40">
        <v>238.16666666666666</v>
      </c>
      <c r="G147" s="40">
        <v>231.93333333333331</v>
      </c>
      <c r="H147" s="40">
        <v>251.1333333333333</v>
      </c>
      <c r="I147" s="40">
        <v>257.36666666666667</v>
      </c>
      <c r="J147" s="40">
        <v>260.73333333333329</v>
      </c>
      <c r="K147" s="31">
        <v>254</v>
      </c>
      <c r="L147" s="31">
        <v>244.4</v>
      </c>
      <c r="M147" s="31">
        <v>4.4273199999999999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90.65</v>
      </c>
      <c r="D148" s="40">
        <v>91.2</v>
      </c>
      <c r="E148" s="40">
        <v>89.550000000000011</v>
      </c>
      <c r="F148" s="40">
        <v>88.45</v>
      </c>
      <c r="G148" s="40">
        <v>86.800000000000011</v>
      </c>
      <c r="H148" s="40">
        <v>92.300000000000011</v>
      </c>
      <c r="I148" s="40">
        <v>93.950000000000017</v>
      </c>
      <c r="J148" s="40">
        <v>95.050000000000011</v>
      </c>
      <c r="K148" s="31">
        <v>92.85</v>
      </c>
      <c r="L148" s="31">
        <v>90.1</v>
      </c>
      <c r="M148" s="31">
        <v>19.138809999999999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2549.65</v>
      </c>
      <c r="D149" s="40">
        <v>2556.5499999999997</v>
      </c>
      <c r="E149" s="40">
        <v>2535.0999999999995</v>
      </c>
      <c r="F149" s="40">
        <v>2520.5499999999997</v>
      </c>
      <c r="G149" s="40">
        <v>2499.0999999999995</v>
      </c>
      <c r="H149" s="40">
        <v>2571.0999999999995</v>
      </c>
      <c r="I149" s="40">
        <v>2592.5499999999993</v>
      </c>
      <c r="J149" s="40">
        <v>2607.0999999999995</v>
      </c>
      <c r="K149" s="31">
        <v>2578</v>
      </c>
      <c r="L149" s="31">
        <v>2542</v>
      </c>
      <c r="M149" s="31">
        <v>3.7979799999999999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205.6</v>
      </c>
      <c r="D150" s="40">
        <v>206.45000000000002</v>
      </c>
      <c r="E150" s="40">
        <v>203.25000000000003</v>
      </c>
      <c r="F150" s="40">
        <v>200.9</v>
      </c>
      <c r="G150" s="40">
        <v>197.70000000000002</v>
      </c>
      <c r="H150" s="40">
        <v>208.80000000000004</v>
      </c>
      <c r="I150" s="40">
        <v>212.00000000000003</v>
      </c>
      <c r="J150" s="40">
        <v>214.35000000000005</v>
      </c>
      <c r="K150" s="31">
        <v>209.65</v>
      </c>
      <c r="L150" s="31">
        <v>204.1</v>
      </c>
      <c r="M150" s="31">
        <v>1.0340199999999999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549.95000000000005</v>
      </c>
      <c r="D151" s="40">
        <v>552.5</v>
      </c>
      <c r="E151" s="40">
        <v>545.54999999999995</v>
      </c>
      <c r="F151" s="40">
        <v>541.15</v>
      </c>
      <c r="G151" s="40">
        <v>534.19999999999993</v>
      </c>
      <c r="H151" s="40">
        <v>556.9</v>
      </c>
      <c r="I151" s="40">
        <v>563.85</v>
      </c>
      <c r="J151" s="40">
        <v>568.25</v>
      </c>
      <c r="K151" s="31">
        <v>559.45000000000005</v>
      </c>
      <c r="L151" s="31">
        <v>548.1</v>
      </c>
      <c r="M151" s="31">
        <v>3.8973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1657.5</v>
      </c>
      <c r="D152" s="40">
        <v>1649.3166666666666</v>
      </c>
      <c r="E152" s="40">
        <v>1635.8833333333332</v>
      </c>
      <c r="F152" s="40">
        <v>1614.2666666666667</v>
      </c>
      <c r="G152" s="40">
        <v>1600.8333333333333</v>
      </c>
      <c r="H152" s="40">
        <v>1670.9333333333332</v>
      </c>
      <c r="I152" s="40">
        <v>1684.3666666666666</v>
      </c>
      <c r="J152" s="40">
        <v>1705.9833333333331</v>
      </c>
      <c r="K152" s="31">
        <v>1662.75</v>
      </c>
      <c r="L152" s="31">
        <v>1627.7</v>
      </c>
      <c r="M152" s="31">
        <v>1.33921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74.849999999999994</v>
      </c>
      <c r="D153" s="40">
        <v>75.316666666666663</v>
      </c>
      <c r="E153" s="40">
        <v>74.23333333333332</v>
      </c>
      <c r="F153" s="40">
        <v>73.61666666666666</v>
      </c>
      <c r="G153" s="40">
        <v>72.533333333333317</v>
      </c>
      <c r="H153" s="40">
        <v>75.933333333333323</v>
      </c>
      <c r="I153" s="40">
        <v>77.016666666666666</v>
      </c>
      <c r="J153" s="40">
        <v>77.633333333333326</v>
      </c>
      <c r="K153" s="31">
        <v>76.400000000000006</v>
      </c>
      <c r="L153" s="31">
        <v>74.7</v>
      </c>
      <c r="M153" s="31">
        <v>28.5563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124.3</v>
      </c>
      <c r="D154" s="40">
        <v>124.78333333333332</v>
      </c>
      <c r="E154" s="40">
        <v>121.71666666666664</v>
      </c>
      <c r="F154" s="40">
        <v>119.13333333333333</v>
      </c>
      <c r="G154" s="40">
        <v>116.06666666666665</v>
      </c>
      <c r="H154" s="40">
        <v>127.36666666666663</v>
      </c>
      <c r="I154" s="40">
        <v>130.43333333333334</v>
      </c>
      <c r="J154" s="40">
        <v>133.01666666666662</v>
      </c>
      <c r="K154" s="31">
        <v>127.85</v>
      </c>
      <c r="L154" s="31">
        <v>122.2</v>
      </c>
      <c r="M154" s="31">
        <v>35.658340000000003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762.75</v>
      </c>
      <c r="D155" s="40">
        <v>762.4</v>
      </c>
      <c r="E155" s="40">
        <v>756.8</v>
      </c>
      <c r="F155" s="40">
        <v>750.85</v>
      </c>
      <c r="G155" s="40">
        <v>745.25</v>
      </c>
      <c r="H155" s="40">
        <v>768.34999999999991</v>
      </c>
      <c r="I155" s="40">
        <v>773.95</v>
      </c>
      <c r="J155" s="40">
        <v>779.89999999999986</v>
      </c>
      <c r="K155" s="31">
        <v>768</v>
      </c>
      <c r="L155" s="31">
        <v>756.45</v>
      </c>
      <c r="M155" s="31">
        <v>0.53332000000000002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1160.6500000000001</v>
      </c>
      <c r="D156" s="40">
        <v>1161.55</v>
      </c>
      <c r="E156" s="40">
        <v>1154.0999999999999</v>
      </c>
      <c r="F156" s="40">
        <v>1147.55</v>
      </c>
      <c r="G156" s="40">
        <v>1140.0999999999999</v>
      </c>
      <c r="H156" s="40">
        <v>1168.0999999999999</v>
      </c>
      <c r="I156" s="40">
        <v>1175.5500000000002</v>
      </c>
      <c r="J156" s="40">
        <v>1182.0999999999999</v>
      </c>
      <c r="K156" s="31">
        <v>1169</v>
      </c>
      <c r="L156" s="31">
        <v>1155</v>
      </c>
      <c r="M156" s="31">
        <v>4.5046600000000003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178.7</v>
      </c>
      <c r="D157" s="40">
        <v>179.11666666666665</v>
      </c>
      <c r="E157" s="40">
        <v>177.8833333333333</v>
      </c>
      <c r="F157" s="40">
        <v>177.06666666666666</v>
      </c>
      <c r="G157" s="40">
        <v>175.83333333333331</v>
      </c>
      <c r="H157" s="40">
        <v>179.93333333333328</v>
      </c>
      <c r="I157" s="40">
        <v>181.16666666666663</v>
      </c>
      <c r="J157" s="40">
        <v>181.98333333333326</v>
      </c>
      <c r="K157" s="31">
        <v>180.35</v>
      </c>
      <c r="L157" s="31">
        <v>178.3</v>
      </c>
      <c r="M157" s="31">
        <v>13.436159999999999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379.35</v>
      </c>
      <c r="D158" s="40">
        <v>382.01666666666665</v>
      </c>
      <c r="E158" s="40">
        <v>375.33333333333331</v>
      </c>
      <c r="F158" s="40">
        <v>371.31666666666666</v>
      </c>
      <c r="G158" s="40">
        <v>364.63333333333333</v>
      </c>
      <c r="H158" s="40">
        <v>386.0333333333333</v>
      </c>
      <c r="I158" s="40">
        <v>392.7166666666667</v>
      </c>
      <c r="J158" s="40">
        <v>396.73333333333329</v>
      </c>
      <c r="K158" s="31">
        <v>388.7</v>
      </c>
      <c r="L158" s="31">
        <v>378</v>
      </c>
      <c r="M158" s="31">
        <v>2.3256600000000001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85.4</v>
      </c>
      <c r="D159" s="40">
        <v>85.366666666666674</v>
      </c>
      <c r="E159" s="40">
        <v>83.733333333333348</v>
      </c>
      <c r="F159" s="40">
        <v>82.066666666666677</v>
      </c>
      <c r="G159" s="40">
        <v>80.433333333333351</v>
      </c>
      <c r="H159" s="40">
        <v>87.033333333333346</v>
      </c>
      <c r="I159" s="40">
        <v>88.666666666666671</v>
      </c>
      <c r="J159" s="40">
        <v>90.333333333333343</v>
      </c>
      <c r="K159" s="31">
        <v>87</v>
      </c>
      <c r="L159" s="31">
        <v>83.7</v>
      </c>
      <c r="M159" s="31">
        <v>521.35645999999997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2970.05</v>
      </c>
      <c r="D160" s="40">
        <v>2960.0166666666664</v>
      </c>
      <c r="E160" s="40">
        <v>2915.0333333333328</v>
      </c>
      <c r="F160" s="40">
        <v>2860.0166666666664</v>
      </c>
      <c r="G160" s="40">
        <v>2815.0333333333328</v>
      </c>
      <c r="H160" s="40">
        <v>3015.0333333333328</v>
      </c>
      <c r="I160" s="40">
        <v>3060.0166666666664</v>
      </c>
      <c r="J160" s="40">
        <v>3115.0333333333328</v>
      </c>
      <c r="K160" s="31">
        <v>3005</v>
      </c>
      <c r="L160" s="31">
        <v>2905</v>
      </c>
      <c r="M160" s="31">
        <v>0.21112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526.45000000000005</v>
      </c>
      <c r="D161" s="40">
        <v>528.98333333333335</v>
      </c>
      <c r="E161" s="40">
        <v>512.9666666666667</v>
      </c>
      <c r="F161" s="40">
        <v>499.48333333333335</v>
      </c>
      <c r="G161" s="40">
        <v>483.4666666666667</v>
      </c>
      <c r="H161" s="40">
        <v>542.4666666666667</v>
      </c>
      <c r="I161" s="40">
        <v>558.48333333333335</v>
      </c>
      <c r="J161" s="40">
        <v>571.9666666666667</v>
      </c>
      <c r="K161" s="31">
        <v>545</v>
      </c>
      <c r="L161" s="31">
        <v>515.5</v>
      </c>
      <c r="M161" s="31">
        <v>4.8209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176.2</v>
      </c>
      <c r="D162" s="40">
        <v>176.48333333333332</v>
      </c>
      <c r="E162" s="40">
        <v>174.11666666666665</v>
      </c>
      <c r="F162" s="40">
        <v>172.03333333333333</v>
      </c>
      <c r="G162" s="40">
        <v>169.66666666666666</v>
      </c>
      <c r="H162" s="40">
        <v>178.56666666666663</v>
      </c>
      <c r="I162" s="40">
        <v>180.93333333333331</v>
      </c>
      <c r="J162" s="40">
        <v>183.01666666666662</v>
      </c>
      <c r="K162" s="31">
        <v>178.85</v>
      </c>
      <c r="L162" s="31">
        <v>174.4</v>
      </c>
      <c r="M162" s="31">
        <v>10.626429999999999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220.85</v>
      </c>
      <c r="D163" s="40">
        <v>222.94999999999996</v>
      </c>
      <c r="E163" s="40">
        <v>217.09999999999991</v>
      </c>
      <c r="F163" s="40">
        <v>213.34999999999994</v>
      </c>
      <c r="G163" s="40">
        <v>207.49999999999989</v>
      </c>
      <c r="H163" s="40">
        <v>226.69999999999993</v>
      </c>
      <c r="I163" s="40">
        <v>232.55</v>
      </c>
      <c r="J163" s="40">
        <v>236.29999999999995</v>
      </c>
      <c r="K163" s="31">
        <v>228.8</v>
      </c>
      <c r="L163" s="31">
        <v>219.2</v>
      </c>
      <c r="M163" s="31">
        <v>45.189010000000003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241.9</v>
      </c>
      <c r="D164" s="40">
        <v>240.98333333333335</v>
      </c>
      <c r="E164" s="40">
        <v>238.16666666666669</v>
      </c>
      <c r="F164" s="40">
        <v>234.43333333333334</v>
      </c>
      <c r="G164" s="40">
        <v>231.61666666666667</v>
      </c>
      <c r="H164" s="40">
        <v>244.7166666666667</v>
      </c>
      <c r="I164" s="40">
        <v>247.53333333333336</v>
      </c>
      <c r="J164" s="40">
        <v>251.26666666666671</v>
      </c>
      <c r="K164" s="31">
        <v>243.8</v>
      </c>
      <c r="L164" s="31">
        <v>237.25</v>
      </c>
      <c r="M164" s="31">
        <v>18.971820000000001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8.85</v>
      </c>
      <c r="D165" s="40">
        <v>8.9499999999999993</v>
      </c>
      <c r="E165" s="40">
        <v>8.6999999999999993</v>
      </c>
      <c r="F165" s="40">
        <v>8.5500000000000007</v>
      </c>
      <c r="G165" s="40">
        <v>8.3000000000000007</v>
      </c>
      <c r="H165" s="40">
        <v>9.0999999999999979</v>
      </c>
      <c r="I165" s="40">
        <v>9.3499999999999979</v>
      </c>
      <c r="J165" s="40">
        <v>9.4999999999999964</v>
      </c>
      <c r="K165" s="31">
        <v>9.1999999999999993</v>
      </c>
      <c r="L165" s="31">
        <v>8.8000000000000007</v>
      </c>
      <c r="M165" s="31">
        <v>62.399679999999996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63.05</v>
      </c>
      <c r="D166" s="40">
        <v>63.683333333333337</v>
      </c>
      <c r="E166" s="40">
        <v>61.866666666666674</v>
      </c>
      <c r="F166" s="40">
        <v>60.683333333333337</v>
      </c>
      <c r="G166" s="40">
        <v>58.866666666666674</v>
      </c>
      <c r="H166" s="40">
        <v>64.866666666666674</v>
      </c>
      <c r="I166" s="40">
        <v>66.683333333333337</v>
      </c>
      <c r="J166" s="40">
        <v>67.866666666666674</v>
      </c>
      <c r="K166" s="31">
        <v>65.5</v>
      </c>
      <c r="L166" s="31">
        <v>62.5</v>
      </c>
      <c r="M166" s="31">
        <v>21.738099999999999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142.4</v>
      </c>
      <c r="D167" s="40">
        <v>143.13333333333333</v>
      </c>
      <c r="E167" s="40">
        <v>141.26666666666665</v>
      </c>
      <c r="F167" s="40">
        <v>140.13333333333333</v>
      </c>
      <c r="G167" s="40">
        <v>138.26666666666665</v>
      </c>
      <c r="H167" s="40">
        <v>144.26666666666665</v>
      </c>
      <c r="I167" s="40">
        <v>146.13333333333333</v>
      </c>
      <c r="J167" s="40">
        <v>147.26666666666665</v>
      </c>
      <c r="K167" s="31">
        <v>145</v>
      </c>
      <c r="L167" s="31">
        <v>142</v>
      </c>
      <c r="M167" s="31">
        <v>73.670720000000003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325.60000000000002</v>
      </c>
      <c r="D168" s="40">
        <v>326.03333333333336</v>
      </c>
      <c r="E168" s="40">
        <v>322.66666666666674</v>
      </c>
      <c r="F168" s="40">
        <v>319.73333333333341</v>
      </c>
      <c r="G168" s="40">
        <v>316.36666666666679</v>
      </c>
      <c r="H168" s="40">
        <v>328.9666666666667</v>
      </c>
      <c r="I168" s="40">
        <v>332.33333333333337</v>
      </c>
      <c r="J168" s="40">
        <v>335.26666666666665</v>
      </c>
      <c r="K168" s="31">
        <v>329.4</v>
      </c>
      <c r="L168" s="31">
        <v>323.10000000000002</v>
      </c>
      <c r="M168" s="31">
        <v>0.65566000000000002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4572.3500000000004</v>
      </c>
      <c r="D169" s="40">
        <v>4586.416666666667</v>
      </c>
      <c r="E169" s="40">
        <v>4547.5833333333339</v>
      </c>
      <c r="F169" s="40">
        <v>4522.8166666666666</v>
      </c>
      <c r="G169" s="40">
        <v>4483.9833333333336</v>
      </c>
      <c r="H169" s="40">
        <v>4611.1833333333343</v>
      </c>
      <c r="I169" s="40">
        <v>4650.0166666666682</v>
      </c>
      <c r="J169" s="40">
        <v>4674.7833333333347</v>
      </c>
      <c r="K169" s="31">
        <v>4625.25</v>
      </c>
      <c r="L169" s="31">
        <v>4561.6499999999996</v>
      </c>
      <c r="M169" s="31">
        <v>0.13305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</v>
      </c>
      <c r="D170" s="40">
        <v>29.083333333333332</v>
      </c>
      <c r="E170" s="40">
        <v>28.566666666666663</v>
      </c>
      <c r="F170" s="40">
        <v>28.133333333333329</v>
      </c>
      <c r="G170" s="40">
        <v>27.61666666666666</v>
      </c>
      <c r="H170" s="40">
        <v>29.516666666666666</v>
      </c>
      <c r="I170" s="40">
        <v>30.033333333333339</v>
      </c>
      <c r="J170" s="40">
        <v>30.466666666666669</v>
      </c>
      <c r="K170" s="31">
        <v>29.6</v>
      </c>
      <c r="L170" s="31">
        <v>28.65</v>
      </c>
      <c r="M170" s="31">
        <v>155.11883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3060.9</v>
      </c>
      <c r="D171" s="40">
        <v>3086.6333333333332</v>
      </c>
      <c r="E171" s="40">
        <v>3034.2666666666664</v>
      </c>
      <c r="F171" s="40">
        <v>3007.6333333333332</v>
      </c>
      <c r="G171" s="40">
        <v>2955.2666666666664</v>
      </c>
      <c r="H171" s="40">
        <v>3113.2666666666664</v>
      </c>
      <c r="I171" s="40">
        <v>3165.6333333333332</v>
      </c>
      <c r="J171" s="40">
        <v>3192.2666666666664</v>
      </c>
      <c r="K171" s="31">
        <v>3139</v>
      </c>
      <c r="L171" s="31">
        <v>3060</v>
      </c>
      <c r="M171" s="31">
        <v>0.21537000000000001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203.05</v>
      </c>
      <c r="D172" s="40">
        <v>203.5</v>
      </c>
      <c r="E172" s="40">
        <v>201.55</v>
      </c>
      <c r="F172" s="40">
        <v>200.05</v>
      </c>
      <c r="G172" s="40">
        <v>198.10000000000002</v>
      </c>
      <c r="H172" s="40">
        <v>205</v>
      </c>
      <c r="I172" s="40">
        <v>206.95</v>
      </c>
      <c r="J172" s="40">
        <v>208.45</v>
      </c>
      <c r="K172" s="31">
        <v>205.45</v>
      </c>
      <c r="L172" s="31">
        <v>202</v>
      </c>
      <c r="M172" s="31">
        <v>1.36557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3501.25</v>
      </c>
      <c r="D173" s="40">
        <v>3475.3166666666671</v>
      </c>
      <c r="E173" s="40">
        <v>3420.6333333333341</v>
      </c>
      <c r="F173" s="40">
        <v>3340.0166666666669</v>
      </c>
      <c r="G173" s="40">
        <v>3285.3333333333339</v>
      </c>
      <c r="H173" s="40">
        <v>3555.9333333333343</v>
      </c>
      <c r="I173" s="40">
        <v>3610.6166666666677</v>
      </c>
      <c r="J173" s="40">
        <v>3691.2333333333345</v>
      </c>
      <c r="K173" s="31">
        <v>3530</v>
      </c>
      <c r="L173" s="31">
        <v>3394.7</v>
      </c>
      <c r="M173" s="31">
        <v>0.27534999999999998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173.75</v>
      </c>
      <c r="D174" s="40">
        <v>174.55000000000004</v>
      </c>
      <c r="E174" s="40">
        <v>172.00000000000009</v>
      </c>
      <c r="F174" s="40">
        <v>170.25000000000006</v>
      </c>
      <c r="G174" s="40">
        <v>167.7000000000001</v>
      </c>
      <c r="H174" s="40">
        <v>176.30000000000007</v>
      </c>
      <c r="I174" s="40">
        <v>178.85000000000002</v>
      </c>
      <c r="J174" s="40">
        <v>180.60000000000005</v>
      </c>
      <c r="K174" s="31">
        <v>177.1</v>
      </c>
      <c r="L174" s="31">
        <v>172.8</v>
      </c>
      <c r="M174" s="31">
        <v>4.1509600000000004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6081.05</v>
      </c>
      <c r="D175" s="40">
        <v>6109.2666666666673</v>
      </c>
      <c r="E175" s="40">
        <v>6002.883333333335</v>
      </c>
      <c r="F175" s="40">
        <v>5924.7166666666681</v>
      </c>
      <c r="G175" s="40">
        <v>5818.3333333333358</v>
      </c>
      <c r="H175" s="40">
        <v>6187.4333333333343</v>
      </c>
      <c r="I175" s="40">
        <v>6293.8166666666675</v>
      </c>
      <c r="J175" s="40">
        <v>6371.9833333333336</v>
      </c>
      <c r="K175" s="31">
        <v>6215.65</v>
      </c>
      <c r="L175" s="31">
        <v>6031.1</v>
      </c>
      <c r="M175" s="31">
        <v>9.6350000000000005E-2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4016.85</v>
      </c>
      <c r="D176" s="40">
        <v>4043.5833333333335</v>
      </c>
      <c r="E176" s="40">
        <v>3915.166666666667</v>
      </c>
      <c r="F176" s="40">
        <v>3813.4833333333336</v>
      </c>
      <c r="G176" s="40">
        <v>3685.0666666666671</v>
      </c>
      <c r="H176" s="40">
        <v>4145.2666666666664</v>
      </c>
      <c r="I176" s="40">
        <v>4273.6833333333343</v>
      </c>
      <c r="J176" s="40">
        <v>4375.3666666666668</v>
      </c>
      <c r="K176" s="31">
        <v>4172</v>
      </c>
      <c r="L176" s="31">
        <v>3941.9</v>
      </c>
      <c r="M176" s="31">
        <v>7.2774900000000002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1681.75</v>
      </c>
      <c r="D177" s="40">
        <v>1665.25</v>
      </c>
      <c r="E177" s="40">
        <v>1643.5</v>
      </c>
      <c r="F177" s="40">
        <v>1605.25</v>
      </c>
      <c r="G177" s="40">
        <v>1583.5</v>
      </c>
      <c r="H177" s="40">
        <v>1703.5</v>
      </c>
      <c r="I177" s="40">
        <v>1725.25</v>
      </c>
      <c r="J177" s="40">
        <v>1763.5</v>
      </c>
      <c r="K177" s="31">
        <v>1687</v>
      </c>
      <c r="L177" s="31">
        <v>1627</v>
      </c>
      <c r="M177" s="31">
        <v>2.6418900000000001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649.9</v>
      </c>
      <c r="D178" s="40">
        <v>656.48333333333323</v>
      </c>
      <c r="E178" s="40">
        <v>638.41666666666652</v>
      </c>
      <c r="F178" s="40">
        <v>626.93333333333328</v>
      </c>
      <c r="G178" s="40">
        <v>608.86666666666656</v>
      </c>
      <c r="H178" s="40">
        <v>667.96666666666647</v>
      </c>
      <c r="I178" s="40">
        <v>686.0333333333333</v>
      </c>
      <c r="J178" s="40">
        <v>697.51666666666642</v>
      </c>
      <c r="K178" s="31">
        <v>674.55</v>
      </c>
      <c r="L178" s="31">
        <v>645</v>
      </c>
      <c r="M178" s="31">
        <v>32.924010000000003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1044</v>
      </c>
      <c r="D179" s="40">
        <v>1041.8666666666666</v>
      </c>
      <c r="E179" s="40">
        <v>1033.7833333333331</v>
      </c>
      <c r="F179" s="40">
        <v>1023.5666666666666</v>
      </c>
      <c r="G179" s="40">
        <v>1015.4833333333331</v>
      </c>
      <c r="H179" s="40">
        <v>1052.083333333333</v>
      </c>
      <c r="I179" s="40">
        <v>1060.1666666666665</v>
      </c>
      <c r="J179" s="40">
        <v>1070.383333333333</v>
      </c>
      <c r="K179" s="31">
        <v>1049.95</v>
      </c>
      <c r="L179" s="31">
        <v>1031.6500000000001</v>
      </c>
      <c r="M179" s="31">
        <v>0.45727000000000001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649.5</v>
      </c>
      <c r="D180" s="40">
        <v>649.13333333333333</v>
      </c>
      <c r="E180" s="40">
        <v>643.4666666666667</v>
      </c>
      <c r="F180" s="40">
        <v>637.43333333333339</v>
      </c>
      <c r="G180" s="40">
        <v>631.76666666666677</v>
      </c>
      <c r="H180" s="40">
        <v>655.16666666666663</v>
      </c>
      <c r="I180" s="40">
        <v>660.83333333333337</v>
      </c>
      <c r="J180" s="40">
        <v>666.86666666666656</v>
      </c>
      <c r="K180" s="31">
        <v>654.79999999999995</v>
      </c>
      <c r="L180" s="31">
        <v>643.1</v>
      </c>
      <c r="M180" s="31">
        <v>1.55267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980.15</v>
      </c>
      <c r="D181" s="40">
        <v>975.4666666666667</v>
      </c>
      <c r="E181" s="40">
        <v>966.93333333333339</v>
      </c>
      <c r="F181" s="40">
        <v>953.7166666666667</v>
      </c>
      <c r="G181" s="40">
        <v>945.18333333333339</v>
      </c>
      <c r="H181" s="40">
        <v>988.68333333333339</v>
      </c>
      <c r="I181" s="40">
        <v>997.2166666666667</v>
      </c>
      <c r="J181" s="40">
        <v>1010.4333333333334</v>
      </c>
      <c r="K181" s="31">
        <v>984</v>
      </c>
      <c r="L181" s="31">
        <v>962.25</v>
      </c>
      <c r="M181" s="31">
        <v>10.52281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547.20000000000005</v>
      </c>
      <c r="D182" s="40">
        <v>546.18333333333339</v>
      </c>
      <c r="E182" s="40">
        <v>535.01666666666677</v>
      </c>
      <c r="F182" s="40">
        <v>522.83333333333337</v>
      </c>
      <c r="G182" s="40">
        <v>511.66666666666674</v>
      </c>
      <c r="H182" s="40">
        <v>558.36666666666679</v>
      </c>
      <c r="I182" s="40">
        <v>569.5333333333333</v>
      </c>
      <c r="J182" s="40">
        <v>581.71666666666681</v>
      </c>
      <c r="K182" s="31">
        <v>557.35</v>
      </c>
      <c r="L182" s="31">
        <v>534</v>
      </c>
      <c r="M182" s="31">
        <v>2.84694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1561.55</v>
      </c>
      <c r="D183" s="40">
        <v>1561.8500000000001</v>
      </c>
      <c r="E183" s="40">
        <v>1543.7000000000003</v>
      </c>
      <c r="F183" s="40">
        <v>1525.8500000000001</v>
      </c>
      <c r="G183" s="40">
        <v>1507.7000000000003</v>
      </c>
      <c r="H183" s="40">
        <v>1579.7000000000003</v>
      </c>
      <c r="I183" s="40">
        <v>1597.8500000000004</v>
      </c>
      <c r="J183" s="40">
        <v>1615.7000000000003</v>
      </c>
      <c r="K183" s="31">
        <v>1580</v>
      </c>
      <c r="L183" s="31">
        <v>1544</v>
      </c>
      <c r="M183" s="31">
        <v>4.8330299999999999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379.45</v>
      </c>
      <c r="D184" s="40">
        <v>381.65000000000003</v>
      </c>
      <c r="E184" s="40">
        <v>375.80000000000007</v>
      </c>
      <c r="F184" s="40">
        <v>372.15000000000003</v>
      </c>
      <c r="G184" s="40">
        <v>366.30000000000007</v>
      </c>
      <c r="H184" s="40">
        <v>385.30000000000007</v>
      </c>
      <c r="I184" s="40">
        <v>391.15000000000009</v>
      </c>
      <c r="J184" s="40">
        <v>394.80000000000007</v>
      </c>
      <c r="K184" s="31">
        <v>387.5</v>
      </c>
      <c r="L184" s="31">
        <v>378</v>
      </c>
      <c r="M184" s="31">
        <v>22.78257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660.9</v>
      </c>
      <c r="D185" s="40">
        <v>665.58333333333337</v>
      </c>
      <c r="E185" s="40">
        <v>650.31666666666672</v>
      </c>
      <c r="F185" s="40">
        <v>639.73333333333335</v>
      </c>
      <c r="G185" s="40">
        <v>624.4666666666667</v>
      </c>
      <c r="H185" s="40">
        <v>676.16666666666674</v>
      </c>
      <c r="I185" s="40">
        <v>691.43333333333339</v>
      </c>
      <c r="J185" s="40">
        <v>702.01666666666677</v>
      </c>
      <c r="K185" s="31">
        <v>680.85</v>
      </c>
      <c r="L185" s="31">
        <v>655</v>
      </c>
      <c r="M185" s="31">
        <v>13.439080000000001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1549.5</v>
      </c>
      <c r="D186" s="40">
        <v>1561.2</v>
      </c>
      <c r="E186" s="40">
        <v>1533.45</v>
      </c>
      <c r="F186" s="40">
        <v>1517.4</v>
      </c>
      <c r="G186" s="40">
        <v>1489.65</v>
      </c>
      <c r="H186" s="40">
        <v>1577.25</v>
      </c>
      <c r="I186" s="40">
        <v>1605</v>
      </c>
      <c r="J186" s="40">
        <v>1621.05</v>
      </c>
      <c r="K186" s="31">
        <v>1588.95</v>
      </c>
      <c r="L186" s="31">
        <v>1545.15</v>
      </c>
      <c r="M186" s="31">
        <v>14.093120000000001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362</v>
      </c>
      <c r="D187" s="40">
        <v>362.98333333333335</v>
      </c>
      <c r="E187" s="40">
        <v>360.01666666666671</v>
      </c>
      <c r="F187" s="40">
        <v>358.03333333333336</v>
      </c>
      <c r="G187" s="40">
        <v>355.06666666666672</v>
      </c>
      <c r="H187" s="40">
        <v>364.9666666666667</v>
      </c>
      <c r="I187" s="40">
        <v>367.93333333333339</v>
      </c>
      <c r="J187" s="40">
        <v>369.91666666666669</v>
      </c>
      <c r="K187" s="31">
        <v>365.95</v>
      </c>
      <c r="L187" s="31">
        <v>361</v>
      </c>
      <c r="M187" s="31">
        <v>2.1204900000000002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168.95</v>
      </c>
      <c r="D188" s="40">
        <v>167.01666666666668</v>
      </c>
      <c r="E188" s="40">
        <v>163.48333333333335</v>
      </c>
      <c r="F188" s="40">
        <v>158.01666666666668</v>
      </c>
      <c r="G188" s="40">
        <v>154.48333333333335</v>
      </c>
      <c r="H188" s="40">
        <v>172.48333333333335</v>
      </c>
      <c r="I188" s="40">
        <v>176.01666666666671</v>
      </c>
      <c r="J188" s="40">
        <v>181.48333333333335</v>
      </c>
      <c r="K188" s="31">
        <v>170.55</v>
      </c>
      <c r="L188" s="31">
        <v>161.55000000000001</v>
      </c>
      <c r="M188" s="31">
        <v>40.160649999999997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1267.95</v>
      </c>
      <c r="D189" s="40">
        <v>1255.6333333333334</v>
      </c>
      <c r="E189" s="40">
        <v>1233.3166666666668</v>
      </c>
      <c r="F189" s="40">
        <v>1198.6833333333334</v>
      </c>
      <c r="G189" s="40">
        <v>1176.3666666666668</v>
      </c>
      <c r="H189" s="40">
        <v>1290.2666666666669</v>
      </c>
      <c r="I189" s="40">
        <v>1312.5833333333335</v>
      </c>
      <c r="J189" s="40">
        <v>1347.2166666666669</v>
      </c>
      <c r="K189" s="31">
        <v>1277.95</v>
      </c>
      <c r="L189" s="31">
        <v>1221</v>
      </c>
      <c r="M189" s="31">
        <v>0.73643000000000003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466.8</v>
      </c>
      <c r="D190" s="40">
        <v>469.10000000000008</v>
      </c>
      <c r="E190" s="40">
        <v>460.85000000000014</v>
      </c>
      <c r="F190" s="40">
        <v>454.90000000000003</v>
      </c>
      <c r="G190" s="40">
        <v>446.65000000000009</v>
      </c>
      <c r="H190" s="40">
        <v>475.05000000000018</v>
      </c>
      <c r="I190" s="40">
        <v>483.30000000000007</v>
      </c>
      <c r="J190" s="40">
        <v>489.25000000000023</v>
      </c>
      <c r="K190" s="31">
        <v>477.35</v>
      </c>
      <c r="L190" s="31">
        <v>463.15</v>
      </c>
      <c r="M190" s="31">
        <v>4.8092499999999996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185.2</v>
      </c>
      <c r="D191" s="40">
        <v>184.53333333333333</v>
      </c>
      <c r="E191" s="40">
        <v>182.16666666666666</v>
      </c>
      <c r="F191" s="40">
        <v>179.13333333333333</v>
      </c>
      <c r="G191" s="40">
        <v>176.76666666666665</v>
      </c>
      <c r="H191" s="40">
        <v>187.56666666666666</v>
      </c>
      <c r="I191" s="40">
        <v>189.93333333333334</v>
      </c>
      <c r="J191" s="40">
        <v>192.96666666666667</v>
      </c>
      <c r="K191" s="31">
        <v>186.9</v>
      </c>
      <c r="L191" s="31">
        <v>181.5</v>
      </c>
      <c r="M191" s="31">
        <v>3.1947199999999998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1579.5</v>
      </c>
      <c r="D192" s="40">
        <v>1590.1166666666668</v>
      </c>
      <c r="E192" s="40">
        <v>1550.3833333333337</v>
      </c>
      <c r="F192" s="40">
        <v>1521.2666666666669</v>
      </c>
      <c r="G192" s="40">
        <v>1481.5333333333338</v>
      </c>
      <c r="H192" s="40">
        <v>1619.2333333333336</v>
      </c>
      <c r="I192" s="40">
        <v>1658.9666666666667</v>
      </c>
      <c r="J192" s="40">
        <v>1688.0833333333335</v>
      </c>
      <c r="K192" s="31">
        <v>1629.85</v>
      </c>
      <c r="L192" s="31">
        <v>1561</v>
      </c>
      <c r="M192" s="31">
        <v>0.90849000000000002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730.6</v>
      </c>
      <c r="D193" s="40">
        <v>729.9666666666667</v>
      </c>
      <c r="E193" s="40">
        <v>717.13333333333344</v>
      </c>
      <c r="F193" s="40">
        <v>703.66666666666674</v>
      </c>
      <c r="G193" s="40">
        <v>690.83333333333348</v>
      </c>
      <c r="H193" s="40">
        <v>743.43333333333339</v>
      </c>
      <c r="I193" s="40">
        <v>756.26666666666665</v>
      </c>
      <c r="J193" s="40">
        <v>769.73333333333335</v>
      </c>
      <c r="K193" s="31">
        <v>742.8</v>
      </c>
      <c r="L193" s="31">
        <v>716.5</v>
      </c>
      <c r="M193" s="31">
        <v>41.020530000000001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364.6</v>
      </c>
      <c r="D194" s="40">
        <v>365.86666666666662</v>
      </c>
      <c r="E194" s="40">
        <v>359.73333333333323</v>
      </c>
      <c r="F194" s="40">
        <v>354.86666666666662</v>
      </c>
      <c r="G194" s="40">
        <v>348.73333333333323</v>
      </c>
      <c r="H194" s="40">
        <v>370.73333333333323</v>
      </c>
      <c r="I194" s="40">
        <v>376.86666666666656</v>
      </c>
      <c r="J194" s="40">
        <v>381.73333333333323</v>
      </c>
      <c r="K194" s="31">
        <v>372</v>
      </c>
      <c r="L194" s="31">
        <v>361</v>
      </c>
      <c r="M194" s="31">
        <v>7.87263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106.15</v>
      </c>
      <c r="D195" s="40">
        <v>106.68333333333334</v>
      </c>
      <c r="E195" s="40">
        <v>105.36666666666667</v>
      </c>
      <c r="F195" s="40">
        <v>104.58333333333334</v>
      </c>
      <c r="G195" s="40">
        <v>103.26666666666668</v>
      </c>
      <c r="H195" s="40">
        <v>107.46666666666667</v>
      </c>
      <c r="I195" s="40">
        <v>108.78333333333333</v>
      </c>
      <c r="J195" s="40">
        <v>109.56666666666666</v>
      </c>
      <c r="K195" s="31">
        <v>108</v>
      </c>
      <c r="L195" s="31">
        <v>105.9</v>
      </c>
      <c r="M195" s="31">
        <v>3.2882199999999999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117.85</v>
      </c>
      <c r="D196" s="40">
        <v>117.08333333333333</v>
      </c>
      <c r="E196" s="40">
        <v>115.31666666666666</v>
      </c>
      <c r="F196" s="40">
        <v>112.78333333333333</v>
      </c>
      <c r="G196" s="40">
        <v>111.01666666666667</v>
      </c>
      <c r="H196" s="40">
        <v>119.61666666666666</v>
      </c>
      <c r="I196" s="40">
        <v>121.38333333333334</v>
      </c>
      <c r="J196" s="40">
        <v>123.91666666666666</v>
      </c>
      <c r="K196" s="31">
        <v>118.85</v>
      </c>
      <c r="L196" s="31">
        <v>114.55</v>
      </c>
      <c r="M196" s="31">
        <v>31.124949999999998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338.35</v>
      </c>
      <c r="D197" s="40">
        <v>337.4666666666667</v>
      </c>
      <c r="E197" s="40">
        <v>331.18333333333339</v>
      </c>
      <c r="F197" s="40">
        <v>324.01666666666671</v>
      </c>
      <c r="G197" s="40">
        <v>317.73333333333341</v>
      </c>
      <c r="H197" s="40">
        <v>344.63333333333338</v>
      </c>
      <c r="I197" s="40">
        <v>350.91666666666669</v>
      </c>
      <c r="J197" s="40">
        <v>358.08333333333337</v>
      </c>
      <c r="K197" s="31">
        <v>343.75</v>
      </c>
      <c r="L197" s="31">
        <v>330.3</v>
      </c>
      <c r="M197" s="31">
        <v>13.817489999999999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649</v>
      </c>
      <c r="D198" s="40">
        <v>654.66666666666663</v>
      </c>
      <c r="E198" s="40">
        <v>641.33333333333326</v>
      </c>
      <c r="F198" s="40">
        <v>633.66666666666663</v>
      </c>
      <c r="G198" s="40">
        <v>620.33333333333326</v>
      </c>
      <c r="H198" s="40">
        <v>662.33333333333326</v>
      </c>
      <c r="I198" s="40">
        <v>675.66666666666652</v>
      </c>
      <c r="J198" s="40">
        <v>683.33333333333326</v>
      </c>
      <c r="K198" s="31">
        <v>668</v>
      </c>
      <c r="L198" s="31">
        <v>647</v>
      </c>
      <c r="M198" s="31">
        <v>0.43491999999999997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2226.6</v>
      </c>
      <c r="D199" s="40">
        <v>2228.9166666666665</v>
      </c>
      <c r="E199" s="40">
        <v>2198.833333333333</v>
      </c>
      <c r="F199" s="40">
        <v>2171.0666666666666</v>
      </c>
      <c r="G199" s="40">
        <v>2140.9833333333331</v>
      </c>
      <c r="H199" s="40">
        <v>2256.6833333333329</v>
      </c>
      <c r="I199" s="40">
        <v>2286.766666666666</v>
      </c>
      <c r="J199" s="40">
        <v>2314.5333333333328</v>
      </c>
      <c r="K199" s="31">
        <v>2259</v>
      </c>
      <c r="L199" s="31">
        <v>2201.15</v>
      </c>
      <c r="M199" s="31">
        <v>1.50329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994</v>
      </c>
      <c r="D200" s="40">
        <v>993.5</v>
      </c>
      <c r="E200" s="40">
        <v>983.1</v>
      </c>
      <c r="F200" s="40">
        <v>972.2</v>
      </c>
      <c r="G200" s="40">
        <v>961.80000000000007</v>
      </c>
      <c r="H200" s="40">
        <v>1004.4</v>
      </c>
      <c r="I200" s="40">
        <v>1014.8000000000001</v>
      </c>
      <c r="J200" s="40">
        <v>1025.6999999999998</v>
      </c>
      <c r="K200" s="31">
        <v>1003.9</v>
      </c>
      <c r="L200" s="31">
        <v>982.6</v>
      </c>
      <c r="M200" s="31">
        <v>52.658389999999997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2899.6</v>
      </c>
      <c r="D201" s="40">
        <v>2898.15</v>
      </c>
      <c r="E201" s="40">
        <v>2884.4500000000003</v>
      </c>
      <c r="F201" s="40">
        <v>2869.3</v>
      </c>
      <c r="G201" s="40">
        <v>2855.6000000000004</v>
      </c>
      <c r="H201" s="40">
        <v>2913.3</v>
      </c>
      <c r="I201" s="40">
        <v>2927</v>
      </c>
      <c r="J201" s="40">
        <v>2942.15</v>
      </c>
      <c r="K201" s="31">
        <v>2911.85</v>
      </c>
      <c r="L201" s="31">
        <v>2883</v>
      </c>
      <c r="M201" s="31">
        <v>2.36653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1442.75</v>
      </c>
      <c r="D202" s="40">
        <v>1445.1666666666667</v>
      </c>
      <c r="E202" s="40">
        <v>1432.8833333333334</v>
      </c>
      <c r="F202" s="40">
        <v>1423.0166666666667</v>
      </c>
      <c r="G202" s="40">
        <v>1410.7333333333333</v>
      </c>
      <c r="H202" s="40">
        <v>1455.0333333333335</v>
      </c>
      <c r="I202" s="40">
        <v>1467.3166666666668</v>
      </c>
      <c r="J202" s="40">
        <v>1477.1833333333336</v>
      </c>
      <c r="K202" s="31">
        <v>1457.45</v>
      </c>
      <c r="L202" s="31">
        <v>1435.3</v>
      </c>
      <c r="M202" s="31">
        <v>65.633420000000001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665.35</v>
      </c>
      <c r="D203" s="40">
        <v>665.03333333333342</v>
      </c>
      <c r="E203" s="40">
        <v>662.11666666666679</v>
      </c>
      <c r="F203" s="40">
        <v>658.88333333333333</v>
      </c>
      <c r="G203" s="40">
        <v>655.9666666666667</v>
      </c>
      <c r="H203" s="40">
        <v>668.26666666666688</v>
      </c>
      <c r="I203" s="40">
        <v>671.18333333333362</v>
      </c>
      <c r="J203" s="40">
        <v>674.41666666666697</v>
      </c>
      <c r="K203" s="31">
        <v>667.95</v>
      </c>
      <c r="L203" s="31">
        <v>661.8</v>
      </c>
      <c r="M203" s="31">
        <v>27.96725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73</v>
      </c>
      <c r="D204" s="40">
        <v>74.649999999999991</v>
      </c>
      <c r="E204" s="40">
        <v>71.34999999999998</v>
      </c>
      <c r="F204" s="40">
        <v>69.699999999999989</v>
      </c>
      <c r="G204" s="40">
        <v>66.399999999999977</v>
      </c>
      <c r="H204" s="40">
        <v>76.299999999999983</v>
      </c>
      <c r="I204" s="40">
        <v>79.599999999999994</v>
      </c>
      <c r="J204" s="40">
        <v>81.249999999999986</v>
      </c>
      <c r="K204" s="31">
        <v>77.95</v>
      </c>
      <c r="L204" s="31">
        <v>73</v>
      </c>
      <c r="M204" s="31">
        <v>58.776809999999998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1395.65</v>
      </c>
      <c r="D205" s="40">
        <v>1412.45</v>
      </c>
      <c r="E205" s="40">
        <v>1358.9</v>
      </c>
      <c r="F205" s="40">
        <v>1322.15</v>
      </c>
      <c r="G205" s="40">
        <v>1268.6000000000001</v>
      </c>
      <c r="H205" s="40">
        <v>1449.2</v>
      </c>
      <c r="I205" s="40">
        <v>1502.7499999999998</v>
      </c>
      <c r="J205" s="40">
        <v>1539.5</v>
      </c>
      <c r="K205" s="31">
        <v>1466</v>
      </c>
      <c r="L205" s="31">
        <v>1375.7</v>
      </c>
      <c r="M205" s="31">
        <v>22.002289999999999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937.35</v>
      </c>
      <c r="D206" s="40">
        <v>942.91666666666663</v>
      </c>
      <c r="E206" s="40">
        <v>929.43333333333328</v>
      </c>
      <c r="F206" s="40">
        <v>921.51666666666665</v>
      </c>
      <c r="G206" s="40">
        <v>908.0333333333333</v>
      </c>
      <c r="H206" s="40">
        <v>950.83333333333326</v>
      </c>
      <c r="I206" s="40">
        <v>964.31666666666661</v>
      </c>
      <c r="J206" s="40">
        <v>972.23333333333323</v>
      </c>
      <c r="K206" s="31">
        <v>956.4</v>
      </c>
      <c r="L206" s="31">
        <v>935</v>
      </c>
      <c r="M206" s="31">
        <v>0.27437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1143.75</v>
      </c>
      <c r="D207" s="40">
        <v>1149.9833333333333</v>
      </c>
      <c r="E207" s="40">
        <v>1133.0166666666667</v>
      </c>
      <c r="F207" s="40">
        <v>1122.2833333333333</v>
      </c>
      <c r="G207" s="40">
        <v>1105.3166666666666</v>
      </c>
      <c r="H207" s="40">
        <v>1160.7166666666667</v>
      </c>
      <c r="I207" s="40">
        <v>1177.6833333333334</v>
      </c>
      <c r="J207" s="40">
        <v>1188.4166666666667</v>
      </c>
      <c r="K207" s="31">
        <v>1166.95</v>
      </c>
      <c r="L207" s="31">
        <v>1139.25</v>
      </c>
      <c r="M207" s="31">
        <v>15.679740000000001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260.5</v>
      </c>
      <c r="D208" s="40">
        <v>261.08333333333331</v>
      </c>
      <c r="E208" s="40">
        <v>257.66666666666663</v>
      </c>
      <c r="F208" s="40">
        <v>254.83333333333331</v>
      </c>
      <c r="G208" s="40">
        <v>251.41666666666663</v>
      </c>
      <c r="H208" s="40">
        <v>263.91666666666663</v>
      </c>
      <c r="I208" s="40">
        <v>267.33333333333326</v>
      </c>
      <c r="J208" s="40">
        <v>270.16666666666663</v>
      </c>
      <c r="K208" s="31">
        <v>264.5</v>
      </c>
      <c r="L208" s="31">
        <v>258.25</v>
      </c>
      <c r="M208" s="31">
        <v>4.3408499999999997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146.85</v>
      </c>
      <c r="D209" s="40">
        <v>148.15</v>
      </c>
      <c r="E209" s="40">
        <v>144.80000000000001</v>
      </c>
      <c r="F209" s="40">
        <v>142.75</v>
      </c>
      <c r="G209" s="40">
        <v>139.4</v>
      </c>
      <c r="H209" s="40">
        <v>150.20000000000002</v>
      </c>
      <c r="I209" s="40">
        <v>153.54999999999998</v>
      </c>
      <c r="J209" s="40">
        <v>155.60000000000002</v>
      </c>
      <c r="K209" s="31">
        <v>151.5</v>
      </c>
      <c r="L209" s="31">
        <v>146.1</v>
      </c>
      <c r="M209" s="31">
        <v>8.5931200000000008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2835</v>
      </c>
      <c r="D210" s="40">
        <v>2840</v>
      </c>
      <c r="E210" s="40">
        <v>2816</v>
      </c>
      <c r="F210" s="40">
        <v>2797</v>
      </c>
      <c r="G210" s="40">
        <v>2773</v>
      </c>
      <c r="H210" s="40">
        <v>2859</v>
      </c>
      <c r="I210" s="40">
        <v>2883</v>
      </c>
      <c r="J210" s="40">
        <v>2902</v>
      </c>
      <c r="K210" s="31">
        <v>2864</v>
      </c>
      <c r="L210" s="31">
        <v>2821</v>
      </c>
      <c r="M210" s="31">
        <v>4.3065899999999999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53.9</v>
      </c>
      <c r="D211" s="40">
        <v>54.35</v>
      </c>
      <c r="E211" s="40">
        <v>53.1</v>
      </c>
      <c r="F211" s="40">
        <v>52.3</v>
      </c>
      <c r="G211" s="40">
        <v>51.05</v>
      </c>
      <c r="H211" s="40">
        <v>55.150000000000006</v>
      </c>
      <c r="I211" s="40">
        <v>56.400000000000006</v>
      </c>
      <c r="J211" s="40">
        <v>57.20000000000001</v>
      </c>
      <c r="K211" s="31">
        <v>55.6</v>
      </c>
      <c r="L211" s="31">
        <v>53.55</v>
      </c>
      <c r="M211" s="31">
        <v>50.872340000000001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391.75</v>
      </c>
      <c r="D212" s="40">
        <v>393.0333333333333</v>
      </c>
      <c r="E212" s="40">
        <v>389.51666666666659</v>
      </c>
      <c r="F212" s="40">
        <v>387.2833333333333</v>
      </c>
      <c r="G212" s="40">
        <v>383.76666666666659</v>
      </c>
      <c r="H212" s="40">
        <v>395.26666666666659</v>
      </c>
      <c r="I212" s="40">
        <v>398.78333333333325</v>
      </c>
      <c r="J212" s="40">
        <v>401.01666666666659</v>
      </c>
      <c r="K212" s="31">
        <v>396.55</v>
      </c>
      <c r="L212" s="31">
        <v>390.8</v>
      </c>
      <c r="M212" s="31">
        <v>52.17004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1103.05</v>
      </c>
      <c r="D213" s="40">
        <v>1117.0166666666667</v>
      </c>
      <c r="E213" s="40">
        <v>1084.0333333333333</v>
      </c>
      <c r="F213" s="40">
        <v>1065.0166666666667</v>
      </c>
      <c r="G213" s="40">
        <v>1032.0333333333333</v>
      </c>
      <c r="H213" s="40">
        <v>1136.0333333333333</v>
      </c>
      <c r="I213" s="40">
        <v>1169.0166666666664</v>
      </c>
      <c r="J213" s="40">
        <v>1188.0333333333333</v>
      </c>
      <c r="K213" s="31">
        <v>1150</v>
      </c>
      <c r="L213" s="31">
        <v>1098</v>
      </c>
      <c r="M213" s="31">
        <v>6.1886700000000001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144.35</v>
      </c>
      <c r="D214" s="40">
        <v>143.66666666666666</v>
      </c>
      <c r="E214" s="40">
        <v>139.93333333333331</v>
      </c>
      <c r="F214" s="40">
        <v>135.51666666666665</v>
      </c>
      <c r="G214" s="40">
        <v>131.7833333333333</v>
      </c>
      <c r="H214" s="40">
        <v>148.08333333333331</v>
      </c>
      <c r="I214" s="40">
        <v>151.81666666666666</v>
      </c>
      <c r="J214" s="40">
        <v>156.23333333333332</v>
      </c>
      <c r="K214" s="31">
        <v>147.4</v>
      </c>
      <c r="L214" s="31">
        <v>139.25</v>
      </c>
      <c r="M214" s="31">
        <v>88.352639999999994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277.39999999999998</v>
      </c>
      <c r="D215" s="40">
        <v>277.15000000000003</v>
      </c>
      <c r="E215" s="40">
        <v>275.30000000000007</v>
      </c>
      <c r="F215" s="40">
        <v>273.20000000000005</v>
      </c>
      <c r="G215" s="40">
        <v>271.35000000000008</v>
      </c>
      <c r="H215" s="40">
        <v>279.25000000000006</v>
      </c>
      <c r="I215" s="40">
        <v>281.10000000000008</v>
      </c>
      <c r="J215" s="40">
        <v>283.20000000000005</v>
      </c>
      <c r="K215" s="31">
        <v>279</v>
      </c>
      <c r="L215" s="31">
        <v>275.05</v>
      </c>
      <c r="M215" s="31">
        <v>17.484909999999999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2358.1</v>
      </c>
      <c r="D216" s="40">
        <v>2368.1833333333334</v>
      </c>
      <c r="E216" s="40">
        <v>2344.6166666666668</v>
      </c>
      <c r="F216" s="40">
        <v>2331.1333333333332</v>
      </c>
      <c r="G216" s="40">
        <v>2307.5666666666666</v>
      </c>
      <c r="H216" s="40">
        <v>2381.666666666667</v>
      </c>
      <c r="I216" s="40">
        <v>2405.2333333333336</v>
      </c>
      <c r="J216" s="40">
        <v>2418.7166666666672</v>
      </c>
      <c r="K216" s="31">
        <v>2391.75</v>
      </c>
      <c r="L216" s="31">
        <v>2354.6999999999998</v>
      </c>
      <c r="M216" s="31">
        <v>15.175890000000001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328.55</v>
      </c>
      <c r="D217" s="40">
        <v>329.86666666666667</v>
      </c>
      <c r="E217" s="40">
        <v>323.83333333333337</v>
      </c>
      <c r="F217" s="40">
        <v>319.11666666666667</v>
      </c>
      <c r="G217" s="40">
        <v>313.08333333333337</v>
      </c>
      <c r="H217" s="40">
        <v>334.58333333333337</v>
      </c>
      <c r="I217" s="40">
        <v>340.61666666666667</v>
      </c>
      <c r="J217" s="40">
        <v>345.33333333333337</v>
      </c>
      <c r="K217" s="31">
        <v>335.9</v>
      </c>
      <c r="L217" s="31">
        <v>325.14999999999998</v>
      </c>
      <c r="M217" s="31">
        <v>16.913930000000001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42567.8</v>
      </c>
      <c r="D218" s="40">
        <v>42920.933333333334</v>
      </c>
      <c r="E218" s="40">
        <v>42146.866666666669</v>
      </c>
      <c r="F218" s="40">
        <v>41725.933333333334</v>
      </c>
      <c r="G218" s="40">
        <v>40951.866666666669</v>
      </c>
      <c r="H218" s="40">
        <v>43341.866666666669</v>
      </c>
      <c r="I218" s="40">
        <v>44115.933333333334</v>
      </c>
      <c r="J218" s="40">
        <v>44536.866666666669</v>
      </c>
      <c r="K218" s="31">
        <v>43695</v>
      </c>
      <c r="L218" s="31">
        <v>42500</v>
      </c>
      <c r="M218" s="31">
        <v>1.354E-2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50.65</v>
      </c>
      <c r="D219" s="40">
        <v>50.800000000000004</v>
      </c>
      <c r="E219" s="40">
        <v>50.000000000000007</v>
      </c>
      <c r="F219" s="40">
        <v>49.35</v>
      </c>
      <c r="G219" s="40">
        <v>48.550000000000004</v>
      </c>
      <c r="H219" s="40">
        <v>51.45000000000001</v>
      </c>
      <c r="I219" s="40">
        <v>52.250000000000007</v>
      </c>
      <c r="J219" s="40">
        <v>52.900000000000013</v>
      </c>
      <c r="K219" s="31">
        <v>51.6</v>
      </c>
      <c r="L219" s="31">
        <v>50.15</v>
      </c>
      <c r="M219" s="31">
        <v>20.01313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2482.5</v>
      </c>
      <c r="D220" s="40">
        <v>2484.7000000000003</v>
      </c>
      <c r="E220" s="40">
        <v>2467.8000000000006</v>
      </c>
      <c r="F220" s="40">
        <v>2453.1000000000004</v>
      </c>
      <c r="G220" s="40">
        <v>2436.2000000000007</v>
      </c>
      <c r="H220" s="40">
        <v>2499.4000000000005</v>
      </c>
      <c r="I220" s="40">
        <v>2516.3000000000002</v>
      </c>
      <c r="J220" s="40">
        <v>2531.0000000000005</v>
      </c>
      <c r="K220" s="31">
        <v>2501.6</v>
      </c>
      <c r="L220" s="31">
        <v>2470</v>
      </c>
      <c r="M220" s="31">
        <v>12.759790000000001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312.5</v>
      </c>
      <c r="D221" s="40">
        <v>313.16666666666669</v>
      </c>
      <c r="E221" s="40">
        <v>308.63333333333338</v>
      </c>
      <c r="F221" s="40">
        <v>304.76666666666671</v>
      </c>
      <c r="G221" s="40">
        <v>300.23333333333341</v>
      </c>
      <c r="H221" s="40">
        <v>317.03333333333336</v>
      </c>
      <c r="I221" s="40">
        <v>321.56666666666666</v>
      </c>
      <c r="J221" s="40">
        <v>325.43333333333334</v>
      </c>
      <c r="K221" s="31">
        <v>317.7</v>
      </c>
      <c r="L221" s="31">
        <v>309.3</v>
      </c>
      <c r="M221" s="31">
        <v>1.1356900000000001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676.65</v>
      </c>
      <c r="D222" s="40">
        <v>668.41666666666663</v>
      </c>
      <c r="E222" s="40">
        <v>658.98333333333323</v>
      </c>
      <c r="F222" s="40">
        <v>641.31666666666661</v>
      </c>
      <c r="G222" s="40">
        <v>631.88333333333321</v>
      </c>
      <c r="H222" s="40">
        <v>686.08333333333326</v>
      </c>
      <c r="I222" s="40">
        <v>695.51666666666665</v>
      </c>
      <c r="J222" s="40">
        <v>713.18333333333328</v>
      </c>
      <c r="K222" s="31">
        <v>677.85</v>
      </c>
      <c r="L222" s="31">
        <v>650.75</v>
      </c>
      <c r="M222" s="31">
        <v>192.98083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1484.8</v>
      </c>
      <c r="D223" s="40">
        <v>1488.8500000000001</v>
      </c>
      <c r="E223" s="40">
        <v>1465.7500000000002</v>
      </c>
      <c r="F223" s="40">
        <v>1446.7</v>
      </c>
      <c r="G223" s="40">
        <v>1423.6000000000001</v>
      </c>
      <c r="H223" s="40">
        <v>1507.9000000000003</v>
      </c>
      <c r="I223" s="40">
        <v>1531.0000000000002</v>
      </c>
      <c r="J223" s="40">
        <v>1550.0500000000004</v>
      </c>
      <c r="K223" s="31">
        <v>1511.95</v>
      </c>
      <c r="L223" s="31">
        <v>1469.8</v>
      </c>
      <c r="M223" s="31">
        <v>20.371670000000002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645.04999999999995</v>
      </c>
      <c r="D224" s="40">
        <v>641.51666666666665</v>
      </c>
      <c r="E224" s="40">
        <v>635.5333333333333</v>
      </c>
      <c r="F224" s="40">
        <v>626.01666666666665</v>
      </c>
      <c r="G224" s="40">
        <v>620.0333333333333</v>
      </c>
      <c r="H224" s="40">
        <v>651.0333333333333</v>
      </c>
      <c r="I224" s="40">
        <v>657.01666666666665</v>
      </c>
      <c r="J224" s="40">
        <v>666.5333333333333</v>
      </c>
      <c r="K224" s="31">
        <v>647.5</v>
      </c>
      <c r="L224" s="31">
        <v>632</v>
      </c>
      <c r="M224" s="31">
        <v>17.882390000000001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725.45</v>
      </c>
      <c r="D225" s="40">
        <v>735.01666666666677</v>
      </c>
      <c r="E225" s="40">
        <v>710.43333333333351</v>
      </c>
      <c r="F225" s="40">
        <v>695.41666666666674</v>
      </c>
      <c r="G225" s="40">
        <v>670.83333333333348</v>
      </c>
      <c r="H225" s="40">
        <v>750.03333333333353</v>
      </c>
      <c r="I225" s="40">
        <v>774.61666666666679</v>
      </c>
      <c r="J225" s="40">
        <v>789.63333333333355</v>
      </c>
      <c r="K225" s="31">
        <v>759.6</v>
      </c>
      <c r="L225" s="31">
        <v>720</v>
      </c>
      <c r="M225" s="31">
        <v>9.4263200000000005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37.450000000000003</v>
      </c>
      <c r="D226" s="40">
        <v>37.550000000000004</v>
      </c>
      <c r="E226" s="40">
        <v>37.250000000000007</v>
      </c>
      <c r="F226" s="40">
        <v>37.050000000000004</v>
      </c>
      <c r="G226" s="40">
        <v>36.750000000000007</v>
      </c>
      <c r="H226" s="40">
        <v>37.750000000000007</v>
      </c>
      <c r="I226" s="40">
        <v>38.050000000000004</v>
      </c>
      <c r="J226" s="40">
        <v>38.250000000000007</v>
      </c>
      <c r="K226" s="31">
        <v>37.85</v>
      </c>
      <c r="L226" s="31">
        <v>37.35</v>
      </c>
      <c r="M226" s="31">
        <v>49.806710000000002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51.15</v>
      </c>
      <c r="D227" s="40">
        <v>51.233333333333327</v>
      </c>
      <c r="E227" s="40">
        <v>49.916666666666657</v>
      </c>
      <c r="F227" s="40">
        <v>48.68333333333333</v>
      </c>
      <c r="G227" s="40">
        <v>47.36666666666666</v>
      </c>
      <c r="H227" s="40">
        <v>52.466666666666654</v>
      </c>
      <c r="I227" s="40">
        <v>53.783333333333331</v>
      </c>
      <c r="J227" s="40">
        <v>55.016666666666652</v>
      </c>
      <c r="K227" s="31">
        <v>52.55</v>
      </c>
      <c r="L227" s="31">
        <v>50</v>
      </c>
      <c r="M227" s="31">
        <v>405.59303999999997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58.7</v>
      </c>
      <c r="D228" s="40">
        <v>58.416666666666664</v>
      </c>
      <c r="E228" s="40">
        <v>57.383333333333326</v>
      </c>
      <c r="F228" s="40">
        <v>56.066666666666663</v>
      </c>
      <c r="G228" s="40">
        <v>55.033333333333324</v>
      </c>
      <c r="H228" s="40">
        <v>59.733333333333327</v>
      </c>
      <c r="I228" s="40">
        <v>60.766666666666673</v>
      </c>
      <c r="J228" s="40">
        <v>62.083333333333329</v>
      </c>
      <c r="K228" s="31">
        <v>59.45</v>
      </c>
      <c r="L228" s="31">
        <v>57.1</v>
      </c>
      <c r="M228" s="31">
        <v>133.93738999999999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1040.7</v>
      </c>
      <c r="D229" s="40">
        <v>1046.5666666666666</v>
      </c>
      <c r="E229" s="40">
        <v>1026.1333333333332</v>
      </c>
      <c r="F229" s="40">
        <v>1011.5666666666666</v>
      </c>
      <c r="G229" s="40">
        <v>991.13333333333321</v>
      </c>
      <c r="H229" s="40">
        <v>1061.1333333333332</v>
      </c>
      <c r="I229" s="40">
        <v>1081.5666666666666</v>
      </c>
      <c r="J229" s="40">
        <v>1096.1333333333332</v>
      </c>
      <c r="K229" s="31">
        <v>1067</v>
      </c>
      <c r="L229" s="31">
        <v>1032</v>
      </c>
      <c r="M229" s="31">
        <v>0.15719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283.7</v>
      </c>
      <c r="D230" s="40">
        <v>280.73333333333335</v>
      </c>
      <c r="E230" s="40">
        <v>277.76666666666671</v>
      </c>
      <c r="F230" s="40">
        <v>271.83333333333337</v>
      </c>
      <c r="G230" s="40">
        <v>268.86666666666673</v>
      </c>
      <c r="H230" s="40">
        <v>286.66666666666669</v>
      </c>
      <c r="I230" s="40">
        <v>289.63333333333338</v>
      </c>
      <c r="J230" s="40">
        <v>295.56666666666666</v>
      </c>
      <c r="K230" s="31">
        <v>283.7</v>
      </c>
      <c r="L230" s="31">
        <v>274.8</v>
      </c>
      <c r="M230" s="31">
        <v>3.7108099999999999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1319.4</v>
      </c>
      <c r="D231" s="40">
        <v>1341</v>
      </c>
      <c r="E231" s="40">
        <v>1282</v>
      </c>
      <c r="F231" s="40">
        <v>1244.5999999999999</v>
      </c>
      <c r="G231" s="40">
        <v>1185.5999999999999</v>
      </c>
      <c r="H231" s="40">
        <v>1378.4</v>
      </c>
      <c r="I231" s="40">
        <v>1437.4</v>
      </c>
      <c r="J231" s="40">
        <v>1474.8000000000002</v>
      </c>
      <c r="K231" s="31">
        <v>1400</v>
      </c>
      <c r="L231" s="31">
        <v>1303.5999999999999</v>
      </c>
      <c r="M231" s="31">
        <v>0.53886000000000001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665.8</v>
      </c>
      <c r="D232" s="40">
        <v>671.53333333333342</v>
      </c>
      <c r="E232" s="40">
        <v>654.96666666666681</v>
      </c>
      <c r="F232" s="40">
        <v>644.13333333333344</v>
      </c>
      <c r="G232" s="40">
        <v>627.56666666666683</v>
      </c>
      <c r="H232" s="40">
        <v>682.36666666666679</v>
      </c>
      <c r="I232" s="40">
        <v>698.93333333333339</v>
      </c>
      <c r="J232" s="40">
        <v>709.76666666666677</v>
      </c>
      <c r="K232" s="31">
        <v>688.1</v>
      </c>
      <c r="L232" s="31">
        <v>660.7</v>
      </c>
      <c r="M232" s="31">
        <v>6.1412599999999999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172.2</v>
      </c>
      <c r="D233" s="40">
        <v>173.96666666666667</v>
      </c>
      <c r="E233" s="40">
        <v>168.23333333333335</v>
      </c>
      <c r="F233" s="40">
        <v>164.26666666666668</v>
      </c>
      <c r="G233" s="40">
        <v>158.53333333333336</v>
      </c>
      <c r="H233" s="40">
        <v>177.93333333333334</v>
      </c>
      <c r="I233" s="40">
        <v>183.66666666666663</v>
      </c>
      <c r="J233" s="40">
        <v>187.63333333333333</v>
      </c>
      <c r="K233" s="31">
        <v>179.7</v>
      </c>
      <c r="L233" s="31">
        <v>170</v>
      </c>
      <c r="M233" s="31">
        <v>12.32887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44.75</v>
      </c>
      <c r="D234" s="40">
        <v>44.933333333333337</v>
      </c>
      <c r="E234" s="40">
        <v>44.316666666666677</v>
      </c>
      <c r="F234" s="40">
        <v>43.88333333333334</v>
      </c>
      <c r="G234" s="40">
        <v>43.26666666666668</v>
      </c>
      <c r="H234" s="40">
        <v>45.366666666666674</v>
      </c>
      <c r="I234" s="40">
        <v>45.983333333333334</v>
      </c>
      <c r="J234" s="40">
        <v>46.416666666666671</v>
      </c>
      <c r="K234" s="31">
        <v>45.55</v>
      </c>
      <c r="L234" s="31">
        <v>44.5</v>
      </c>
      <c r="M234" s="31">
        <v>27.831499999999998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212.4</v>
      </c>
      <c r="D235" s="40">
        <v>210.83333333333334</v>
      </c>
      <c r="E235" s="40">
        <v>208.06666666666669</v>
      </c>
      <c r="F235" s="40">
        <v>203.73333333333335</v>
      </c>
      <c r="G235" s="40">
        <v>200.9666666666667</v>
      </c>
      <c r="H235" s="40">
        <v>215.16666666666669</v>
      </c>
      <c r="I235" s="40">
        <v>217.93333333333334</v>
      </c>
      <c r="J235" s="40">
        <v>222.26666666666668</v>
      </c>
      <c r="K235" s="31">
        <v>213.6</v>
      </c>
      <c r="L235" s="31">
        <v>206.5</v>
      </c>
      <c r="M235" s="31">
        <v>445.26781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127.6</v>
      </c>
      <c r="D236" s="40">
        <v>128.33333333333334</v>
      </c>
      <c r="E236" s="40">
        <v>126.51666666666668</v>
      </c>
      <c r="F236" s="40">
        <v>125.43333333333334</v>
      </c>
      <c r="G236" s="40">
        <v>123.61666666666667</v>
      </c>
      <c r="H236" s="40">
        <v>129.41666666666669</v>
      </c>
      <c r="I236" s="40">
        <v>131.23333333333335</v>
      </c>
      <c r="J236" s="40">
        <v>132.31666666666669</v>
      </c>
      <c r="K236" s="31">
        <v>130.15</v>
      </c>
      <c r="L236" s="31">
        <v>127.25</v>
      </c>
      <c r="M236" s="31">
        <v>4.7145900000000003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197.15</v>
      </c>
      <c r="D237" s="40">
        <v>198.68333333333331</v>
      </c>
      <c r="E237" s="40">
        <v>194.71666666666661</v>
      </c>
      <c r="F237" s="40">
        <v>192.2833333333333</v>
      </c>
      <c r="G237" s="40">
        <v>188.31666666666661</v>
      </c>
      <c r="H237" s="40">
        <v>201.11666666666662</v>
      </c>
      <c r="I237" s="40">
        <v>205.08333333333331</v>
      </c>
      <c r="J237" s="40">
        <v>207.51666666666662</v>
      </c>
      <c r="K237" s="31">
        <v>202.65</v>
      </c>
      <c r="L237" s="31">
        <v>196.25</v>
      </c>
      <c r="M237" s="31">
        <v>22.034410000000001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283.64999999999998</v>
      </c>
      <c r="D238" s="40">
        <v>280.2833333333333</v>
      </c>
      <c r="E238" s="40">
        <v>275.56666666666661</v>
      </c>
      <c r="F238" s="40">
        <v>267.48333333333329</v>
      </c>
      <c r="G238" s="40">
        <v>262.76666666666659</v>
      </c>
      <c r="H238" s="40">
        <v>288.36666666666662</v>
      </c>
      <c r="I238" s="40">
        <v>293.08333333333331</v>
      </c>
      <c r="J238" s="40">
        <v>301.16666666666663</v>
      </c>
      <c r="K238" s="31">
        <v>285</v>
      </c>
      <c r="L238" s="31">
        <v>272.2</v>
      </c>
      <c r="M238" s="31">
        <v>174.46328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170.15</v>
      </c>
      <c r="D239" s="40">
        <v>166.68333333333334</v>
      </c>
      <c r="E239" s="40">
        <v>161.66666666666669</v>
      </c>
      <c r="F239" s="40">
        <v>153.18333333333334</v>
      </c>
      <c r="G239" s="40">
        <v>148.16666666666669</v>
      </c>
      <c r="H239" s="40">
        <v>175.16666666666669</v>
      </c>
      <c r="I239" s="40">
        <v>180.18333333333334</v>
      </c>
      <c r="J239" s="40">
        <v>188.66666666666669</v>
      </c>
      <c r="K239" s="31">
        <v>171.7</v>
      </c>
      <c r="L239" s="31">
        <v>158.19999999999999</v>
      </c>
      <c r="M239" s="31">
        <v>239.03101000000001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7250.5</v>
      </c>
      <c r="D240" s="40">
        <v>7247.0166666666664</v>
      </c>
      <c r="E240" s="40">
        <v>7109.5333333333328</v>
      </c>
      <c r="F240" s="40">
        <v>6968.5666666666666</v>
      </c>
      <c r="G240" s="40">
        <v>6831.083333333333</v>
      </c>
      <c r="H240" s="40">
        <v>7387.9833333333327</v>
      </c>
      <c r="I240" s="40">
        <v>7525.4666666666662</v>
      </c>
      <c r="J240" s="40">
        <v>7666.4333333333325</v>
      </c>
      <c r="K240" s="31">
        <v>7384.5</v>
      </c>
      <c r="L240" s="31">
        <v>7106.05</v>
      </c>
      <c r="M240" s="31">
        <v>2.1802999999999999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138.9</v>
      </c>
      <c r="D241" s="40">
        <v>139.33333333333334</v>
      </c>
      <c r="E241" s="40">
        <v>137.56666666666669</v>
      </c>
      <c r="F241" s="40">
        <v>136.23333333333335</v>
      </c>
      <c r="G241" s="40">
        <v>134.4666666666667</v>
      </c>
      <c r="H241" s="40">
        <v>140.66666666666669</v>
      </c>
      <c r="I241" s="40">
        <v>142.43333333333334</v>
      </c>
      <c r="J241" s="40">
        <v>143.76666666666668</v>
      </c>
      <c r="K241" s="31">
        <v>141.1</v>
      </c>
      <c r="L241" s="31">
        <v>138</v>
      </c>
      <c r="M241" s="31">
        <v>14.445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443.6</v>
      </c>
      <c r="D242" s="40">
        <v>444.7166666666667</v>
      </c>
      <c r="E242" s="40">
        <v>434.83333333333337</v>
      </c>
      <c r="F242" s="40">
        <v>426.06666666666666</v>
      </c>
      <c r="G242" s="40">
        <v>416.18333333333334</v>
      </c>
      <c r="H242" s="40">
        <v>453.48333333333341</v>
      </c>
      <c r="I242" s="40">
        <v>463.36666666666673</v>
      </c>
      <c r="J242" s="40">
        <v>472.13333333333344</v>
      </c>
      <c r="K242" s="31">
        <v>454.6</v>
      </c>
      <c r="L242" s="31">
        <v>435.95</v>
      </c>
      <c r="M242" s="31">
        <v>46.564590000000003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146.80000000000001</v>
      </c>
      <c r="D243" s="40">
        <v>146.50000000000003</v>
      </c>
      <c r="E243" s="40">
        <v>145.60000000000005</v>
      </c>
      <c r="F243" s="40">
        <v>144.40000000000003</v>
      </c>
      <c r="G243" s="40">
        <v>143.50000000000006</v>
      </c>
      <c r="H243" s="40">
        <v>147.70000000000005</v>
      </c>
      <c r="I243" s="40">
        <v>148.60000000000002</v>
      </c>
      <c r="J243" s="40">
        <v>149.80000000000004</v>
      </c>
      <c r="K243" s="31">
        <v>147.4</v>
      </c>
      <c r="L243" s="31">
        <v>145.30000000000001</v>
      </c>
      <c r="M243" s="31">
        <v>19.76521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</v>
      </c>
      <c r="D244" s="40">
        <v>106.21666666666665</v>
      </c>
      <c r="E244" s="40">
        <v>105.23333333333331</v>
      </c>
      <c r="F244" s="40">
        <v>104.46666666666665</v>
      </c>
      <c r="G244" s="40">
        <v>103.48333333333331</v>
      </c>
      <c r="H244" s="40">
        <v>106.98333333333331</v>
      </c>
      <c r="I244" s="40">
        <v>107.96666666666665</v>
      </c>
      <c r="J244" s="40">
        <v>108.73333333333331</v>
      </c>
      <c r="K244" s="31">
        <v>107.2</v>
      </c>
      <c r="L244" s="31">
        <v>105.45</v>
      </c>
      <c r="M244" s="31">
        <v>73.311440000000005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25.75</v>
      </c>
      <c r="D245" s="40">
        <v>25.316666666666663</v>
      </c>
      <c r="E245" s="40">
        <v>24.333333333333325</v>
      </c>
      <c r="F245" s="40">
        <v>22.916666666666661</v>
      </c>
      <c r="G245" s="40">
        <v>21.933333333333323</v>
      </c>
      <c r="H245" s="40">
        <v>26.733333333333327</v>
      </c>
      <c r="I245" s="40">
        <v>27.716666666666661</v>
      </c>
      <c r="J245" s="40">
        <v>29.133333333333329</v>
      </c>
      <c r="K245" s="31">
        <v>26.3</v>
      </c>
      <c r="L245" s="31">
        <v>23.9</v>
      </c>
      <c r="M245" s="31">
        <v>298.5498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2325.35</v>
      </c>
      <c r="D246" s="40">
        <v>2341.2666666666664</v>
      </c>
      <c r="E246" s="40">
        <v>2300.083333333333</v>
      </c>
      <c r="F246" s="40">
        <v>2274.8166666666666</v>
      </c>
      <c r="G246" s="40">
        <v>2233.6333333333332</v>
      </c>
      <c r="H246" s="40">
        <v>2366.5333333333328</v>
      </c>
      <c r="I246" s="40">
        <v>2407.7166666666662</v>
      </c>
      <c r="J246" s="40">
        <v>2432.9833333333327</v>
      </c>
      <c r="K246" s="31">
        <v>2382.4499999999998</v>
      </c>
      <c r="L246" s="31">
        <v>2316</v>
      </c>
      <c r="M246" s="31">
        <v>10.48692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226.5</v>
      </c>
      <c r="D247" s="40">
        <v>226</v>
      </c>
      <c r="E247" s="40">
        <v>221</v>
      </c>
      <c r="F247" s="40">
        <v>215.5</v>
      </c>
      <c r="G247" s="40">
        <v>210.5</v>
      </c>
      <c r="H247" s="40">
        <v>231.5</v>
      </c>
      <c r="I247" s="40">
        <v>236.5</v>
      </c>
      <c r="J247" s="40">
        <v>242</v>
      </c>
      <c r="K247" s="31">
        <v>231</v>
      </c>
      <c r="L247" s="31">
        <v>220.5</v>
      </c>
      <c r="M247" s="31">
        <v>12.412140000000001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443.85</v>
      </c>
      <c r="D248" s="40">
        <v>446.41666666666669</v>
      </c>
      <c r="E248" s="40">
        <v>437.98333333333335</v>
      </c>
      <c r="F248" s="40">
        <v>432.11666666666667</v>
      </c>
      <c r="G248" s="40">
        <v>423.68333333333334</v>
      </c>
      <c r="H248" s="40">
        <v>452.28333333333336</v>
      </c>
      <c r="I248" s="40">
        <v>460.71666666666664</v>
      </c>
      <c r="J248" s="40">
        <v>466.58333333333337</v>
      </c>
      <c r="K248" s="31">
        <v>454.85</v>
      </c>
      <c r="L248" s="31">
        <v>440.55</v>
      </c>
      <c r="M248" s="31">
        <v>1.3946700000000001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538.15</v>
      </c>
      <c r="D249" s="40">
        <v>539.65</v>
      </c>
      <c r="E249" s="40">
        <v>533.59999999999991</v>
      </c>
      <c r="F249" s="40">
        <v>529.04999999999995</v>
      </c>
      <c r="G249" s="40">
        <v>522.99999999999989</v>
      </c>
      <c r="H249" s="40">
        <v>544.19999999999993</v>
      </c>
      <c r="I249" s="40">
        <v>550.24999999999989</v>
      </c>
      <c r="J249" s="40">
        <v>554.79999999999995</v>
      </c>
      <c r="K249" s="31">
        <v>545.70000000000005</v>
      </c>
      <c r="L249" s="31">
        <v>535.1</v>
      </c>
      <c r="M249" s="31">
        <v>45.596319999999999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220.5</v>
      </c>
      <c r="D250" s="40">
        <v>223.29999999999998</v>
      </c>
      <c r="E250" s="40">
        <v>212.64999999999998</v>
      </c>
      <c r="F250" s="40">
        <v>204.79999999999998</v>
      </c>
      <c r="G250" s="40">
        <v>194.14999999999998</v>
      </c>
      <c r="H250" s="40">
        <v>231.14999999999998</v>
      </c>
      <c r="I250" s="40">
        <v>241.8</v>
      </c>
      <c r="J250" s="40">
        <v>249.64999999999998</v>
      </c>
      <c r="K250" s="31">
        <v>233.95</v>
      </c>
      <c r="L250" s="31">
        <v>215.45</v>
      </c>
      <c r="M250" s="31">
        <v>56.545610000000003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989.3</v>
      </c>
      <c r="D251" s="40">
        <v>988.76666666666677</v>
      </c>
      <c r="E251" s="40">
        <v>977.53333333333353</v>
      </c>
      <c r="F251" s="40">
        <v>965.76666666666677</v>
      </c>
      <c r="G251" s="40">
        <v>954.53333333333353</v>
      </c>
      <c r="H251" s="40">
        <v>1000.5333333333335</v>
      </c>
      <c r="I251" s="40">
        <v>1011.7666666666669</v>
      </c>
      <c r="J251" s="40">
        <v>1023.5333333333335</v>
      </c>
      <c r="K251" s="31">
        <v>1000</v>
      </c>
      <c r="L251" s="31">
        <v>977</v>
      </c>
      <c r="M251" s="31">
        <v>34.498519999999999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</v>
      </c>
      <c r="D252" s="40">
        <v>46.283333333333331</v>
      </c>
      <c r="E252" s="40">
        <v>43.316666666666663</v>
      </c>
      <c r="F252" s="40">
        <v>41.633333333333333</v>
      </c>
      <c r="G252" s="40">
        <v>38.666666666666664</v>
      </c>
      <c r="H252" s="40">
        <v>47.966666666666661</v>
      </c>
      <c r="I252" s="40">
        <v>50.93333333333333</v>
      </c>
      <c r="J252" s="40">
        <v>52.61666666666666</v>
      </c>
      <c r="K252" s="31">
        <v>49.25</v>
      </c>
      <c r="L252" s="31">
        <v>44.6</v>
      </c>
      <c r="M252" s="31">
        <v>195.22905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5142.55</v>
      </c>
      <c r="D253" s="40">
        <v>5207.4333333333334</v>
      </c>
      <c r="E253" s="40">
        <v>5055.1166666666668</v>
      </c>
      <c r="F253" s="40">
        <v>4967.6833333333334</v>
      </c>
      <c r="G253" s="40">
        <v>4815.3666666666668</v>
      </c>
      <c r="H253" s="40">
        <v>5294.8666666666668</v>
      </c>
      <c r="I253" s="40">
        <v>5447.1833333333343</v>
      </c>
      <c r="J253" s="40">
        <v>5534.6166666666668</v>
      </c>
      <c r="K253" s="31">
        <v>5359.75</v>
      </c>
      <c r="L253" s="31">
        <v>5120</v>
      </c>
      <c r="M253" s="31">
        <v>13.79814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1590.45</v>
      </c>
      <c r="D254" s="40">
        <v>1591.3333333333333</v>
      </c>
      <c r="E254" s="40">
        <v>1584.1666666666665</v>
      </c>
      <c r="F254" s="40">
        <v>1577.8833333333332</v>
      </c>
      <c r="G254" s="40">
        <v>1570.7166666666665</v>
      </c>
      <c r="H254" s="40">
        <v>1597.6166666666666</v>
      </c>
      <c r="I254" s="40">
        <v>1604.7833333333331</v>
      </c>
      <c r="J254" s="40">
        <v>1611.0666666666666</v>
      </c>
      <c r="K254" s="31">
        <v>1598.5</v>
      </c>
      <c r="L254" s="31">
        <v>1585.05</v>
      </c>
      <c r="M254" s="31">
        <v>41.797190000000001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1012.35</v>
      </c>
      <c r="D255" s="40">
        <v>1016.9333333333334</v>
      </c>
      <c r="E255" s="40">
        <v>1000.4166666666667</v>
      </c>
      <c r="F255" s="40">
        <v>988.48333333333335</v>
      </c>
      <c r="G255" s="40">
        <v>971.9666666666667</v>
      </c>
      <c r="H255" s="40">
        <v>1028.8666666666668</v>
      </c>
      <c r="I255" s="40">
        <v>1045.3833333333332</v>
      </c>
      <c r="J255" s="40">
        <v>1057.3166666666668</v>
      </c>
      <c r="K255" s="31">
        <v>1033.45</v>
      </c>
      <c r="L255" s="31">
        <v>1005</v>
      </c>
      <c r="M255" s="31">
        <v>0.34471000000000002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297.45</v>
      </c>
      <c r="D256" s="40">
        <v>298.48333333333335</v>
      </c>
      <c r="E256" s="40">
        <v>289.9666666666667</v>
      </c>
      <c r="F256" s="40">
        <v>282.48333333333335</v>
      </c>
      <c r="G256" s="40">
        <v>273.9666666666667</v>
      </c>
      <c r="H256" s="40">
        <v>305.9666666666667</v>
      </c>
      <c r="I256" s="40">
        <v>314.48333333333335</v>
      </c>
      <c r="J256" s="40">
        <v>321.9666666666667</v>
      </c>
      <c r="K256" s="31">
        <v>307</v>
      </c>
      <c r="L256" s="31">
        <v>291</v>
      </c>
      <c r="M256" s="31">
        <v>2.3601200000000002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853.55</v>
      </c>
      <c r="D257" s="40">
        <v>846.51666666666677</v>
      </c>
      <c r="E257" s="40">
        <v>822.03333333333353</v>
      </c>
      <c r="F257" s="40">
        <v>790.51666666666677</v>
      </c>
      <c r="G257" s="40">
        <v>766.03333333333353</v>
      </c>
      <c r="H257" s="40">
        <v>878.03333333333353</v>
      </c>
      <c r="I257" s="40">
        <v>902.51666666666688</v>
      </c>
      <c r="J257" s="40">
        <v>934.03333333333353</v>
      </c>
      <c r="K257" s="31">
        <v>871</v>
      </c>
      <c r="L257" s="31">
        <v>815</v>
      </c>
      <c r="M257" s="31">
        <v>28.536490000000001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1727.1</v>
      </c>
      <c r="D258" s="40">
        <v>1719.3333333333333</v>
      </c>
      <c r="E258" s="40">
        <v>1687.7666666666664</v>
      </c>
      <c r="F258" s="40">
        <v>1648.4333333333332</v>
      </c>
      <c r="G258" s="40">
        <v>1616.8666666666663</v>
      </c>
      <c r="H258" s="40">
        <v>1758.6666666666665</v>
      </c>
      <c r="I258" s="40">
        <v>1790.2333333333336</v>
      </c>
      <c r="J258" s="40">
        <v>1829.5666666666666</v>
      </c>
      <c r="K258" s="31">
        <v>1750.9</v>
      </c>
      <c r="L258" s="31">
        <v>1680</v>
      </c>
      <c r="M258" s="31">
        <v>11.08929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2203.65</v>
      </c>
      <c r="D259" s="40">
        <v>2194.916666666667</v>
      </c>
      <c r="E259" s="40">
        <v>2178.7833333333338</v>
      </c>
      <c r="F259" s="40">
        <v>2153.916666666667</v>
      </c>
      <c r="G259" s="40">
        <v>2137.7833333333338</v>
      </c>
      <c r="H259" s="40">
        <v>2219.7833333333338</v>
      </c>
      <c r="I259" s="40">
        <v>2235.916666666667</v>
      </c>
      <c r="J259" s="40">
        <v>2260.7833333333338</v>
      </c>
      <c r="K259" s="31">
        <v>2211.0500000000002</v>
      </c>
      <c r="L259" s="31">
        <v>2170.0500000000002</v>
      </c>
      <c r="M259" s="31">
        <v>1.5102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1813.7</v>
      </c>
      <c r="D260" s="40">
        <v>1823.9333333333334</v>
      </c>
      <c r="E260" s="40">
        <v>1791.6666666666667</v>
      </c>
      <c r="F260" s="40">
        <v>1769.6333333333334</v>
      </c>
      <c r="G260" s="40">
        <v>1737.3666666666668</v>
      </c>
      <c r="H260" s="40">
        <v>1845.9666666666667</v>
      </c>
      <c r="I260" s="40">
        <v>1878.2333333333331</v>
      </c>
      <c r="J260" s="40">
        <v>1900.2666666666667</v>
      </c>
      <c r="K260" s="31">
        <v>1856.2</v>
      </c>
      <c r="L260" s="31">
        <v>1801.9</v>
      </c>
      <c r="M260" s="31">
        <v>1.3367100000000001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3077.4</v>
      </c>
      <c r="D261" s="40">
        <v>3111.6166666666668</v>
      </c>
      <c r="E261" s="40">
        <v>3025.7833333333338</v>
      </c>
      <c r="F261" s="40">
        <v>2974.166666666667</v>
      </c>
      <c r="G261" s="40">
        <v>2888.3333333333339</v>
      </c>
      <c r="H261" s="40">
        <v>3163.2333333333336</v>
      </c>
      <c r="I261" s="40">
        <v>3249.0666666666666</v>
      </c>
      <c r="J261" s="40">
        <v>3300.6833333333334</v>
      </c>
      <c r="K261" s="31">
        <v>3197.45</v>
      </c>
      <c r="L261" s="31">
        <v>3060</v>
      </c>
      <c r="M261" s="31">
        <v>0.31602000000000002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696.45</v>
      </c>
      <c r="D262" s="40">
        <v>700.81666666666661</v>
      </c>
      <c r="E262" s="40">
        <v>687.08333333333326</v>
      </c>
      <c r="F262" s="40">
        <v>677.7166666666667</v>
      </c>
      <c r="G262" s="40">
        <v>663.98333333333335</v>
      </c>
      <c r="H262" s="40">
        <v>710.18333333333317</v>
      </c>
      <c r="I262" s="40">
        <v>723.91666666666652</v>
      </c>
      <c r="J262" s="40">
        <v>733.28333333333308</v>
      </c>
      <c r="K262" s="31">
        <v>714.55</v>
      </c>
      <c r="L262" s="31">
        <v>691.45</v>
      </c>
      <c r="M262" s="31">
        <v>3.0830199999999999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219.35</v>
      </c>
      <c r="D263" s="40">
        <v>219.18333333333331</v>
      </c>
      <c r="E263" s="40">
        <v>216.21666666666661</v>
      </c>
      <c r="F263" s="40">
        <v>213.08333333333331</v>
      </c>
      <c r="G263" s="40">
        <v>210.11666666666662</v>
      </c>
      <c r="H263" s="40">
        <v>222.31666666666661</v>
      </c>
      <c r="I263" s="40">
        <v>225.2833333333333</v>
      </c>
      <c r="J263" s="40">
        <v>228.4166666666666</v>
      </c>
      <c r="K263" s="31">
        <v>222.15</v>
      </c>
      <c r="L263" s="31">
        <v>216.05</v>
      </c>
      <c r="M263" s="31">
        <v>10.755520000000001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143</v>
      </c>
      <c r="D264" s="40">
        <v>144.13333333333333</v>
      </c>
      <c r="E264" s="40">
        <v>141.46666666666664</v>
      </c>
      <c r="F264" s="40">
        <v>139.93333333333331</v>
      </c>
      <c r="G264" s="40">
        <v>137.26666666666662</v>
      </c>
      <c r="H264" s="40">
        <v>145.66666666666666</v>
      </c>
      <c r="I264" s="40">
        <v>148.33333333333334</v>
      </c>
      <c r="J264" s="40">
        <v>149.86666666666667</v>
      </c>
      <c r="K264" s="31">
        <v>146.80000000000001</v>
      </c>
      <c r="L264" s="31">
        <v>142.6</v>
      </c>
      <c r="M264" s="31">
        <v>5.7792599999999998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102.3</v>
      </c>
      <c r="D265" s="40">
        <v>103.96666666666665</v>
      </c>
      <c r="E265" s="40">
        <v>100.33333333333331</v>
      </c>
      <c r="F265" s="40">
        <v>98.36666666666666</v>
      </c>
      <c r="G265" s="40">
        <v>94.73333333333332</v>
      </c>
      <c r="H265" s="40">
        <v>105.93333333333331</v>
      </c>
      <c r="I265" s="40">
        <v>109.56666666666666</v>
      </c>
      <c r="J265" s="40">
        <v>111.5333333333333</v>
      </c>
      <c r="K265" s="31">
        <v>107.6</v>
      </c>
      <c r="L265" s="31">
        <v>102</v>
      </c>
      <c r="M265" s="31">
        <v>35.487310000000001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240.75</v>
      </c>
      <c r="D266" s="40">
        <v>234.79999999999998</v>
      </c>
      <c r="E266" s="40">
        <v>223.19999999999996</v>
      </c>
      <c r="F266" s="40">
        <v>205.64999999999998</v>
      </c>
      <c r="G266" s="40">
        <v>194.04999999999995</v>
      </c>
      <c r="H266" s="40">
        <v>252.34999999999997</v>
      </c>
      <c r="I266" s="40">
        <v>263.95</v>
      </c>
      <c r="J266" s="40">
        <v>281.5</v>
      </c>
      <c r="K266" s="31">
        <v>246.4</v>
      </c>
      <c r="L266" s="31">
        <v>217.25</v>
      </c>
      <c r="M266" s="31">
        <v>162.99716000000001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717.55</v>
      </c>
      <c r="D267" s="40">
        <v>718.85</v>
      </c>
      <c r="E267" s="40">
        <v>710.7</v>
      </c>
      <c r="F267" s="40">
        <v>703.85</v>
      </c>
      <c r="G267" s="40">
        <v>695.7</v>
      </c>
      <c r="H267" s="40">
        <v>725.7</v>
      </c>
      <c r="I267" s="40">
        <v>733.84999999999991</v>
      </c>
      <c r="J267" s="40">
        <v>740.7</v>
      </c>
      <c r="K267" s="31">
        <v>727</v>
      </c>
      <c r="L267" s="31">
        <v>712</v>
      </c>
      <c r="M267" s="31">
        <v>87.313090000000003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109.75</v>
      </c>
      <c r="D268" s="40">
        <v>110.45</v>
      </c>
      <c r="E268" s="40">
        <v>108.4</v>
      </c>
      <c r="F268" s="40">
        <v>107.05</v>
      </c>
      <c r="G268" s="40">
        <v>105</v>
      </c>
      <c r="H268" s="40">
        <v>111.80000000000001</v>
      </c>
      <c r="I268" s="40">
        <v>113.85</v>
      </c>
      <c r="J268" s="40">
        <v>115.20000000000002</v>
      </c>
      <c r="K268" s="31">
        <v>112.5</v>
      </c>
      <c r="L268" s="31">
        <v>109.1</v>
      </c>
      <c r="M268" s="31">
        <v>1.6844600000000001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85.7</v>
      </c>
      <c r="D269" s="40">
        <v>85.55</v>
      </c>
      <c r="E269" s="40">
        <v>84.149999999999991</v>
      </c>
      <c r="F269" s="40">
        <v>82.6</v>
      </c>
      <c r="G269" s="40">
        <v>81.199999999999989</v>
      </c>
      <c r="H269" s="40">
        <v>87.1</v>
      </c>
      <c r="I269" s="40">
        <v>88.5</v>
      </c>
      <c r="J269" s="40">
        <v>90.05</v>
      </c>
      <c r="K269" s="31">
        <v>86.95</v>
      </c>
      <c r="L269" s="31">
        <v>84</v>
      </c>
      <c r="M269" s="31">
        <v>4.3615000000000004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129.35</v>
      </c>
      <c r="D270" s="40">
        <v>129.4</v>
      </c>
      <c r="E270" s="40">
        <v>127.5</v>
      </c>
      <c r="F270" s="40">
        <v>125.64999999999999</v>
      </c>
      <c r="G270" s="40">
        <v>123.74999999999999</v>
      </c>
      <c r="H270" s="40">
        <v>131.25</v>
      </c>
      <c r="I270" s="40">
        <v>133.15000000000003</v>
      </c>
      <c r="J270" s="40">
        <v>135.00000000000003</v>
      </c>
      <c r="K270" s="31">
        <v>131.30000000000001</v>
      </c>
      <c r="L270" s="31">
        <v>127.55</v>
      </c>
      <c r="M270" s="31">
        <v>29.378160000000001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268.60000000000002</v>
      </c>
      <c r="D271" s="40">
        <v>264.3</v>
      </c>
      <c r="E271" s="40">
        <v>253.8</v>
      </c>
      <c r="F271" s="40">
        <v>239</v>
      </c>
      <c r="G271" s="40">
        <v>228.5</v>
      </c>
      <c r="H271" s="40">
        <v>279.10000000000002</v>
      </c>
      <c r="I271" s="40">
        <v>289.60000000000002</v>
      </c>
      <c r="J271" s="40">
        <v>304.40000000000003</v>
      </c>
      <c r="K271" s="31">
        <v>274.8</v>
      </c>
      <c r="L271" s="31">
        <v>249.5</v>
      </c>
      <c r="M271" s="31">
        <v>40.463459999999998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154.69999999999999</v>
      </c>
      <c r="D272" s="40">
        <v>150.71666666666667</v>
      </c>
      <c r="E272" s="40">
        <v>143.03333333333333</v>
      </c>
      <c r="F272" s="40">
        <v>131.36666666666667</v>
      </c>
      <c r="G272" s="40">
        <v>123.68333333333334</v>
      </c>
      <c r="H272" s="40">
        <v>162.38333333333333</v>
      </c>
      <c r="I272" s="40">
        <v>170.06666666666666</v>
      </c>
      <c r="J272" s="40">
        <v>181.73333333333332</v>
      </c>
      <c r="K272" s="31">
        <v>158.4</v>
      </c>
      <c r="L272" s="31">
        <v>139.05000000000001</v>
      </c>
      <c r="M272" s="31">
        <v>174.71519000000001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397.7</v>
      </c>
      <c r="D273" s="40">
        <v>397.41666666666669</v>
      </c>
      <c r="E273" s="40">
        <v>394.28333333333336</v>
      </c>
      <c r="F273" s="40">
        <v>390.86666666666667</v>
      </c>
      <c r="G273" s="40">
        <v>387.73333333333335</v>
      </c>
      <c r="H273" s="40">
        <v>400.83333333333337</v>
      </c>
      <c r="I273" s="40">
        <v>403.9666666666667</v>
      </c>
      <c r="J273" s="40">
        <v>407.38333333333338</v>
      </c>
      <c r="K273" s="31">
        <v>400.55</v>
      </c>
      <c r="L273" s="31">
        <v>394</v>
      </c>
      <c r="M273" s="31">
        <v>84.592939999999999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2271.15</v>
      </c>
      <c r="D274" s="40">
        <v>2276.1166666666663</v>
      </c>
      <c r="E274" s="40">
        <v>2253.2333333333327</v>
      </c>
      <c r="F274" s="40">
        <v>2235.3166666666662</v>
      </c>
      <c r="G274" s="40">
        <v>2212.4333333333325</v>
      </c>
      <c r="H274" s="40">
        <v>2294.0333333333328</v>
      </c>
      <c r="I274" s="40">
        <v>2316.916666666667</v>
      </c>
      <c r="J274" s="40">
        <v>2334.833333333333</v>
      </c>
      <c r="K274" s="31">
        <v>2299</v>
      </c>
      <c r="L274" s="31">
        <v>2258.1999999999998</v>
      </c>
      <c r="M274" s="31">
        <v>7.5600000000000001E-2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3569.35</v>
      </c>
      <c r="D275" s="40">
        <v>3532.65</v>
      </c>
      <c r="E275" s="40">
        <v>3426.75</v>
      </c>
      <c r="F275" s="40">
        <v>3284.15</v>
      </c>
      <c r="G275" s="40">
        <v>3178.25</v>
      </c>
      <c r="H275" s="40">
        <v>3675.25</v>
      </c>
      <c r="I275" s="40">
        <v>3781.1500000000005</v>
      </c>
      <c r="J275" s="40">
        <v>3923.75</v>
      </c>
      <c r="K275" s="31">
        <v>3638.55</v>
      </c>
      <c r="L275" s="31">
        <v>3390.05</v>
      </c>
      <c r="M275" s="31">
        <v>34.988950000000003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969.55</v>
      </c>
      <c r="D276" s="40">
        <v>974.55000000000007</v>
      </c>
      <c r="E276" s="40">
        <v>958.10000000000014</v>
      </c>
      <c r="F276" s="40">
        <v>946.65000000000009</v>
      </c>
      <c r="G276" s="40">
        <v>930.20000000000016</v>
      </c>
      <c r="H276" s="40">
        <v>986.00000000000011</v>
      </c>
      <c r="I276" s="40">
        <v>1002.4500000000002</v>
      </c>
      <c r="J276" s="40">
        <v>1013.9000000000001</v>
      </c>
      <c r="K276" s="31">
        <v>991</v>
      </c>
      <c r="L276" s="31">
        <v>963.1</v>
      </c>
      <c r="M276" s="31">
        <v>25.366720000000001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174</v>
      </c>
      <c r="D277" s="40">
        <v>174.26666666666665</v>
      </c>
      <c r="E277" s="40">
        <v>172.5333333333333</v>
      </c>
      <c r="F277" s="40">
        <v>171.06666666666666</v>
      </c>
      <c r="G277" s="40">
        <v>169.33333333333331</v>
      </c>
      <c r="H277" s="40">
        <v>175.73333333333329</v>
      </c>
      <c r="I277" s="40">
        <v>177.46666666666664</v>
      </c>
      <c r="J277" s="40">
        <v>178.93333333333328</v>
      </c>
      <c r="K277" s="31">
        <v>176</v>
      </c>
      <c r="L277" s="31">
        <v>172.8</v>
      </c>
      <c r="M277" s="31">
        <v>3.5497100000000001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1846.05</v>
      </c>
      <c r="D278" s="40">
        <v>1840.2166666666665</v>
      </c>
      <c r="E278" s="40">
        <v>1816.4833333333329</v>
      </c>
      <c r="F278" s="40">
        <v>1786.9166666666665</v>
      </c>
      <c r="G278" s="40">
        <v>1763.1833333333329</v>
      </c>
      <c r="H278" s="40">
        <v>1869.7833333333328</v>
      </c>
      <c r="I278" s="40">
        <v>1893.5166666666664</v>
      </c>
      <c r="J278" s="40">
        <v>1923.0833333333328</v>
      </c>
      <c r="K278" s="31">
        <v>1863.95</v>
      </c>
      <c r="L278" s="31">
        <v>1810.65</v>
      </c>
      <c r="M278" s="31">
        <v>0.46575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719.65</v>
      </c>
      <c r="D279" s="40">
        <v>720.38333333333333</v>
      </c>
      <c r="E279" s="40">
        <v>715.86666666666667</v>
      </c>
      <c r="F279" s="40">
        <v>712.08333333333337</v>
      </c>
      <c r="G279" s="40">
        <v>707.56666666666672</v>
      </c>
      <c r="H279" s="40">
        <v>724.16666666666663</v>
      </c>
      <c r="I279" s="40">
        <v>728.68333333333328</v>
      </c>
      <c r="J279" s="40">
        <v>732.46666666666658</v>
      </c>
      <c r="K279" s="31">
        <v>724.9</v>
      </c>
      <c r="L279" s="31">
        <v>716.6</v>
      </c>
      <c r="M279" s="31">
        <v>0.89658000000000004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270.2</v>
      </c>
      <c r="D280" s="40">
        <v>269.5333333333333</v>
      </c>
      <c r="E280" s="40">
        <v>265.16666666666663</v>
      </c>
      <c r="F280" s="40">
        <v>260.13333333333333</v>
      </c>
      <c r="G280" s="40">
        <v>255.76666666666665</v>
      </c>
      <c r="H280" s="40">
        <v>274.56666666666661</v>
      </c>
      <c r="I280" s="40">
        <v>278.93333333333328</v>
      </c>
      <c r="J280" s="40">
        <v>283.96666666666658</v>
      </c>
      <c r="K280" s="31">
        <v>273.89999999999998</v>
      </c>
      <c r="L280" s="31">
        <v>264.5</v>
      </c>
      <c r="M280" s="31">
        <v>10.78415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285</v>
      </c>
      <c r="D281" s="40">
        <v>286.65000000000003</v>
      </c>
      <c r="E281" s="40">
        <v>274.85000000000008</v>
      </c>
      <c r="F281" s="40">
        <v>264.70000000000005</v>
      </c>
      <c r="G281" s="40">
        <v>252.90000000000009</v>
      </c>
      <c r="H281" s="40">
        <v>296.80000000000007</v>
      </c>
      <c r="I281" s="40">
        <v>308.60000000000002</v>
      </c>
      <c r="J281" s="40">
        <v>318.75000000000006</v>
      </c>
      <c r="K281" s="31">
        <v>298.45</v>
      </c>
      <c r="L281" s="31">
        <v>276.5</v>
      </c>
      <c r="M281" s="31">
        <v>32.290309999999998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280.39999999999998</v>
      </c>
      <c r="D282" s="40">
        <v>280.53333333333336</v>
      </c>
      <c r="E282" s="40">
        <v>276.9666666666667</v>
      </c>
      <c r="F282" s="40">
        <v>273.53333333333336</v>
      </c>
      <c r="G282" s="40">
        <v>269.9666666666667</v>
      </c>
      <c r="H282" s="40">
        <v>283.9666666666667</v>
      </c>
      <c r="I282" s="40">
        <v>287.53333333333342</v>
      </c>
      <c r="J282" s="40">
        <v>290.9666666666667</v>
      </c>
      <c r="K282" s="31">
        <v>284.10000000000002</v>
      </c>
      <c r="L282" s="31">
        <v>277.10000000000002</v>
      </c>
      <c r="M282" s="31">
        <v>5.8780900000000003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1038.95</v>
      </c>
      <c r="D283" s="40">
        <v>1041.2</v>
      </c>
      <c r="E283" s="40">
        <v>1027.4000000000001</v>
      </c>
      <c r="F283" s="40">
        <v>1015.8500000000001</v>
      </c>
      <c r="G283" s="40">
        <v>1002.0500000000002</v>
      </c>
      <c r="H283" s="40">
        <v>1052.75</v>
      </c>
      <c r="I283" s="40">
        <v>1066.5499999999997</v>
      </c>
      <c r="J283" s="40">
        <v>1078.0999999999999</v>
      </c>
      <c r="K283" s="31">
        <v>1055</v>
      </c>
      <c r="L283" s="31">
        <v>1029.6500000000001</v>
      </c>
      <c r="M283" s="31">
        <v>0.12586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991.15</v>
      </c>
      <c r="D284" s="40">
        <v>989.06666666666661</v>
      </c>
      <c r="E284" s="40">
        <v>978.23333333333323</v>
      </c>
      <c r="F284" s="40">
        <v>965.31666666666661</v>
      </c>
      <c r="G284" s="40">
        <v>954.48333333333323</v>
      </c>
      <c r="H284" s="40">
        <v>1001.9833333333332</v>
      </c>
      <c r="I284" s="40">
        <v>1012.8166666666667</v>
      </c>
      <c r="J284" s="40">
        <v>1025.7333333333331</v>
      </c>
      <c r="K284" s="31">
        <v>999.9</v>
      </c>
      <c r="L284" s="31">
        <v>976.15</v>
      </c>
      <c r="M284" s="31">
        <v>1.1407499999999999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475.95</v>
      </c>
      <c r="D285" s="40">
        <v>474.65000000000003</v>
      </c>
      <c r="E285" s="40">
        <v>469.30000000000007</v>
      </c>
      <c r="F285" s="40">
        <v>462.65000000000003</v>
      </c>
      <c r="G285" s="40">
        <v>457.30000000000007</v>
      </c>
      <c r="H285" s="40">
        <v>481.30000000000007</v>
      </c>
      <c r="I285" s="40">
        <v>486.65000000000009</v>
      </c>
      <c r="J285" s="40">
        <v>493.30000000000007</v>
      </c>
      <c r="K285" s="31">
        <v>480</v>
      </c>
      <c r="L285" s="31">
        <v>468</v>
      </c>
      <c r="M285" s="31">
        <v>1.9725999999999999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624.04999999999995</v>
      </c>
      <c r="D286" s="40">
        <v>626.25</v>
      </c>
      <c r="E286" s="40">
        <v>618.5</v>
      </c>
      <c r="F286" s="40">
        <v>612.95000000000005</v>
      </c>
      <c r="G286" s="40">
        <v>605.20000000000005</v>
      </c>
      <c r="H286" s="40">
        <v>631.79999999999995</v>
      </c>
      <c r="I286" s="40">
        <v>639.54999999999995</v>
      </c>
      <c r="J286" s="40">
        <v>645.09999999999991</v>
      </c>
      <c r="K286" s="31">
        <v>634</v>
      </c>
      <c r="L286" s="31">
        <v>620.70000000000005</v>
      </c>
      <c r="M286" s="31">
        <v>2.4164099999999999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49.7</v>
      </c>
      <c r="D287" s="40">
        <v>49.866666666666667</v>
      </c>
      <c r="E287" s="40">
        <v>48.983333333333334</v>
      </c>
      <c r="F287" s="40">
        <v>48.266666666666666</v>
      </c>
      <c r="G287" s="40">
        <v>47.383333333333333</v>
      </c>
      <c r="H287" s="40">
        <v>50.583333333333336</v>
      </c>
      <c r="I287" s="40">
        <v>51.466666666666676</v>
      </c>
      <c r="J287" s="40">
        <v>52.183333333333337</v>
      </c>
      <c r="K287" s="31">
        <v>50.75</v>
      </c>
      <c r="L287" s="31">
        <v>49.15</v>
      </c>
      <c r="M287" s="31">
        <v>12.56413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695.7</v>
      </c>
      <c r="D288" s="40">
        <v>701.28333333333342</v>
      </c>
      <c r="E288" s="40">
        <v>687.61666666666679</v>
      </c>
      <c r="F288" s="40">
        <v>679.53333333333342</v>
      </c>
      <c r="G288" s="40">
        <v>665.86666666666679</v>
      </c>
      <c r="H288" s="40">
        <v>709.36666666666679</v>
      </c>
      <c r="I288" s="40">
        <v>723.03333333333353</v>
      </c>
      <c r="J288" s="40">
        <v>731.11666666666679</v>
      </c>
      <c r="K288" s="31">
        <v>714.95</v>
      </c>
      <c r="L288" s="31">
        <v>693.2</v>
      </c>
      <c r="M288" s="31">
        <v>1.7244999999999999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431.1</v>
      </c>
      <c r="D289" s="40">
        <v>429.93333333333339</v>
      </c>
      <c r="E289" s="40">
        <v>422.06666666666678</v>
      </c>
      <c r="F289" s="40">
        <v>413.03333333333336</v>
      </c>
      <c r="G289" s="40">
        <v>405.16666666666674</v>
      </c>
      <c r="H289" s="40">
        <v>438.96666666666681</v>
      </c>
      <c r="I289" s="40">
        <v>446.83333333333337</v>
      </c>
      <c r="J289" s="40">
        <v>455.86666666666684</v>
      </c>
      <c r="K289" s="31">
        <v>437.8</v>
      </c>
      <c r="L289" s="31">
        <v>420.9</v>
      </c>
      <c r="M289" s="31">
        <v>7.6749099999999997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1722.95</v>
      </c>
      <c r="D290" s="40">
        <v>1714.8</v>
      </c>
      <c r="E290" s="40">
        <v>1702.3</v>
      </c>
      <c r="F290" s="40">
        <v>1681.65</v>
      </c>
      <c r="G290" s="40">
        <v>1669.15</v>
      </c>
      <c r="H290" s="40">
        <v>1735.4499999999998</v>
      </c>
      <c r="I290" s="40">
        <v>1747.9499999999998</v>
      </c>
      <c r="J290" s="40">
        <v>1768.5999999999997</v>
      </c>
      <c r="K290" s="31">
        <v>1727.3</v>
      </c>
      <c r="L290" s="31">
        <v>1694.15</v>
      </c>
      <c r="M290" s="31">
        <v>19.957999999999998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88.25</v>
      </c>
      <c r="D291" s="40">
        <v>88.383333333333326</v>
      </c>
      <c r="E291" s="40">
        <v>87.866666666666646</v>
      </c>
      <c r="F291" s="40">
        <v>87.48333333333332</v>
      </c>
      <c r="G291" s="40">
        <v>86.96666666666664</v>
      </c>
      <c r="H291" s="40">
        <v>88.766666666666652</v>
      </c>
      <c r="I291" s="40">
        <v>89.283333333333331</v>
      </c>
      <c r="J291" s="40">
        <v>89.666666666666657</v>
      </c>
      <c r="K291" s="31">
        <v>88.9</v>
      </c>
      <c r="L291" s="31">
        <v>88</v>
      </c>
      <c r="M291" s="31">
        <v>57.753309999999999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3496.2</v>
      </c>
      <c r="D292" s="40">
        <v>3517.5833333333335</v>
      </c>
      <c r="E292" s="40">
        <v>3455.166666666667</v>
      </c>
      <c r="F292" s="40">
        <v>3414.1333333333337</v>
      </c>
      <c r="G292" s="40">
        <v>3351.7166666666672</v>
      </c>
      <c r="H292" s="40">
        <v>3558.6166666666668</v>
      </c>
      <c r="I292" s="40">
        <v>3621.0333333333338</v>
      </c>
      <c r="J292" s="40">
        <v>3662.0666666666666</v>
      </c>
      <c r="K292" s="31">
        <v>3580</v>
      </c>
      <c r="L292" s="31">
        <v>3476.55</v>
      </c>
      <c r="M292" s="31">
        <v>2.49878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454.5</v>
      </c>
      <c r="D293" s="40">
        <v>456.5</v>
      </c>
      <c r="E293" s="40">
        <v>451.1</v>
      </c>
      <c r="F293" s="40">
        <v>447.70000000000005</v>
      </c>
      <c r="G293" s="40">
        <v>442.30000000000007</v>
      </c>
      <c r="H293" s="40">
        <v>459.9</v>
      </c>
      <c r="I293" s="40">
        <v>465.29999999999995</v>
      </c>
      <c r="J293" s="40">
        <v>468.69999999999993</v>
      </c>
      <c r="K293" s="31">
        <v>461.9</v>
      </c>
      <c r="L293" s="31">
        <v>453.1</v>
      </c>
      <c r="M293" s="31">
        <v>11.118180000000001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273.39999999999998</v>
      </c>
      <c r="D294" s="40">
        <v>273.55</v>
      </c>
      <c r="E294" s="40">
        <v>269.85000000000002</v>
      </c>
      <c r="F294" s="40">
        <v>266.3</v>
      </c>
      <c r="G294" s="40">
        <v>262.60000000000002</v>
      </c>
      <c r="H294" s="40">
        <v>277.10000000000002</v>
      </c>
      <c r="I294" s="40">
        <v>280.79999999999995</v>
      </c>
      <c r="J294" s="40">
        <v>284.35000000000002</v>
      </c>
      <c r="K294" s="31">
        <v>277.25</v>
      </c>
      <c r="L294" s="31">
        <v>270</v>
      </c>
      <c r="M294" s="31">
        <v>0.87578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7760.9</v>
      </c>
      <c r="D295" s="40">
        <v>7826.9666666666672</v>
      </c>
      <c r="E295" s="40">
        <v>7683.9333333333343</v>
      </c>
      <c r="F295" s="40">
        <v>7606.9666666666672</v>
      </c>
      <c r="G295" s="40">
        <v>7463.9333333333343</v>
      </c>
      <c r="H295" s="40">
        <v>7903.9333333333343</v>
      </c>
      <c r="I295" s="40">
        <v>8046.9666666666672</v>
      </c>
      <c r="J295" s="40">
        <v>8123.9333333333343</v>
      </c>
      <c r="K295" s="31">
        <v>7970</v>
      </c>
      <c r="L295" s="31">
        <v>7750</v>
      </c>
      <c r="M295" s="31">
        <v>0.11917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4361.2</v>
      </c>
      <c r="D296" s="40">
        <v>4376.7333333333336</v>
      </c>
      <c r="E296" s="40">
        <v>4328.4666666666672</v>
      </c>
      <c r="F296" s="40">
        <v>4295.7333333333336</v>
      </c>
      <c r="G296" s="40">
        <v>4247.4666666666672</v>
      </c>
      <c r="H296" s="40">
        <v>4409.4666666666672</v>
      </c>
      <c r="I296" s="40">
        <v>4457.7333333333336</v>
      </c>
      <c r="J296" s="40">
        <v>4490.4666666666672</v>
      </c>
      <c r="K296" s="31">
        <v>4425</v>
      </c>
      <c r="L296" s="31">
        <v>4344</v>
      </c>
      <c r="M296" s="31">
        <v>2.1574599999999999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1611.75</v>
      </c>
      <c r="D297" s="40">
        <v>1621.5166666666664</v>
      </c>
      <c r="E297" s="40">
        <v>1597.0833333333328</v>
      </c>
      <c r="F297" s="40">
        <v>1582.4166666666663</v>
      </c>
      <c r="G297" s="40">
        <v>1557.9833333333327</v>
      </c>
      <c r="H297" s="40">
        <v>1636.1833333333329</v>
      </c>
      <c r="I297" s="40">
        <v>1660.6166666666663</v>
      </c>
      <c r="J297" s="40">
        <v>1675.2833333333331</v>
      </c>
      <c r="K297" s="31">
        <v>1645.95</v>
      </c>
      <c r="L297" s="31">
        <v>1606.85</v>
      </c>
      <c r="M297" s="31">
        <v>22.590579999999999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647.79999999999995</v>
      </c>
      <c r="D298" s="40">
        <v>650.94999999999993</v>
      </c>
      <c r="E298" s="40">
        <v>642.49999999999989</v>
      </c>
      <c r="F298" s="40">
        <v>637.19999999999993</v>
      </c>
      <c r="G298" s="40">
        <v>628.74999999999989</v>
      </c>
      <c r="H298" s="40">
        <v>656.24999999999989</v>
      </c>
      <c r="I298" s="40">
        <v>664.69999999999993</v>
      </c>
      <c r="J298" s="40">
        <v>669.99999999999989</v>
      </c>
      <c r="K298" s="31">
        <v>659.4</v>
      </c>
      <c r="L298" s="31">
        <v>645.65</v>
      </c>
      <c r="M298" s="31">
        <v>15.38912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40.549999999999997</v>
      </c>
      <c r="D299" s="40">
        <v>40.6</v>
      </c>
      <c r="E299" s="40">
        <v>40.35</v>
      </c>
      <c r="F299" s="40">
        <v>40.15</v>
      </c>
      <c r="G299" s="40">
        <v>39.9</v>
      </c>
      <c r="H299" s="40">
        <v>40.800000000000004</v>
      </c>
      <c r="I299" s="40">
        <v>41.050000000000004</v>
      </c>
      <c r="J299" s="40">
        <v>41.250000000000007</v>
      </c>
      <c r="K299" s="31">
        <v>40.85</v>
      </c>
      <c r="L299" s="31">
        <v>40.4</v>
      </c>
      <c r="M299" s="31">
        <v>12.58849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1677.7</v>
      </c>
      <c r="D300" s="40">
        <v>1690.7833333333335</v>
      </c>
      <c r="E300" s="40">
        <v>1657.9666666666672</v>
      </c>
      <c r="F300" s="40">
        <v>1638.2333333333336</v>
      </c>
      <c r="G300" s="40">
        <v>1605.4166666666672</v>
      </c>
      <c r="H300" s="40">
        <v>1710.5166666666671</v>
      </c>
      <c r="I300" s="40">
        <v>1743.3333333333333</v>
      </c>
      <c r="J300" s="40">
        <v>1763.0666666666671</v>
      </c>
      <c r="K300" s="31">
        <v>1723.6</v>
      </c>
      <c r="L300" s="31">
        <v>1671.05</v>
      </c>
      <c r="M300" s="31">
        <v>0.23499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1181.2</v>
      </c>
      <c r="D301" s="40">
        <v>1181.0833333333333</v>
      </c>
      <c r="E301" s="40">
        <v>1176.1666666666665</v>
      </c>
      <c r="F301" s="40">
        <v>1171.1333333333332</v>
      </c>
      <c r="G301" s="40">
        <v>1166.2166666666665</v>
      </c>
      <c r="H301" s="40">
        <v>1186.1166666666666</v>
      </c>
      <c r="I301" s="40">
        <v>1191.0333333333331</v>
      </c>
      <c r="J301" s="40">
        <v>1196.0666666666666</v>
      </c>
      <c r="K301" s="31">
        <v>1186</v>
      </c>
      <c r="L301" s="31">
        <v>1176.05</v>
      </c>
      <c r="M301" s="31">
        <v>8.2821200000000008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4049.25</v>
      </c>
      <c r="D302" s="40">
        <v>4033.0833333333335</v>
      </c>
      <c r="E302" s="40">
        <v>3941.166666666667</v>
      </c>
      <c r="F302" s="40">
        <v>3833.0833333333335</v>
      </c>
      <c r="G302" s="40">
        <v>3741.166666666667</v>
      </c>
      <c r="H302" s="40">
        <v>4141.166666666667</v>
      </c>
      <c r="I302" s="40">
        <v>4233.0833333333339</v>
      </c>
      <c r="J302" s="40">
        <v>4341.166666666667</v>
      </c>
      <c r="K302" s="31">
        <v>4125</v>
      </c>
      <c r="L302" s="31">
        <v>3925</v>
      </c>
      <c r="M302" s="31">
        <v>0.92478000000000005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823.05</v>
      </c>
      <c r="D303" s="40">
        <v>829.33333333333337</v>
      </c>
      <c r="E303" s="40">
        <v>813.7166666666667</v>
      </c>
      <c r="F303" s="40">
        <v>804.38333333333333</v>
      </c>
      <c r="G303" s="40">
        <v>788.76666666666665</v>
      </c>
      <c r="H303" s="40">
        <v>838.66666666666674</v>
      </c>
      <c r="I303" s="40">
        <v>854.2833333333333</v>
      </c>
      <c r="J303" s="40">
        <v>863.61666666666679</v>
      </c>
      <c r="K303" s="31">
        <v>844.95</v>
      </c>
      <c r="L303" s="31">
        <v>820</v>
      </c>
      <c r="M303" s="31">
        <v>0.44696000000000002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48.7</v>
      </c>
      <c r="D304" s="40">
        <v>49.166666666666664</v>
      </c>
      <c r="E304" s="40">
        <v>47.783333333333331</v>
      </c>
      <c r="F304" s="40">
        <v>46.866666666666667</v>
      </c>
      <c r="G304" s="40">
        <v>45.483333333333334</v>
      </c>
      <c r="H304" s="40">
        <v>50.083333333333329</v>
      </c>
      <c r="I304" s="40">
        <v>51.466666666666669</v>
      </c>
      <c r="J304" s="40">
        <v>52.383333333333326</v>
      </c>
      <c r="K304" s="31">
        <v>50.55</v>
      </c>
      <c r="L304" s="31">
        <v>48.25</v>
      </c>
      <c r="M304" s="31">
        <v>23.94622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183</v>
      </c>
      <c r="D305" s="40">
        <v>182.71666666666667</v>
      </c>
      <c r="E305" s="40">
        <v>180.63333333333333</v>
      </c>
      <c r="F305" s="40">
        <v>178.26666666666665</v>
      </c>
      <c r="G305" s="40">
        <v>176.18333333333331</v>
      </c>
      <c r="H305" s="40">
        <v>185.08333333333334</v>
      </c>
      <c r="I305" s="40">
        <v>187.16666666666666</v>
      </c>
      <c r="J305" s="40">
        <v>189.53333333333336</v>
      </c>
      <c r="K305" s="31">
        <v>184.8</v>
      </c>
      <c r="L305" s="31">
        <v>180.35</v>
      </c>
      <c r="M305" s="31">
        <v>4.8464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81174.850000000006</v>
      </c>
      <c r="D306" s="40">
        <v>81381.53333333334</v>
      </c>
      <c r="E306" s="40">
        <v>80793.31666666668</v>
      </c>
      <c r="F306" s="40">
        <v>80411.78333333334</v>
      </c>
      <c r="G306" s="40">
        <v>79823.56666666668</v>
      </c>
      <c r="H306" s="40">
        <v>81763.06666666668</v>
      </c>
      <c r="I306" s="40">
        <v>82351.283333333326</v>
      </c>
      <c r="J306" s="40">
        <v>82732.81666666668</v>
      </c>
      <c r="K306" s="31">
        <v>81969.75</v>
      </c>
      <c r="L306" s="31">
        <v>81000</v>
      </c>
      <c r="M306" s="31">
        <v>4.471E-2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1144.25</v>
      </c>
      <c r="D307" s="40">
        <v>1150.4333333333334</v>
      </c>
      <c r="E307" s="40">
        <v>1134.3666666666668</v>
      </c>
      <c r="F307" s="40">
        <v>1124.4833333333333</v>
      </c>
      <c r="G307" s="40">
        <v>1108.4166666666667</v>
      </c>
      <c r="H307" s="40">
        <v>1160.3166666666668</v>
      </c>
      <c r="I307" s="40">
        <v>1176.3833333333334</v>
      </c>
      <c r="J307" s="40">
        <v>1186.2666666666669</v>
      </c>
      <c r="K307" s="31">
        <v>1166.5</v>
      </c>
      <c r="L307" s="31">
        <v>1140.55</v>
      </c>
      <c r="M307" s="31">
        <v>3.4198499999999998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4028.35</v>
      </c>
      <c r="D308" s="40">
        <v>3993.4166666666665</v>
      </c>
      <c r="E308" s="40">
        <v>3846.833333333333</v>
      </c>
      <c r="F308" s="40">
        <v>3665.3166666666666</v>
      </c>
      <c r="G308" s="40">
        <v>3518.7333333333331</v>
      </c>
      <c r="H308" s="40">
        <v>4174.9333333333325</v>
      </c>
      <c r="I308" s="40">
        <v>4321.5166666666664</v>
      </c>
      <c r="J308" s="40">
        <v>4503.0333333333328</v>
      </c>
      <c r="K308" s="31">
        <v>4140</v>
      </c>
      <c r="L308" s="31">
        <v>3811.9</v>
      </c>
      <c r="M308" s="31">
        <v>0.83894000000000002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306.5</v>
      </c>
      <c r="D309" s="40">
        <v>308.84999999999997</v>
      </c>
      <c r="E309" s="40">
        <v>302.69999999999993</v>
      </c>
      <c r="F309" s="40">
        <v>298.89999999999998</v>
      </c>
      <c r="G309" s="40">
        <v>292.74999999999994</v>
      </c>
      <c r="H309" s="40">
        <v>312.64999999999992</v>
      </c>
      <c r="I309" s="40">
        <v>318.7999999999999</v>
      </c>
      <c r="J309" s="40">
        <v>322.59999999999991</v>
      </c>
      <c r="K309" s="31">
        <v>315</v>
      </c>
      <c r="L309" s="31">
        <v>305.05</v>
      </c>
      <c r="M309" s="31">
        <v>1.3472500000000001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154.15</v>
      </c>
      <c r="D310" s="40">
        <v>154.91666666666666</v>
      </c>
      <c r="E310" s="40">
        <v>152.88333333333333</v>
      </c>
      <c r="F310" s="40">
        <v>151.61666666666667</v>
      </c>
      <c r="G310" s="40">
        <v>149.58333333333334</v>
      </c>
      <c r="H310" s="40">
        <v>156.18333333333331</v>
      </c>
      <c r="I310" s="40">
        <v>158.21666666666667</v>
      </c>
      <c r="J310" s="40">
        <v>159.48333333333329</v>
      </c>
      <c r="K310" s="31">
        <v>156.94999999999999</v>
      </c>
      <c r="L310" s="31">
        <v>153.65</v>
      </c>
      <c r="M310" s="31">
        <v>32.417340000000003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764.2</v>
      </c>
      <c r="D311" s="40">
        <v>763.43333333333339</v>
      </c>
      <c r="E311" s="40">
        <v>759.01666666666677</v>
      </c>
      <c r="F311" s="40">
        <v>753.83333333333337</v>
      </c>
      <c r="G311" s="40">
        <v>749.41666666666674</v>
      </c>
      <c r="H311" s="40">
        <v>768.61666666666679</v>
      </c>
      <c r="I311" s="40">
        <v>773.0333333333333</v>
      </c>
      <c r="J311" s="40">
        <v>778.21666666666681</v>
      </c>
      <c r="K311" s="31">
        <v>767.85</v>
      </c>
      <c r="L311" s="31">
        <v>758.25</v>
      </c>
      <c r="M311" s="31">
        <v>11.79241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246.25</v>
      </c>
      <c r="D312" s="40">
        <v>244.76666666666665</v>
      </c>
      <c r="E312" s="40">
        <v>241.5333333333333</v>
      </c>
      <c r="F312" s="40">
        <v>236.81666666666666</v>
      </c>
      <c r="G312" s="40">
        <v>233.58333333333331</v>
      </c>
      <c r="H312" s="40">
        <v>249.48333333333329</v>
      </c>
      <c r="I312" s="40">
        <v>252.71666666666664</v>
      </c>
      <c r="J312" s="40">
        <v>257.43333333333328</v>
      </c>
      <c r="K312" s="31">
        <v>248</v>
      </c>
      <c r="L312" s="31">
        <v>240.05</v>
      </c>
      <c r="M312" s="31">
        <v>3.2092900000000002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324.3</v>
      </c>
      <c r="D313" s="40">
        <v>321.9666666666667</v>
      </c>
      <c r="E313" s="40">
        <v>305.03333333333342</v>
      </c>
      <c r="F313" s="40">
        <v>285.76666666666671</v>
      </c>
      <c r="G313" s="40">
        <v>268.83333333333343</v>
      </c>
      <c r="H313" s="40">
        <v>341.23333333333341</v>
      </c>
      <c r="I313" s="40">
        <v>358.16666666666669</v>
      </c>
      <c r="J313" s="40">
        <v>377.43333333333339</v>
      </c>
      <c r="K313" s="31">
        <v>338.9</v>
      </c>
      <c r="L313" s="31">
        <v>302.7</v>
      </c>
      <c r="M313" s="31">
        <v>31.759229999999999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593.75</v>
      </c>
      <c r="D314" s="40">
        <v>601.65</v>
      </c>
      <c r="E314" s="40">
        <v>572.34999999999991</v>
      </c>
      <c r="F314" s="40">
        <v>550.94999999999993</v>
      </c>
      <c r="G314" s="40">
        <v>521.64999999999986</v>
      </c>
      <c r="H314" s="40">
        <v>623.04999999999995</v>
      </c>
      <c r="I314" s="40">
        <v>652.34999999999991</v>
      </c>
      <c r="J314" s="40">
        <v>673.75</v>
      </c>
      <c r="K314" s="31">
        <v>630.95000000000005</v>
      </c>
      <c r="L314" s="31">
        <v>580.25</v>
      </c>
      <c r="M314" s="31">
        <v>7.5889699999999998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195.45</v>
      </c>
      <c r="D315" s="40">
        <v>195.16666666666666</v>
      </c>
      <c r="E315" s="40">
        <v>191.93333333333331</v>
      </c>
      <c r="F315" s="40">
        <v>188.41666666666666</v>
      </c>
      <c r="G315" s="40">
        <v>185.18333333333331</v>
      </c>
      <c r="H315" s="40">
        <v>198.68333333333331</v>
      </c>
      <c r="I315" s="40">
        <v>201.91666666666666</v>
      </c>
      <c r="J315" s="40">
        <v>205.43333333333331</v>
      </c>
      <c r="K315" s="31">
        <v>198.4</v>
      </c>
      <c r="L315" s="31">
        <v>191.65</v>
      </c>
      <c r="M315" s="31">
        <v>87.127170000000007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45.55</v>
      </c>
      <c r="D316" s="40">
        <v>45.716666666666669</v>
      </c>
      <c r="E316" s="40">
        <v>45.233333333333334</v>
      </c>
      <c r="F316" s="40">
        <v>44.916666666666664</v>
      </c>
      <c r="G316" s="40">
        <v>44.43333333333333</v>
      </c>
      <c r="H316" s="40">
        <v>46.033333333333339</v>
      </c>
      <c r="I316" s="40">
        <v>46.516666666666673</v>
      </c>
      <c r="J316" s="40">
        <v>46.833333333333343</v>
      </c>
      <c r="K316" s="31">
        <v>46.2</v>
      </c>
      <c r="L316" s="31">
        <v>45.4</v>
      </c>
      <c r="M316" s="31">
        <v>8.6370699999999996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533.95000000000005</v>
      </c>
      <c r="D317" s="40">
        <v>533.16666666666674</v>
      </c>
      <c r="E317" s="40">
        <v>528.98333333333346</v>
      </c>
      <c r="F317" s="40">
        <v>524.01666666666677</v>
      </c>
      <c r="G317" s="40">
        <v>519.83333333333348</v>
      </c>
      <c r="H317" s="40">
        <v>538.13333333333344</v>
      </c>
      <c r="I317" s="40">
        <v>542.31666666666683</v>
      </c>
      <c r="J317" s="40">
        <v>547.28333333333342</v>
      </c>
      <c r="K317" s="31">
        <v>537.35</v>
      </c>
      <c r="L317" s="31">
        <v>528.20000000000005</v>
      </c>
      <c r="M317" s="31">
        <v>14.35904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7293.85</v>
      </c>
      <c r="D318" s="40">
        <v>7315.2833333333328</v>
      </c>
      <c r="E318" s="40">
        <v>7255.5666666666657</v>
      </c>
      <c r="F318" s="40">
        <v>7217.2833333333328</v>
      </c>
      <c r="G318" s="40">
        <v>7157.5666666666657</v>
      </c>
      <c r="H318" s="40">
        <v>7353.5666666666657</v>
      </c>
      <c r="I318" s="40">
        <v>7413.2833333333328</v>
      </c>
      <c r="J318" s="40">
        <v>7451.5666666666657</v>
      </c>
      <c r="K318" s="31">
        <v>7375</v>
      </c>
      <c r="L318" s="31">
        <v>7277</v>
      </c>
      <c r="M318" s="31">
        <v>4.3632999999999997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1081.5</v>
      </c>
      <c r="D319" s="40">
        <v>1086.5</v>
      </c>
      <c r="E319" s="40">
        <v>1053</v>
      </c>
      <c r="F319" s="40">
        <v>1024.5</v>
      </c>
      <c r="G319" s="40">
        <v>991</v>
      </c>
      <c r="H319" s="40">
        <v>1115</v>
      </c>
      <c r="I319" s="40">
        <v>1148.5</v>
      </c>
      <c r="J319" s="40">
        <v>1177</v>
      </c>
      <c r="K319" s="31">
        <v>1120</v>
      </c>
      <c r="L319" s="31">
        <v>1058</v>
      </c>
      <c r="M319" s="31">
        <v>21.256150000000002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278.60000000000002</v>
      </c>
      <c r="D320" s="40">
        <v>277.55</v>
      </c>
      <c r="E320" s="40">
        <v>274.60000000000002</v>
      </c>
      <c r="F320" s="40">
        <v>270.60000000000002</v>
      </c>
      <c r="G320" s="40">
        <v>267.65000000000003</v>
      </c>
      <c r="H320" s="40">
        <v>281.55</v>
      </c>
      <c r="I320" s="40">
        <v>284.49999999999994</v>
      </c>
      <c r="J320" s="40">
        <v>288.5</v>
      </c>
      <c r="K320" s="31">
        <v>280.5</v>
      </c>
      <c r="L320" s="31">
        <v>273.55</v>
      </c>
      <c r="M320" s="31">
        <v>9.7196300000000004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263.39999999999998</v>
      </c>
      <c r="D321" s="40">
        <v>266.25</v>
      </c>
      <c r="E321" s="40">
        <v>259.2</v>
      </c>
      <c r="F321" s="40">
        <v>255</v>
      </c>
      <c r="G321" s="40">
        <v>247.95</v>
      </c>
      <c r="H321" s="40">
        <v>270.45</v>
      </c>
      <c r="I321" s="40">
        <v>277.49999999999994</v>
      </c>
      <c r="J321" s="40">
        <v>281.7</v>
      </c>
      <c r="K321" s="31">
        <v>273.3</v>
      </c>
      <c r="L321" s="31">
        <v>262.05</v>
      </c>
      <c r="M321" s="31">
        <v>11.48725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2830.95</v>
      </c>
      <c r="D322" s="40">
        <v>2831.9166666666665</v>
      </c>
      <c r="E322" s="40">
        <v>2799.0333333333328</v>
      </c>
      <c r="F322" s="40">
        <v>2767.1166666666663</v>
      </c>
      <c r="G322" s="40">
        <v>2734.2333333333327</v>
      </c>
      <c r="H322" s="40">
        <v>2863.833333333333</v>
      </c>
      <c r="I322" s="40">
        <v>2896.7166666666672</v>
      </c>
      <c r="J322" s="40">
        <v>2928.6333333333332</v>
      </c>
      <c r="K322" s="31">
        <v>2864.8</v>
      </c>
      <c r="L322" s="31">
        <v>2800</v>
      </c>
      <c r="M322" s="31">
        <v>1.15049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2721.25</v>
      </c>
      <c r="D323" s="40">
        <v>2739.5333333333333</v>
      </c>
      <c r="E323" s="40">
        <v>2689.7666666666664</v>
      </c>
      <c r="F323" s="40">
        <v>2658.2833333333333</v>
      </c>
      <c r="G323" s="40">
        <v>2608.5166666666664</v>
      </c>
      <c r="H323" s="40">
        <v>2771.0166666666664</v>
      </c>
      <c r="I323" s="40">
        <v>2820.7833333333338</v>
      </c>
      <c r="J323" s="40">
        <v>2852.2666666666664</v>
      </c>
      <c r="K323" s="31">
        <v>2789.3</v>
      </c>
      <c r="L323" s="31">
        <v>2708.05</v>
      </c>
      <c r="M323" s="31">
        <v>7.1880600000000001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133.25</v>
      </c>
      <c r="D324" s="40">
        <v>134.38333333333333</v>
      </c>
      <c r="E324" s="40">
        <v>131.46666666666664</v>
      </c>
      <c r="F324" s="40">
        <v>129.68333333333331</v>
      </c>
      <c r="G324" s="40">
        <v>126.76666666666662</v>
      </c>
      <c r="H324" s="40">
        <v>136.16666666666666</v>
      </c>
      <c r="I324" s="40">
        <v>139.08333333333334</v>
      </c>
      <c r="J324" s="40">
        <v>140.86666666666667</v>
      </c>
      <c r="K324" s="31">
        <v>137.30000000000001</v>
      </c>
      <c r="L324" s="31">
        <v>132.6</v>
      </c>
      <c r="M324" s="31">
        <v>2.8136199999999998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735.2</v>
      </c>
      <c r="D325" s="40">
        <v>731.73333333333323</v>
      </c>
      <c r="E325" s="40">
        <v>724.46666666666647</v>
      </c>
      <c r="F325" s="40">
        <v>713.73333333333323</v>
      </c>
      <c r="G325" s="40">
        <v>706.46666666666647</v>
      </c>
      <c r="H325" s="40">
        <v>742.46666666666647</v>
      </c>
      <c r="I325" s="40">
        <v>749.73333333333312</v>
      </c>
      <c r="J325" s="40">
        <v>760.46666666666647</v>
      </c>
      <c r="K325" s="31">
        <v>739</v>
      </c>
      <c r="L325" s="31">
        <v>721</v>
      </c>
      <c r="M325" s="31">
        <v>5.3054100000000002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200.35</v>
      </c>
      <c r="D326" s="40">
        <v>201.9666666666667</v>
      </c>
      <c r="E326" s="40">
        <v>197.93333333333339</v>
      </c>
      <c r="F326" s="40">
        <v>195.51666666666671</v>
      </c>
      <c r="G326" s="40">
        <v>191.48333333333341</v>
      </c>
      <c r="H326" s="40">
        <v>204.38333333333338</v>
      </c>
      <c r="I326" s="40">
        <v>208.41666666666669</v>
      </c>
      <c r="J326" s="40">
        <v>210.83333333333337</v>
      </c>
      <c r="K326" s="31">
        <v>206</v>
      </c>
      <c r="L326" s="31">
        <v>199.55</v>
      </c>
      <c r="M326" s="31">
        <v>18.064530000000001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1056.6500000000001</v>
      </c>
      <c r="D327" s="40">
        <v>1063.3833333333334</v>
      </c>
      <c r="E327" s="40">
        <v>1036.416666666667</v>
      </c>
      <c r="F327" s="40">
        <v>1016.1833333333336</v>
      </c>
      <c r="G327" s="40">
        <v>989.21666666666715</v>
      </c>
      <c r="H327" s="40">
        <v>1083.6166666666668</v>
      </c>
      <c r="I327" s="40">
        <v>1110.5833333333335</v>
      </c>
      <c r="J327" s="40">
        <v>1130.8166666666666</v>
      </c>
      <c r="K327" s="31">
        <v>1090.3499999999999</v>
      </c>
      <c r="L327" s="31">
        <v>1043.1500000000001</v>
      </c>
      <c r="M327" s="31">
        <v>5.4192900000000002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2530.15</v>
      </c>
      <c r="D328" s="40">
        <v>2559.7333333333331</v>
      </c>
      <c r="E328" s="40">
        <v>2442.4666666666662</v>
      </c>
      <c r="F328" s="40">
        <v>2354.7833333333333</v>
      </c>
      <c r="G328" s="40">
        <v>2237.5166666666664</v>
      </c>
      <c r="H328" s="40">
        <v>2647.4166666666661</v>
      </c>
      <c r="I328" s="40">
        <v>2764.6833333333334</v>
      </c>
      <c r="J328" s="40">
        <v>2852.3666666666659</v>
      </c>
      <c r="K328" s="31">
        <v>2677</v>
      </c>
      <c r="L328" s="31">
        <v>2472.0500000000002</v>
      </c>
      <c r="M328" s="31">
        <v>63.468679999999999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1643.6</v>
      </c>
      <c r="D329" s="40">
        <v>1657.5333333333335</v>
      </c>
      <c r="E329" s="40">
        <v>1624.0666666666671</v>
      </c>
      <c r="F329" s="40">
        <v>1604.5333333333335</v>
      </c>
      <c r="G329" s="40">
        <v>1571.0666666666671</v>
      </c>
      <c r="H329" s="40">
        <v>1677.0666666666671</v>
      </c>
      <c r="I329" s="40">
        <v>1710.5333333333338</v>
      </c>
      <c r="J329" s="40">
        <v>1730.0666666666671</v>
      </c>
      <c r="K329" s="31">
        <v>1691</v>
      </c>
      <c r="L329" s="31">
        <v>1638</v>
      </c>
      <c r="M329" s="31">
        <v>2.6129799999999999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1567.05</v>
      </c>
      <c r="D330" s="40">
        <v>1581.0333333333335</v>
      </c>
      <c r="E330" s="40">
        <v>1546.0166666666671</v>
      </c>
      <c r="F330" s="40">
        <v>1524.9833333333336</v>
      </c>
      <c r="G330" s="40">
        <v>1489.9666666666672</v>
      </c>
      <c r="H330" s="40">
        <v>1602.0666666666671</v>
      </c>
      <c r="I330" s="40">
        <v>1637.0833333333335</v>
      </c>
      <c r="J330" s="40">
        <v>1658.116666666667</v>
      </c>
      <c r="K330" s="31">
        <v>1616.05</v>
      </c>
      <c r="L330" s="31">
        <v>1560</v>
      </c>
      <c r="M330" s="31">
        <v>8.9645600000000005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1094.45</v>
      </c>
      <c r="D331" s="40">
        <v>1091.3500000000001</v>
      </c>
      <c r="E331" s="40">
        <v>1081.2500000000002</v>
      </c>
      <c r="F331" s="40">
        <v>1068.0500000000002</v>
      </c>
      <c r="G331" s="40">
        <v>1057.9500000000003</v>
      </c>
      <c r="H331" s="40">
        <v>1104.5500000000002</v>
      </c>
      <c r="I331" s="40">
        <v>1114.6500000000001</v>
      </c>
      <c r="J331" s="40">
        <v>1127.8500000000001</v>
      </c>
      <c r="K331" s="31">
        <v>1101.45</v>
      </c>
      <c r="L331" s="31">
        <v>1078.1500000000001</v>
      </c>
      <c r="M331" s="31">
        <v>2.8841199999999998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50.3</v>
      </c>
      <c r="D332" s="40">
        <v>50.70000000000001</v>
      </c>
      <c r="E332" s="40">
        <v>49.800000000000018</v>
      </c>
      <c r="F332" s="40">
        <v>49.300000000000011</v>
      </c>
      <c r="G332" s="40">
        <v>48.40000000000002</v>
      </c>
      <c r="H332" s="40">
        <v>51.200000000000017</v>
      </c>
      <c r="I332" s="40">
        <v>52.100000000000009</v>
      </c>
      <c r="J332" s="40">
        <v>52.600000000000016</v>
      </c>
      <c r="K332" s="31">
        <v>51.6</v>
      </c>
      <c r="L332" s="31">
        <v>50.2</v>
      </c>
      <c r="M332" s="31">
        <v>57.665170000000003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88.65</v>
      </c>
      <c r="D333" s="40">
        <v>89.083333333333329</v>
      </c>
      <c r="E333" s="40">
        <v>87.36666666666666</v>
      </c>
      <c r="F333" s="40">
        <v>86.083333333333329</v>
      </c>
      <c r="G333" s="40">
        <v>84.36666666666666</v>
      </c>
      <c r="H333" s="40">
        <v>90.36666666666666</v>
      </c>
      <c r="I333" s="40">
        <v>92.083333333333329</v>
      </c>
      <c r="J333" s="40">
        <v>93.36666666666666</v>
      </c>
      <c r="K333" s="31">
        <v>90.8</v>
      </c>
      <c r="L333" s="31">
        <v>87.8</v>
      </c>
      <c r="M333" s="31">
        <v>28.445039999999999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602.29999999999995</v>
      </c>
      <c r="D334" s="40">
        <v>606.7833333333333</v>
      </c>
      <c r="E334" s="40">
        <v>595.66666666666663</v>
      </c>
      <c r="F334" s="40">
        <v>589.0333333333333</v>
      </c>
      <c r="G334" s="40">
        <v>577.91666666666663</v>
      </c>
      <c r="H334" s="40">
        <v>613.41666666666663</v>
      </c>
      <c r="I334" s="40">
        <v>624.53333333333342</v>
      </c>
      <c r="J334" s="40">
        <v>631.16666666666663</v>
      </c>
      <c r="K334" s="31">
        <v>617.9</v>
      </c>
      <c r="L334" s="31">
        <v>600.15</v>
      </c>
      <c r="M334" s="31">
        <v>0.66786000000000001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26.05</v>
      </c>
      <c r="D335" s="40">
        <v>26.066666666666663</v>
      </c>
      <c r="E335" s="40">
        <v>25.883333333333326</v>
      </c>
      <c r="F335" s="40">
        <v>25.716666666666661</v>
      </c>
      <c r="G335" s="40">
        <v>25.533333333333324</v>
      </c>
      <c r="H335" s="40">
        <v>26.233333333333327</v>
      </c>
      <c r="I335" s="40">
        <v>26.416666666666664</v>
      </c>
      <c r="J335" s="40">
        <v>26.583333333333329</v>
      </c>
      <c r="K335" s="31">
        <v>26.25</v>
      </c>
      <c r="L335" s="31">
        <v>25.9</v>
      </c>
      <c r="M335" s="31">
        <v>78.98554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58.1</v>
      </c>
      <c r="D336" s="40">
        <v>58.466666666666669</v>
      </c>
      <c r="E336" s="40">
        <v>57.583333333333336</v>
      </c>
      <c r="F336" s="40">
        <v>57.06666666666667</v>
      </c>
      <c r="G336" s="40">
        <v>56.183333333333337</v>
      </c>
      <c r="H336" s="40">
        <v>58.983333333333334</v>
      </c>
      <c r="I336" s="40">
        <v>59.86666666666666</v>
      </c>
      <c r="J336" s="40">
        <v>60.383333333333333</v>
      </c>
      <c r="K336" s="31">
        <v>59.35</v>
      </c>
      <c r="L336" s="31">
        <v>57.95</v>
      </c>
      <c r="M336" s="31">
        <v>19.331869999999999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173.5</v>
      </c>
      <c r="D337" s="40">
        <v>175.08333333333334</v>
      </c>
      <c r="E337" s="40">
        <v>171.06666666666669</v>
      </c>
      <c r="F337" s="40">
        <v>168.63333333333335</v>
      </c>
      <c r="G337" s="40">
        <v>164.6166666666667</v>
      </c>
      <c r="H337" s="40">
        <v>177.51666666666668</v>
      </c>
      <c r="I337" s="40">
        <v>181.53333333333333</v>
      </c>
      <c r="J337" s="40">
        <v>183.96666666666667</v>
      </c>
      <c r="K337" s="31">
        <v>179.1</v>
      </c>
      <c r="L337" s="31">
        <v>172.65</v>
      </c>
      <c r="M337" s="31">
        <v>480.51195999999999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249.55</v>
      </c>
      <c r="D338" s="40">
        <v>250.33333333333334</v>
      </c>
      <c r="E338" s="40">
        <v>247.31666666666669</v>
      </c>
      <c r="F338" s="40">
        <v>245.08333333333334</v>
      </c>
      <c r="G338" s="40">
        <v>242.06666666666669</v>
      </c>
      <c r="H338" s="40">
        <v>252.56666666666669</v>
      </c>
      <c r="I338" s="40">
        <v>255.58333333333334</v>
      </c>
      <c r="J338" s="40">
        <v>257.81666666666672</v>
      </c>
      <c r="K338" s="31">
        <v>253.35</v>
      </c>
      <c r="L338" s="31">
        <v>248.1</v>
      </c>
      <c r="M338" s="31">
        <v>7.2828099999999996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118.5</v>
      </c>
      <c r="D339" s="40">
        <v>118.96666666666665</v>
      </c>
      <c r="E339" s="40">
        <v>117.83333333333331</v>
      </c>
      <c r="F339" s="40">
        <v>117.16666666666666</v>
      </c>
      <c r="G339" s="40">
        <v>116.03333333333332</v>
      </c>
      <c r="H339" s="40">
        <v>119.63333333333331</v>
      </c>
      <c r="I339" s="40">
        <v>120.76666666666667</v>
      </c>
      <c r="J339" s="40">
        <v>121.43333333333331</v>
      </c>
      <c r="K339" s="31">
        <v>120.1</v>
      </c>
      <c r="L339" s="31">
        <v>118.3</v>
      </c>
      <c r="M339" s="31">
        <v>104.42400000000001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500.2</v>
      </c>
      <c r="D340" s="40">
        <v>499.76666666666671</v>
      </c>
      <c r="E340" s="40">
        <v>492.53333333333342</v>
      </c>
      <c r="F340" s="40">
        <v>484.86666666666673</v>
      </c>
      <c r="G340" s="40">
        <v>477.63333333333344</v>
      </c>
      <c r="H340" s="40">
        <v>507.43333333333339</v>
      </c>
      <c r="I340" s="40">
        <v>514.66666666666663</v>
      </c>
      <c r="J340" s="40">
        <v>522.33333333333337</v>
      </c>
      <c r="K340" s="31">
        <v>507</v>
      </c>
      <c r="L340" s="31">
        <v>492.1</v>
      </c>
      <c r="M340" s="31">
        <v>4.3293799999999996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82.45</v>
      </c>
      <c r="D341" s="40">
        <v>83.316666666666677</v>
      </c>
      <c r="E341" s="40">
        <v>81.03333333333336</v>
      </c>
      <c r="F341" s="40">
        <v>79.616666666666688</v>
      </c>
      <c r="G341" s="40">
        <v>77.333333333333371</v>
      </c>
      <c r="H341" s="40">
        <v>84.733333333333348</v>
      </c>
      <c r="I341" s="40">
        <v>87.01666666666668</v>
      </c>
      <c r="J341" s="40">
        <v>88.433333333333337</v>
      </c>
      <c r="K341" s="31">
        <v>85.6</v>
      </c>
      <c r="L341" s="31">
        <v>81.900000000000006</v>
      </c>
      <c r="M341" s="31">
        <v>183.96727999999999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61.1</v>
      </c>
      <c r="D342" s="40">
        <v>61.316666666666663</v>
      </c>
      <c r="E342" s="40">
        <v>60.583333333333329</v>
      </c>
      <c r="F342" s="40">
        <v>60.066666666666663</v>
      </c>
      <c r="G342" s="40">
        <v>59.333333333333329</v>
      </c>
      <c r="H342" s="40">
        <v>61.833333333333329</v>
      </c>
      <c r="I342" s="40">
        <v>62.566666666666663</v>
      </c>
      <c r="J342" s="40">
        <v>63.083333333333329</v>
      </c>
      <c r="K342" s="31">
        <v>62.05</v>
      </c>
      <c r="L342" s="31">
        <v>60.8</v>
      </c>
      <c r="M342" s="31">
        <v>5.5970800000000001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3940.1</v>
      </c>
      <c r="D343" s="40">
        <v>3926.4666666666672</v>
      </c>
      <c r="E343" s="40">
        <v>3894.9333333333343</v>
      </c>
      <c r="F343" s="40">
        <v>3849.7666666666673</v>
      </c>
      <c r="G343" s="40">
        <v>3818.2333333333345</v>
      </c>
      <c r="H343" s="40">
        <v>3971.6333333333341</v>
      </c>
      <c r="I343" s="40">
        <v>4003.166666666667</v>
      </c>
      <c r="J343" s="40">
        <v>4048.3333333333339</v>
      </c>
      <c r="K343" s="31">
        <v>3958</v>
      </c>
      <c r="L343" s="31">
        <v>3881.3</v>
      </c>
      <c r="M343" s="31">
        <v>1.3976599999999999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18143.95</v>
      </c>
      <c r="D344" s="40">
        <v>18083.399999999998</v>
      </c>
      <c r="E344" s="40">
        <v>17942.799999999996</v>
      </c>
      <c r="F344" s="40">
        <v>17741.649999999998</v>
      </c>
      <c r="G344" s="40">
        <v>17601.049999999996</v>
      </c>
      <c r="H344" s="40">
        <v>18284.549999999996</v>
      </c>
      <c r="I344" s="40">
        <v>18425.149999999994</v>
      </c>
      <c r="J344" s="40">
        <v>18626.299999999996</v>
      </c>
      <c r="K344" s="31">
        <v>18224</v>
      </c>
      <c r="L344" s="31">
        <v>17882.25</v>
      </c>
      <c r="M344" s="31">
        <v>0.75231000000000003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50.05</v>
      </c>
      <c r="D345" s="40">
        <v>50.466666666666661</v>
      </c>
      <c r="E345" s="40">
        <v>49.383333333333326</v>
      </c>
      <c r="F345" s="40">
        <v>48.716666666666661</v>
      </c>
      <c r="G345" s="40">
        <v>47.633333333333326</v>
      </c>
      <c r="H345" s="40">
        <v>51.133333333333326</v>
      </c>
      <c r="I345" s="40">
        <v>52.216666666666654</v>
      </c>
      <c r="J345" s="40">
        <v>52.883333333333326</v>
      </c>
      <c r="K345" s="31">
        <v>51.55</v>
      </c>
      <c r="L345" s="31">
        <v>49.8</v>
      </c>
      <c r="M345" s="31">
        <v>12.521100000000001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2510.1</v>
      </c>
      <c r="D346" s="40">
        <v>2519.9666666666667</v>
      </c>
      <c r="E346" s="40">
        <v>2492.1833333333334</v>
      </c>
      <c r="F346" s="40">
        <v>2474.2666666666669</v>
      </c>
      <c r="G346" s="40">
        <v>2446.4833333333336</v>
      </c>
      <c r="H346" s="40">
        <v>2537.8833333333332</v>
      </c>
      <c r="I346" s="40">
        <v>2565.666666666667</v>
      </c>
      <c r="J346" s="40">
        <v>2583.583333333333</v>
      </c>
      <c r="K346" s="31">
        <v>2547.75</v>
      </c>
      <c r="L346" s="31">
        <v>2502.0500000000002</v>
      </c>
      <c r="M346" s="31">
        <v>7.2989999999999999E-2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401.75</v>
      </c>
      <c r="D347" s="40">
        <v>404.84999999999997</v>
      </c>
      <c r="E347" s="40">
        <v>395.64999999999992</v>
      </c>
      <c r="F347" s="40">
        <v>389.54999999999995</v>
      </c>
      <c r="G347" s="40">
        <v>380.34999999999991</v>
      </c>
      <c r="H347" s="40">
        <v>410.94999999999993</v>
      </c>
      <c r="I347" s="40">
        <v>420.15</v>
      </c>
      <c r="J347" s="40">
        <v>426.24999999999994</v>
      </c>
      <c r="K347" s="31">
        <v>414.05</v>
      </c>
      <c r="L347" s="31">
        <v>398.75</v>
      </c>
      <c r="M347" s="31">
        <v>23.50609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696.5</v>
      </c>
      <c r="D348" s="40">
        <v>686.23333333333323</v>
      </c>
      <c r="E348" s="40">
        <v>672.46666666666647</v>
      </c>
      <c r="F348" s="40">
        <v>648.43333333333328</v>
      </c>
      <c r="G348" s="40">
        <v>634.66666666666652</v>
      </c>
      <c r="H348" s="40">
        <v>710.26666666666642</v>
      </c>
      <c r="I348" s="40">
        <v>724.03333333333308</v>
      </c>
      <c r="J348" s="40">
        <v>748.06666666666638</v>
      </c>
      <c r="K348" s="31">
        <v>700</v>
      </c>
      <c r="L348" s="31">
        <v>662.2</v>
      </c>
      <c r="M348" s="31">
        <v>4.6833400000000003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115.3</v>
      </c>
      <c r="D349" s="40">
        <v>115.60000000000001</v>
      </c>
      <c r="E349" s="40">
        <v>114.45000000000002</v>
      </c>
      <c r="F349" s="40">
        <v>113.60000000000001</v>
      </c>
      <c r="G349" s="40">
        <v>112.45000000000002</v>
      </c>
      <c r="H349" s="40">
        <v>116.45000000000002</v>
      </c>
      <c r="I349" s="40">
        <v>117.60000000000002</v>
      </c>
      <c r="J349" s="40">
        <v>118.45000000000002</v>
      </c>
      <c r="K349" s="31">
        <v>116.75</v>
      </c>
      <c r="L349" s="31">
        <v>114.75</v>
      </c>
      <c r="M349" s="31">
        <v>78.416899999999998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161.1</v>
      </c>
      <c r="D350" s="40">
        <v>161.79999999999998</v>
      </c>
      <c r="E350" s="40">
        <v>159.99999999999997</v>
      </c>
      <c r="F350" s="40">
        <v>158.89999999999998</v>
      </c>
      <c r="G350" s="40">
        <v>157.09999999999997</v>
      </c>
      <c r="H350" s="40">
        <v>162.89999999999998</v>
      </c>
      <c r="I350" s="40">
        <v>164.7</v>
      </c>
      <c r="J350" s="40">
        <v>165.79999999999998</v>
      </c>
      <c r="K350" s="31">
        <v>163.6</v>
      </c>
      <c r="L350" s="31">
        <v>160.69999999999999</v>
      </c>
      <c r="M350" s="31">
        <v>7.9909699999999999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4012.1</v>
      </c>
      <c r="D351" s="40">
        <v>4037.2000000000003</v>
      </c>
      <c r="E351" s="40">
        <v>3975.4000000000005</v>
      </c>
      <c r="F351" s="40">
        <v>3938.7000000000003</v>
      </c>
      <c r="G351" s="40">
        <v>3876.9000000000005</v>
      </c>
      <c r="H351" s="40">
        <v>4073.9000000000005</v>
      </c>
      <c r="I351" s="40">
        <v>4135.7000000000007</v>
      </c>
      <c r="J351" s="40">
        <v>4172.4000000000005</v>
      </c>
      <c r="K351" s="31">
        <v>4099</v>
      </c>
      <c r="L351" s="31">
        <v>4000.5</v>
      </c>
      <c r="M351" s="31">
        <v>0.44991999999999999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347.9</v>
      </c>
      <c r="D352" s="40">
        <v>350.61666666666662</v>
      </c>
      <c r="E352" s="40">
        <v>343.38333333333321</v>
      </c>
      <c r="F352" s="40">
        <v>338.86666666666662</v>
      </c>
      <c r="G352" s="40">
        <v>331.63333333333321</v>
      </c>
      <c r="H352" s="40">
        <v>355.13333333333321</v>
      </c>
      <c r="I352" s="40">
        <v>362.36666666666667</v>
      </c>
      <c r="J352" s="40">
        <v>366.88333333333321</v>
      </c>
      <c r="K352" s="31">
        <v>357.85</v>
      </c>
      <c r="L352" s="31">
        <v>346.1</v>
      </c>
      <c r="M352" s="31">
        <v>6.6806700000000001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3026</v>
      </c>
      <c r="D354" s="40">
        <v>3056.1833333333329</v>
      </c>
      <c r="E354" s="40">
        <v>2982.3666666666659</v>
      </c>
      <c r="F354" s="40">
        <v>2938.7333333333331</v>
      </c>
      <c r="G354" s="40">
        <v>2864.9166666666661</v>
      </c>
      <c r="H354" s="40">
        <v>3099.8166666666657</v>
      </c>
      <c r="I354" s="40">
        <v>3173.6333333333323</v>
      </c>
      <c r="J354" s="40">
        <v>3217.2666666666655</v>
      </c>
      <c r="K354" s="31">
        <v>3130</v>
      </c>
      <c r="L354" s="31">
        <v>3012.55</v>
      </c>
      <c r="M354" s="31">
        <v>5.3618800000000002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690.35</v>
      </c>
      <c r="D355" s="40">
        <v>694.11666666666667</v>
      </c>
      <c r="E355" s="40">
        <v>676.23333333333335</v>
      </c>
      <c r="F355" s="40">
        <v>662.11666666666667</v>
      </c>
      <c r="G355" s="40">
        <v>644.23333333333335</v>
      </c>
      <c r="H355" s="40">
        <v>708.23333333333335</v>
      </c>
      <c r="I355" s="40">
        <v>726.11666666666679</v>
      </c>
      <c r="J355" s="40">
        <v>740.23333333333335</v>
      </c>
      <c r="K355" s="31">
        <v>712</v>
      </c>
      <c r="L355" s="31">
        <v>680</v>
      </c>
      <c r="M355" s="31">
        <v>0.4642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318.45</v>
      </c>
      <c r="D356" s="40">
        <v>320.81666666666666</v>
      </c>
      <c r="E356" s="40">
        <v>312.63333333333333</v>
      </c>
      <c r="F356" s="40">
        <v>306.81666666666666</v>
      </c>
      <c r="G356" s="40">
        <v>298.63333333333333</v>
      </c>
      <c r="H356" s="40">
        <v>326.63333333333333</v>
      </c>
      <c r="I356" s="40">
        <v>334.81666666666661</v>
      </c>
      <c r="J356" s="40">
        <v>340.63333333333333</v>
      </c>
      <c r="K356" s="31">
        <v>329</v>
      </c>
      <c r="L356" s="31">
        <v>315</v>
      </c>
      <c r="M356" s="31">
        <v>8.0863600000000009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1318.1</v>
      </c>
      <c r="D357" s="40">
        <v>1326.5666666666666</v>
      </c>
      <c r="E357" s="40">
        <v>1307.1333333333332</v>
      </c>
      <c r="F357" s="40">
        <v>1296.1666666666665</v>
      </c>
      <c r="G357" s="40">
        <v>1276.7333333333331</v>
      </c>
      <c r="H357" s="40">
        <v>1337.5333333333333</v>
      </c>
      <c r="I357" s="40">
        <v>1356.9666666666667</v>
      </c>
      <c r="J357" s="40">
        <v>1367.9333333333334</v>
      </c>
      <c r="K357" s="31">
        <v>1346</v>
      </c>
      <c r="L357" s="31">
        <v>1315.6</v>
      </c>
      <c r="M357" s="31">
        <v>3.11707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33376.949999999997</v>
      </c>
      <c r="D358" s="40">
        <v>33262.35</v>
      </c>
      <c r="E358" s="40">
        <v>32735.149999999994</v>
      </c>
      <c r="F358" s="40">
        <v>32093.349999999995</v>
      </c>
      <c r="G358" s="40">
        <v>31566.149999999991</v>
      </c>
      <c r="H358" s="40">
        <v>33904.149999999994</v>
      </c>
      <c r="I358" s="40">
        <v>34431.349999999991</v>
      </c>
      <c r="J358" s="40">
        <v>35073.15</v>
      </c>
      <c r="K358" s="31">
        <v>33789.550000000003</v>
      </c>
      <c r="L358" s="31">
        <v>32620.55</v>
      </c>
      <c r="M358" s="31">
        <v>0.28887000000000002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3039.15</v>
      </c>
      <c r="D359" s="40">
        <v>3031.3833333333332</v>
      </c>
      <c r="E359" s="40">
        <v>2932.7666666666664</v>
      </c>
      <c r="F359" s="40">
        <v>2826.3833333333332</v>
      </c>
      <c r="G359" s="40">
        <v>2727.7666666666664</v>
      </c>
      <c r="H359" s="40">
        <v>3137.7666666666664</v>
      </c>
      <c r="I359" s="40">
        <v>3236.3833333333332</v>
      </c>
      <c r="J359" s="40">
        <v>3342.7666666666664</v>
      </c>
      <c r="K359" s="31">
        <v>3130</v>
      </c>
      <c r="L359" s="31">
        <v>2925</v>
      </c>
      <c r="M359" s="31">
        <v>18.378430000000002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219.65</v>
      </c>
      <c r="D360" s="40">
        <v>220.21666666666667</v>
      </c>
      <c r="E360" s="40">
        <v>218.78333333333333</v>
      </c>
      <c r="F360" s="40">
        <v>217.91666666666666</v>
      </c>
      <c r="G360" s="40">
        <v>216.48333333333332</v>
      </c>
      <c r="H360" s="40">
        <v>221.08333333333334</v>
      </c>
      <c r="I360" s="40">
        <v>222.51666666666668</v>
      </c>
      <c r="J360" s="40">
        <v>223.38333333333335</v>
      </c>
      <c r="K360" s="31">
        <v>221.65</v>
      </c>
      <c r="L360" s="31">
        <v>219.35</v>
      </c>
      <c r="M360" s="31">
        <v>18.715070000000001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5625.35</v>
      </c>
      <c r="D361" s="40">
        <v>5612.25</v>
      </c>
      <c r="E361" s="40">
        <v>5574.3</v>
      </c>
      <c r="F361" s="40">
        <v>5523.25</v>
      </c>
      <c r="G361" s="40">
        <v>5485.3</v>
      </c>
      <c r="H361" s="40">
        <v>5663.3</v>
      </c>
      <c r="I361" s="40">
        <v>5701.2500000000009</v>
      </c>
      <c r="J361" s="40">
        <v>5752.3</v>
      </c>
      <c r="K361" s="31">
        <v>5650.2</v>
      </c>
      <c r="L361" s="31">
        <v>5561.2</v>
      </c>
      <c r="M361" s="31">
        <v>0.58230000000000004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233.05</v>
      </c>
      <c r="D362" s="40">
        <v>234.68333333333331</v>
      </c>
      <c r="E362" s="40">
        <v>230.86666666666662</v>
      </c>
      <c r="F362" s="40">
        <v>228.68333333333331</v>
      </c>
      <c r="G362" s="40">
        <v>224.86666666666662</v>
      </c>
      <c r="H362" s="40">
        <v>236.86666666666662</v>
      </c>
      <c r="I362" s="40">
        <v>240.68333333333328</v>
      </c>
      <c r="J362" s="40">
        <v>242.86666666666662</v>
      </c>
      <c r="K362" s="31">
        <v>238.5</v>
      </c>
      <c r="L362" s="31">
        <v>232.5</v>
      </c>
      <c r="M362" s="31">
        <v>5.31698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878.3</v>
      </c>
      <c r="D363" s="40">
        <v>873.68333333333339</v>
      </c>
      <c r="E363" s="40">
        <v>860.41666666666674</v>
      </c>
      <c r="F363" s="40">
        <v>842.5333333333333</v>
      </c>
      <c r="G363" s="40">
        <v>829.26666666666665</v>
      </c>
      <c r="H363" s="40">
        <v>891.56666666666683</v>
      </c>
      <c r="I363" s="40">
        <v>904.83333333333348</v>
      </c>
      <c r="J363" s="40">
        <v>922.71666666666692</v>
      </c>
      <c r="K363" s="31">
        <v>886.95</v>
      </c>
      <c r="L363" s="31">
        <v>855.8</v>
      </c>
      <c r="M363" s="31">
        <v>4.7938799999999997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2306.6</v>
      </c>
      <c r="D364" s="40">
        <v>2311.6333333333332</v>
      </c>
      <c r="E364" s="40">
        <v>2295.5666666666666</v>
      </c>
      <c r="F364" s="40">
        <v>2284.5333333333333</v>
      </c>
      <c r="G364" s="40">
        <v>2268.4666666666667</v>
      </c>
      <c r="H364" s="40">
        <v>2322.6666666666665</v>
      </c>
      <c r="I364" s="40">
        <v>2338.7333333333331</v>
      </c>
      <c r="J364" s="40">
        <v>2349.7666666666664</v>
      </c>
      <c r="K364" s="31">
        <v>2327.6999999999998</v>
      </c>
      <c r="L364" s="31">
        <v>2300.6</v>
      </c>
      <c r="M364" s="31">
        <v>1.6448100000000001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2255.0500000000002</v>
      </c>
      <c r="D365" s="40">
        <v>2246.8833333333337</v>
      </c>
      <c r="E365" s="40">
        <v>2215.3666666666672</v>
      </c>
      <c r="F365" s="40">
        <v>2175.6833333333334</v>
      </c>
      <c r="G365" s="40">
        <v>2144.166666666667</v>
      </c>
      <c r="H365" s="40">
        <v>2286.5666666666675</v>
      </c>
      <c r="I365" s="40">
        <v>2318.0833333333339</v>
      </c>
      <c r="J365" s="40">
        <v>2357.7666666666678</v>
      </c>
      <c r="K365" s="31">
        <v>2278.4</v>
      </c>
      <c r="L365" s="31">
        <v>2207.1999999999998</v>
      </c>
      <c r="M365" s="31">
        <v>5.3847199999999997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1003.95</v>
      </c>
      <c r="D366" s="40">
        <v>1000.4166666666666</v>
      </c>
      <c r="E366" s="40">
        <v>984.73333333333323</v>
      </c>
      <c r="F366" s="40">
        <v>965.51666666666665</v>
      </c>
      <c r="G366" s="40">
        <v>949.83333333333326</v>
      </c>
      <c r="H366" s="40">
        <v>1019.6333333333332</v>
      </c>
      <c r="I366" s="40">
        <v>1035.3166666666666</v>
      </c>
      <c r="J366" s="40">
        <v>1054.5333333333333</v>
      </c>
      <c r="K366" s="31">
        <v>1016.1</v>
      </c>
      <c r="L366" s="31">
        <v>981.2</v>
      </c>
      <c r="M366" s="31">
        <v>1.6922299999999999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1889.25</v>
      </c>
      <c r="D367" s="40">
        <v>1914.75</v>
      </c>
      <c r="E367" s="40">
        <v>1859.5</v>
      </c>
      <c r="F367" s="40">
        <v>1829.75</v>
      </c>
      <c r="G367" s="40">
        <v>1774.5</v>
      </c>
      <c r="H367" s="40">
        <v>1944.5</v>
      </c>
      <c r="I367" s="40">
        <v>1999.75</v>
      </c>
      <c r="J367" s="40">
        <v>2029.5</v>
      </c>
      <c r="K367" s="31">
        <v>1970</v>
      </c>
      <c r="L367" s="31">
        <v>1885</v>
      </c>
      <c r="M367" s="31">
        <v>3.9677099999999998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1534.65</v>
      </c>
      <c r="D368" s="40">
        <v>1530.0666666666666</v>
      </c>
      <c r="E368" s="40">
        <v>1515.1333333333332</v>
      </c>
      <c r="F368" s="40">
        <v>1495.6166666666666</v>
      </c>
      <c r="G368" s="40">
        <v>1480.6833333333332</v>
      </c>
      <c r="H368" s="40">
        <v>1549.5833333333333</v>
      </c>
      <c r="I368" s="40">
        <v>1564.5166666666667</v>
      </c>
      <c r="J368" s="40">
        <v>1584.0333333333333</v>
      </c>
      <c r="K368" s="31">
        <v>1545</v>
      </c>
      <c r="L368" s="31">
        <v>1510.55</v>
      </c>
      <c r="M368" s="31">
        <v>0.93347999999999998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128.44999999999999</v>
      </c>
      <c r="D369" s="40">
        <v>128.78333333333333</v>
      </c>
      <c r="E369" s="40">
        <v>127.81666666666666</v>
      </c>
      <c r="F369" s="40">
        <v>127.18333333333334</v>
      </c>
      <c r="G369" s="40">
        <v>126.21666666666667</v>
      </c>
      <c r="H369" s="40">
        <v>129.41666666666666</v>
      </c>
      <c r="I369" s="40">
        <v>130.3833333333333</v>
      </c>
      <c r="J369" s="40">
        <v>131.01666666666665</v>
      </c>
      <c r="K369" s="31">
        <v>129.75</v>
      </c>
      <c r="L369" s="31">
        <v>128.15</v>
      </c>
      <c r="M369" s="31">
        <v>36.037430000000001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233</v>
      </c>
      <c r="D370" s="40">
        <v>233</v>
      </c>
      <c r="E370" s="40">
        <v>232.05</v>
      </c>
      <c r="F370" s="40">
        <v>231.10000000000002</v>
      </c>
      <c r="G370" s="40">
        <v>230.15000000000003</v>
      </c>
      <c r="H370" s="40">
        <v>233.95</v>
      </c>
      <c r="I370" s="40">
        <v>234.89999999999998</v>
      </c>
      <c r="J370" s="40">
        <v>235.84999999999997</v>
      </c>
      <c r="K370" s="31">
        <v>233.95</v>
      </c>
      <c r="L370" s="31">
        <v>232.05</v>
      </c>
      <c r="M370" s="31">
        <v>37.464590000000001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348.8</v>
      </c>
      <c r="D371" s="40">
        <v>348.34999999999997</v>
      </c>
      <c r="E371" s="40">
        <v>340.69999999999993</v>
      </c>
      <c r="F371" s="40">
        <v>332.59999999999997</v>
      </c>
      <c r="G371" s="40">
        <v>324.94999999999993</v>
      </c>
      <c r="H371" s="40">
        <v>356.44999999999993</v>
      </c>
      <c r="I371" s="40">
        <v>364.09999999999991</v>
      </c>
      <c r="J371" s="40">
        <v>372.19999999999993</v>
      </c>
      <c r="K371" s="31">
        <v>356</v>
      </c>
      <c r="L371" s="31">
        <v>340.25</v>
      </c>
      <c r="M371" s="31">
        <v>16.428660000000001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695.2</v>
      </c>
      <c r="D372" s="40">
        <v>693.73333333333323</v>
      </c>
      <c r="E372" s="40">
        <v>686.51666666666642</v>
      </c>
      <c r="F372" s="40">
        <v>677.83333333333314</v>
      </c>
      <c r="G372" s="40">
        <v>670.61666666666633</v>
      </c>
      <c r="H372" s="40">
        <v>702.41666666666652</v>
      </c>
      <c r="I372" s="40">
        <v>709.63333333333344</v>
      </c>
      <c r="J372" s="40">
        <v>718.31666666666661</v>
      </c>
      <c r="K372" s="31">
        <v>700.95</v>
      </c>
      <c r="L372" s="31">
        <v>685.05</v>
      </c>
      <c r="M372" s="31">
        <v>3.4241799999999998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142.25</v>
      </c>
      <c r="D373" s="40">
        <v>143.33333333333334</v>
      </c>
      <c r="E373" s="40">
        <v>140.2166666666667</v>
      </c>
      <c r="F373" s="40">
        <v>138.18333333333337</v>
      </c>
      <c r="G373" s="40">
        <v>135.06666666666672</v>
      </c>
      <c r="H373" s="40">
        <v>145.36666666666667</v>
      </c>
      <c r="I373" s="40">
        <v>148.48333333333329</v>
      </c>
      <c r="J373" s="40">
        <v>150.51666666666665</v>
      </c>
      <c r="K373" s="31">
        <v>146.44999999999999</v>
      </c>
      <c r="L373" s="31">
        <v>141.30000000000001</v>
      </c>
      <c r="M373" s="31">
        <v>4.1264599999999998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5491.9</v>
      </c>
      <c r="D374" s="40">
        <v>5494.4000000000005</v>
      </c>
      <c r="E374" s="40">
        <v>5447.5000000000009</v>
      </c>
      <c r="F374" s="40">
        <v>5403.1</v>
      </c>
      <c r="G374" s="40">
        <v>5356.2000000000007</v>
      </c>
      <c r="H374" s="40">
        <v>5538.8000000000011</v>
      </c>
      <c r="I374" s="40">
        <v>5585.7000000000007</v>
      </c>
      <c r="J374" s="40">
        <v>5630.1000000000013</v>
      </c>
      <c r="K374" s="31">
        <v>5541.3</v>
      </c>
      <c r="L374" s="31">
        <v>5450</v>
      </c>
      <c r="M374" s="31">
        <v>8.7840000000000001E-2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12798.95</v>
      </c>
      <c r="D375" s="40">
        <v>12832.033333333333</v>
      </c>
      <c r="E375" s="40">
        <v>12746.916666666666</v>
      </c>
      <c r="F375" s="40">
        <v>12694.883333333333</v>
      </c>
      <c r="G375" s="40">
        <v>12609.766666666666</v>
      </c>
      <c r="H375" s="40">
        <v>12884.066666666666</v>
      </c>
      <c r="I375" s="40">
        <v>12969.183333333334</v>
      </c>
      <c r="J375" s="40">
        <v>13021.216666666665</v>
      </c>
      <c r="K375" s="31">
        <v>12917.15</v>
      </c>
      <c r="L375" s="31">
        <v>12780</v>
      </c>
      <c r="M375" s="31">
        <v>8.8289999999999993E-2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40.049999999999997</v>
      </c>
      <c r="D376" s="40">
        <v>40.016666666666666</v>
      </c>
      <c r="E376" s="40">
        <v>39.733333333333334</v>
      </c>
      <c r="F376" s="40">
        <v>39.416666666666671</v>
      </c>
      <c r="G376" s="40">
        <v>39.13333333333334</v>
      </c>
      <c r="H376" s="40">
        <v>40.333333333333329</v>
      </c>
      <c r="I376" s="40">
        <v>40.61666666666666</v>
      </c>
      <c r="J376" s="40">
        <v>40.933333333333323</v>
      </c>
      <c r="K376" s="31">
        <v>40.299999999999997</v>
      </c>
      <c r="L376" s="31">
        <v>39.700000000000003</v>
      </c>
      <c r="M376" s="31">
        <v>429.58166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799.25</v>
      </c>
      <c r="D377" s="40">
        <v>797.08333333333337</v>
      </c>
      <c r="E377" s="40">
        <v>782.16666666666674</v>
      </c>
      <c r="F377" s="40">
        <v>765.08333333333337</v>
      </c>
      <c r="G377" s="40">
        <v>750.16666666666674</v>
      </c>
      <c r="H377" s="40">
        <v>814.16666666666674</v>
      </c>
      <c r="I377" s="40">
        <v>829.08333333333348</v>
      </c>
      <c r="J377" s="40">
        <v>846.16666666666674</v>
      </c>
      <c r="K377" s="31">
        <v>812</v>
      </c>
      <c r="L377" s="31">
        <v>780</v>
      </c>
      <c r="M377" s="31">
        <v>4.1621899999999998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204.5</v>
      </c>
      <c r="D378" s="40">
        <v>205.05000000000004</v>
      </c>
      <c r="E378" s="40">
        <v>203.25000000000009</v>
      </c>
      <c r="F378" s="40">
        <v>202.00000000000006</v>
      </c>
      <c r="G378" s="40">
        <v>200.2000000000001</v>
      </c>
      <c r="H378" s="40">
        <v>206.30000000000007</v>
      </c>
      <c r="I378" s="40">
        <v>208.10000000000002</v>
      </c>
      <c r="J378" s="40">
        <v>209.35000000000005</v>
      </c>
      <c r="K378" s="31">
        <v>206.85</v>
      </c>
      <c r="L378" s="31">
        <v>203.8</v>
      </c>
      <c r="M378" s="31">
        <v>41.723790000000001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152.9</v>
      </c>
      <c r="D379" s="40">
        <v>153.41666666666669</v>
      </c>
      <c r="E379" s="40">
        <v>152.03333333333336</v>
      </c>
      <c r="F379" s="40">
        <v>151.16666666666669</v>
      </c>
      <c r="G379" s="40">
        <v>149.78333333333336</v>
      </c>
      <c r="H379" s="40">
        <v>154.28333333333336</v>
      </c>
      <c r="I379" s="40">
        <v>155.66666666666669</v>
      </c>
      <c r="J379" s="40">
        <v>156.53333333333336</v>
      </c>
      <c r="K379" s="31">
        <v>154.80000000000001</v>
      </c>
      <c r="L379" s="31">
        <v>152.55000000000001</v>
      </c>
      <c r="M379" s="31">
        <v>27.196100000000001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279.10000000000002</v>
      </c>
      <c r="D380" s="40">
        <v>280.3</v>
      </c>
      <c r="E380" s="40">
        <v>275.8</v>
      </c>
      <c r="F380" s="40">
        <v>272.5</v>
      </c>
      <c r="G380" s="40">
        <v>268</v>
      </c>
      <c r="H380" s="40">
        <v>283.60000000000002</v>
      </c>
      <c r="I380" s="40">
        <v>288.10000000000002</v>
      </c>
      <c r="J380" s="40">
        <v>291.40000000000003</v>
      </c>
      <c r="K380" s="31">
        <v>284.8</v>
      </c>
      <c r="L380" s="31">
        <v>277</v>
      </c>
      <c r="M380" s="31">
        <v>3.37209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861.7</v>
      </c>
      <c r="D381" s="40">
        <v>859.63333333333333</v>
      </c>
      <c r="E381" s="40">
        <v>844.4666666666667</v>
      </c>
      <c r="F381" s="40">
        <v>827.23333333333335</v>
      </c>
      <c r="G381" s="40">
        <v>812.06666666666672</v>
      </c>
      <c r="H381" s="40">
        <v>876.86666666666667</v>
      </c>
      <c r="I381" s="40">
        <v>892.03333333333342</v>
      </c>
      <c r="J381" s="40">
        <v>909.26666666666665</v>
      </c>
      <c r="K381" s="31">
        <v>874.8</v>
      </c>
      <c r="L381" s="31">
        <v>842.4</v>
      </c>
      <c r="M381" s="31">
        <v>9.3581699999999994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30.25</v>
      </c>
      <c r="D382" s="40">
        <v>30.433333333333337</v>
      </c>
      <c r="E382" s="40">
        <v>29.916666666666675</v>
      </c>
      <c r="F382" s="40">
        <v>29.583333333333339</v>
      </c>
      <c r="G382" s="40">
        <v>29.066666666666677</v>
      </c>
      <c r="H382" s="40">
        <v>30.766666666666673</v>
      </c>
      <c r="I382" s="40">
        <v>31.283333333333339</v>
      </c>
      <c r="J382" s="40">
        <v>31.616666666666671</v>
      </c>
      <c r="K382" s="31">
        <v>30.95</v>
      </c>
      <c r="L382" s="31">
        <v>30.1</v>
      </c>
      <c r="M382" s="31">
        <v>25.671209999999999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253.8</v>
      </c>
      <c r="D383" s="40">
        <v>252.33333333333334</v>
      </c>
      <c r="E383" s="40">
        <v>248.91666666666669</v>
      </c>
      <c r="F383" s="40">
        <v>244.03333333333333</v>
      </c>
      <c r="G383" s="40">
        <v>240.61666666666667</v>
      </c>
      <c r="H383" s="40">
        <v>257.2166666666667</v>
      </c>
      <c r="I383" s="40">
        <v>260.63333333333338</v>
      </c>
      <c r="J383" s="40">
        <v>265.51666666666671</v>
      </c>
      <c r="K383" s="31">
        <v>255.75</v>
      </c>
      <c r="L383" s="31">
        <v>247.45</v>
      </c>
      <c r="M383" s="31">
        <v>67.223839999999996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580.5</v>
      </c>
      <c r="D384" s="40">
        <v>580.5</v>
      </c>
      <c r="E384" s="40">
        <v>576</v>
      </c>
      <c r="F384" s="40">
        <v>571.5</v>
      </c>
      <c r="G384" s="40">
        <v>567</v>
      </c>
      <c r="H384" s="40">
        <v>585</v>
      </c>
      <c r="I384" s="40">
        <v>589.5</v>
      </c>
      <c r="J384" s="40">
        <v>594</v>
      </c>
      <c r="K384" s="31">
        <v>585</v>
      </c>
      <c r="L384" s="31">
        <v>576</v>
      </c>
      <c r="M384" s="31">
        <v>3.2258100000000001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318.2</v>
      </c>
      <c r="D385" s="40">
        <v>321</v>
      </c>
      <c r="E385" s="40">
        <v>313.2</v>
      </c>
      <c r="F385" s="40">
        <v>308.2</v>
      </c>
      <c r="G385" s="40">
        <v>300.39999999999998</v>
      </c>
      <c r="H385" s="40">
        <v>326</v>
      </c>
      <c r="I385" s="40">
        <v>333.79999999999995</v>
      </c>
      <c r="J385" s="40">
        <v>338.8</v>
      </c>
      <c r="K385" s="31">
        <v>328.8</v>
      </c>
      <c r="L385" s="31">
        <v>316</v>
      </c>
      <c r="M385" s="31">
        <v>7.6372900000000001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</v>
      </c>
      <c r="D386" s="40">
        <v>80.13333333333334</v>
      </c>
      <c r="E386" s="40">
        <v>79.216666666666683</v>
      </c>
      <c r="F386" s="40">
        <v>78.433333333333337</v>
      </c>
      <c r="G386" s="40">
        <v>77.51666666666668</v>
      </c>
      <c r="H386" s="40">
        <v>80.916666666666686</v>
      </c>
      <c r="I386" s="40">
        <v>81.833333333333343</v>
      </c>
      <c r="J386" s="40">
        <v>82.616666666666688</v>
      </c>
      <c r="K386" s="31">
        <v>81.05</v>
      </c>
      <c r="L386" s="31">
        <v>79.349999999999994</v>
      </c>
      <c r="M386" s="31">
        <v>23.358319999999999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2057.0500000000002</v>
      </c>
      <c r="D387" s="40">
        <v>2048.65</v>
      </c>
      <c r="E387" s="40">
        <v>2028.4</v>
      </c>
      <c r="F387" s="40">
        <v>1999.75</v>
      </c>
      <c r="G387" s="40">
        <v>1979.5</v>
      </c>
      <c r="H387" s="40">
        <v>2077.3000000000002</v>
      </c>
      <c r="I387" s="40">
        <v>2097.5500000000002</v>
      </c>
      <c r="J387" s="40">
        <v>2126.2000000000003</v>
      </c>
      <c r="K387" s="31">
        <v>2068.9</v>
      </c>
      <c r="L387" s="31">
        <v>2020</v>
      </c>
      <c r="M387" s="31">
        <v>0.20757999999999999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448.6</v>
      </c>
      <c r="D388" s="40">
        <v>452.2</v>
      </c>
      <c r="E388" s="40">
        <v>442.95</v>
      </c>
      <c r="F388" s="40">
        <v>437.3</v>
      </c>
      <c r="G388" s="40">
        <v>428.05</v>
      </c>
      <c r="H388" s="40">
        <v>457.84999999999997</v>
      </c>
      <c r="I388" s="40">
        <v>467.09999999999997</v>
      </c>
      <c r="J388" s="40">
        <v>472.74999999999994</v>
      </c>
      <c r="K388" s="31">
        <v>461.45</v>
      </c>
      <c r="L388" s="31">
        <v>446.55</v>
      </c>
      <c r="M388" s="31">
        <v>5.0846299999999998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322.2</v>
      </c>
      <c r="D389" s="40">
        <v>322.56666666666666</v>
      </c>
      <c r="E389" s="40">
        <v>317.63333333333333</v>
      </c>
      <c r="F389" s="40">
        <v>313.06666666666666</v>
      </c>
      <c r="G389" s="40">
        <v>308.13333333333333</v>
      </c>
      <c r="H389" s="40">
        <v>327.13333333333333</v>
      </c>
      <c r="I389" s="40">
        <v>332.06666666666661</v>
      </c>
      <c r="J389" s="40">
        <v>336.63333333333333</v>
      </c>
      <c r="K389" s="31">
        <v>327.5</v>
      </c>
      <c r="L389" s="31">
        <v>318</v>
      </c>
      <c r="M389" s="31">
        <v>5.3229100000000003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1169.75</v>
      </c>
      <c r="D390" s="40">
        <v>1170.5</v>
      </c>
      <c r="E390" s="40">
        <v>1161.3499999999999</v>
      </c>
      <c r="F390" s="40">
        <v>1152.9499999999998</v>
      </c>
      <c r="G390" s="40">
        <v>1143.7999999999997</v>
      </c>
      <c r="H390" s="40">
        <v>1178.9000000000001</v>
      </c>
      <c r="I390" s="40">
        <v>1188.0500000000002</v>
      </c>
      <c r="J390" s="40">
        <v>1196.4500000000003</v>
      </c>
      <c r="K390" s="31">
        <v>1179.6500000000001</v>
      </c>
      <c r="L390" s="31">
        <v>1162.0999999999999</v>
      </c>
      <c r="M390" s="31">
        <v>0.97185999999999995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2105.6999999999998</v>
      </c>
      <c r="D391" s="40">
        <v>2114.0666666666666</v>
      </c>
      <c r="E391" s="40">
        <v>2093.6833333333334</v>
      </c>
      <c r="F391" s="40">
        <v>2081.666666666667</v>
      </c>
      <c r="G391" s="40">
        <v>2061.2833333333338</v>
      </c>
      <c r="H391" s="40">
        <v>2126.083333333333</v>
      </c>
      <c r="I391" s="40">
        <v>2146.4666666666662</v>
      </c>
      <c r="J391" s="40">
        <v>2158.4833333333327</v>
      </c>
      <c r="K391" s="31">
        <v>2134.4499999999998</v>
      </c>
      <c r="L391" s="31">
        <v>2102.0500000000002</v>
      </c>
      <c r="M391" s="31">
        <v>45.859380000000002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134.85</v>
      </c>
      <c r="D392" s="40">
        <v>135.41666666666666</v>
      </c>
      <c r="E392" s="40">
        <v>133.23333333333332</v>
      </c>
      <c r="F392" s="40">
        <v>131.61666666666667</v>
      </c>
      <c r="G392" s="40">
        <v>129.43333333333334</v>
      </c>
      <c r="H392" s="40">
        <v>137.0333333333333</v>
      </c>
      <c r="I392" s="40">
        <v>139.21666666666664</v>
      </c>
      <c r="J392" s="40">
        <v>140.83333333333329</v>
      </c>
      <c r="K392" s="31">
        <v>137.6</v>
      </c>
      <c r="L392" s="31">
        <v>133.80000000000001</v>
      </c>
      <c r="M392" s="31">
        <v>0.54569999999999996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1244.75</v>
      </c>
      <c r="D393" s="40">
        <v>1242.7333333333333</v>
      </c>
      <c r="E393" s="40">
        <v>1223.6666666666667</v>
      </c>
      <c r="F393" s="40">
        <v>1202.5833333333335</v>
      </c>
      <c r="G393" s="40">
        <v>1183.5166666666669</v>
      </c>
      <c r="H393" s="40">
        <v>1263.8166666666666</v>
      </c>
      <c r="I393" s="40">
        <v>1282.8833333333332</v>
      </c>
      <c r="J393" s="40">
        <v>1303.9666666666665</v>
      </c>
      <c r="K393" s="31">
        <v>1261.8</v>
      </c>
      <c r="L393" s="31">
        <v>1221.6500000000001</v>
      </c>
      <c r="M393" s="31">
        <v>1.8844799999999999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2136.1999999999998</v>
      </c>
      <c r="D394" s="40">
        <v>2147.4</v>
      </c>
      <c r="E394" s="40">
        <v>2072.8000000000002</v>
      </c>
      <c r="F394" s="40">
        <v>2009.4</v>
      </c>
      <c r="G394" s="40">
        <v>1934.8000000000002</v>
      </c>
      <c r="H394" s="40">
        <v>2210.8000000000002</v>
      </c>
      <c r="I394" s="40">
        <v>2285.3999999999996</v>
      </c>
      <c r="J394" s="40">
        <v>2348.8000000000002</v>
      </c>
      <c r="K394" s="31">
        <v>2222</v>
      </c>
      <c r="L394" s="31">
        <v>2084</v>
      </c>
      <c r="M394" s="31">
        <v>11.39213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956.9</v>
      </c>
      <c r="D395" s="40">
        <v>951.98333333333323</v>
      </c>
      <c r="E395" s="40">
        <v>942.01666666666642</v>
      </c>
      <c r="F395" s="40">
        <v>927.13333333333321</v>
      </c>
      <c r="G395" s="40">
        <v>917.1666666666664</v>
      </c>
      <c r="H395" s="40">
        <v>966.86666666666645</v>
      </c>
      <c r="I395" s="40">
        <v>976.83333333333337</v>
      </c>
      <c r="J395" s="40">
        <v>991.71666666666647</v>
      </c>
      <c r="K395" s="31">
        <v>961.95</v>
      </c>
      <c r="L395" s="31">
        <v>937.1</v>
      </c>
      <c r="M395" s="31">
        <v>22.55593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1050.45</v>
      </c>
      <c r="D396" s="40">
        <v>1042.6499999999999</v>
      </c>
      <c r="E396" s="40">
        <v>1031.3499999999997</v>
      </c>
      <c r="F396" s="40">
        <v>1012.2499999999998</v>
      </c>
      <c r="G396" s="40">
        <v>1000.9499999999996</v>
      </c>
      <c r="H396" s="40">
        <v>1061.7499999999998</v>
      </c>
      <c r="I396" s="40">
        <v>1073.05</v>
      </c>
      <c r="J396" s="40">
        <v>1092.1499999999999</v>
      </c>
      <c r="K396" s="31">
        <v>1053.95</v>
      </c>
      <c r="L396" s="31">
        <v>1023.55</v>
      </c>
      <c r="M396" s="31">
        <v>12.909979999999999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492.15</v>
      </c>
      <c r="D397" s="40">
        <v>495.7166666666667</v>
      </c>
      <c r="E397" s="40">
        <v>486.43333333333339</v>
      </c>
      <c r="F397" s="40">
        <v>480.7166666666667</v>
      </c>
      <c r="G397" s="40">
        <v>471.43333333333339</v>
      </c>
      <c r="H397" s="40">
        <v>501.43333333333339</v>
      </c>
      <c r="I397" s="40">
        <v>510.7166666666667</v>
      </c>
      <c r="J397" s="40">
        <v>516.43333333333339</v>
      </c>
      <c r="K397" s="31">
        <v>505</v>
      </c>
      <c r="L397" s="31">
        <v>490</v>
      </c>
      <c r="M397" s="31">
        <v>2.0174599999999998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27.15</v>
      </c>
      <c r="D398" s="40">
        <v>27.266666666666669</v>
      </c>
      <c r="E398" s="40">
        <v>26.983333333333338</v>
      </c>
      <c r="F398" s="40">
        <v>26.81666666666667</v>
      </c>
      <c r="G398" s="40">
        <v>26.533333333333339</v>
      </c>
      <c r="H398" s="40">
        <v>27.433333333333337</v>
      </c>
      <c r="I398" s="40">
        <v>27.716666666666669</v>
      </c>
      <c r="J398" s="40">
        <v>27.883333333333336</v>
      </c>
      <c r="K398" s="31">
        <v>27.55</v>
      </c>
      <c r="L398" s="31">
        <v>27.1</v>
      </c>
      <c r="M398" s="31">
        <v>17.23227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2773.1</v>
      </c>
      <c r="D399" s="40">
        <v>2771.3333333333335</v>
      </c>
      <c r="E399" s="40">
        <v>2682.666666666667</v>
      </c>
      <c r="F399" s="40">
        <v>2592.2333333333336</v>
      </c>
      <c r="G399" s="40">
        <v>2503.5666666666671</v>
      </c>
      <c r="H399" s="40">
        <v>2861.7666666666669</v>
      </c>
      <c r="I399" s="40">
        <v>2950.4333333333338</v>
      </c>
      <c r="J399" s="40">
        <v>3040.8666666666668</v>
      </c>
      <c r="K399" s="31">
        <v>2860</v>
      </c>
      <c r="L399" s="31">
        <v>2680.9</v>
      </c>
      <c r="M399" s="31">
        <v>2.0486599999999999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7901.9</v>
      </c>
      <c r="D400" s="40">
        <v>7915.3</v>
      </c>
      <c r="E400" s="40">
        <v>7861.6</v>
      </c>
      <c r="F400" s="40">
        <v>7821.3</v>
      </c>
      <c r="G400" s="40">
        <v>7767.6</v>
      </c>
      <c r="H400" s="40">
        <v>7955.6</v>
      </c>
      <c r="I400" s="40">
        <v>8009.2999999999993</v>
      </c>
      <c r="J400" s="40">
        <v>8049.6</v>
      </c>
      <c r="K400" s="31">
        <v>7969</v>
      </c>
      <c r="L400" s="31">
        <v>7875</v>
      </c>
      <c r="M400" s="31">
        <v>0.62373999999999996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7992.35</v>
      </c>
      <c r="D401" s="40">
        <v>7986.7833333333328</v>
      </c>
      <c r="E401" s="40">
        <v>7953.5666666666657</v>
      </c>
      <c r="F401" s="40">
        <v>7914.7833333333328</v>
      </c>
      <c r="G401" s="40">
        <v>7881.5666666666657</v>
      </c>
      <c r="H401" s="40">
        <v>8025.5666666666657</v>
      </c>
      <c r="I401" s="40">
        <v>8058.7833333333328</v>
      </c>
      <c r="J401" s="40">
        <v>8097.5666666666657</v>
      </c>
      <c r="K401" s="31">
        <v>8020</v>
      </c>
      <c r="L401" s="31">
        <v>7948</v>
      </c>
      <c r="M401" s="31">
        <v>6.336E-2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6569.65</v>
      </c>
      <c r="D402" s="40">
        <v>6435.55</v>
      </c>
      <c r="E402" s="40">
        <v>5984.1</v>
      </c>
      <c r="F402" s="40">
        <v>5398.55</v>
      </c>
      <c r="G402" s="40">
        <v>4947.1000000000004</v>
      </c>
      <c r="H402" s="40">
        <v>7021.1</v>
      </c>
      <c r="I402" s="40">
        <v>7472.5499999999993</v>
      </c>
      <c r="J402" s="40">
        <v>8058.1</v>
      </c>
      <c r="K402" s="31">
        <v>6887</v>
      </c>
      <c r="L402" s="31">
        <v>5850</v>
      </c>
      <c r="M402" s="31">
        <v>4.0007799999999998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126.5</v>
      </c>
      <c r="D403" s="40">
        <v>126.63333333333333</v>
      </c>
      <c r="E403" s="40">
        <v>123.76666666666665</v>
      </c>
      <c r="F403" s="40">
        <v>121.03333333333333</v>
      </c>
      <c r="G403" s="40">
        <v>118.16666666666666</v>
      </c>
      <c r="H403" s="40">
        <v>129.36666666666665</v>
      </c>
      <c r="I403" s="40">
        <v>132.23333333333332</v>
      </c>
      <c r="J403" s="40">
        <v>134.96666666666664</v>
      </c>
      <c r="K403" s="31">
        <v>129.5</v>
      </c>
      <c r="L403" s="31">
        <v>123.9</v>
      </c>
      <c r="M403" s="31">
        <v>8.2175799999999999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294.14999999999998</v>
      </c>
      <c r="D404" s="40">
        <v>298.5</v>
      </c>
      <c r="E404" s="40">
        <v>287.75</v>
      </c>
      <c r="F404" s="40">
        <v>281.35000000000002</v>
      </c>
      <c r="G404" s="40">
        <v>270.60000000000002</v>
      </c>
      <c r="H404" s="40">
        <v>304.89999999999998</v>
      </c>
      <c r="I404" s="40">
        <v>315.64999999999998</v>
      </c>
      <c r="J404" s="40">
        <v>322.04999999999995</v>
      </c>
      <c r="K404" s="31">
        <v>309.25</v>
      </c>
      <c r="L404" s="31">
        <v>292.10000000000002</v>
      </c>
      <c r="M404" s="31">
        <v>9.5170499999999993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344.95</v>
      </c>
      <c r="D405" s="40">
        <v>346.98333333333335</v>
      </c>
      <c r="E405" s="40">
        <v>341.9666666666667</v>
      </c>
      <c r="F405" s="40">
        <v>338.98333333333335</v>
      </c>
      <c r="G405" s="40">
        <v>333.9666666666667</v>
      </c>
      <c r="H405" s="40">
        <v>349.9666666666667</v>
      </c>
      <c r="I405" s="40">
        <v>354.98333333333335</v>
      </c>
      <c r="J405" s="40">
        <v>357.9666666666667</v>
      </c>
      <c r="K405" s="31">
        <v>352</v>
      </c>
      <c r="L405" s="31">
        <v>344</v>
      </c>
      <c r="M405" s="31">
        <v>1.0017100000000001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2371.4</v>
      </c>
      <c r="D406" s="40">
        <v>2377.0333333333333</v>
      </c>
      <c r="E406" s="40">
        <v>2347.4666666666667</v>
      </c>
      <c r="F406" s="40">
        <v>2323.5333333333333</v>
      </c>
      <c r="G406" s="40">
        <v>2293.9666666666667</v>
      </c>
      <c r="H406" s="40">
        <v>2400.9666666666667</v>
      </c>
      <c r="I406" s="40">
        <v>2430.5333333333333</v>
      </c>
      <c r="J406" s="40">
        <v>2454.4666666666667</v>
      </c>
      <c r="K406" s="31">
        <v>2406.6</v>
      </c>
      <c r="L406" s="31">
        <v>2353.1</v>
      </c>
      <c r="M406" s="31">
        <v>6.0900000000000003E-2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631.04999999999995</v>
      </c>
      <c r="D407" s="40">
        <v>635.83333333333337</v>
      </c>
      <c r="E407" s="40">
        <v>620.16666666666674</v>
      </c>
      <c r="F407" s="40">
        <v>609.28333333333342</v>
      </c>
      <c r="G407" s="40">
        <v>593.61666666666679</v>
      </c>
      <c r="H407" s="40">
        <v>646.7166666666667</v>
      </c>
      <c r="I407" s="40">
        <v>662.38333333333344</v>
      </c>
      <c r="J407" s="40">
        <v>673.26666666666665</v>
      </c>
      <c r="K407" s="31">
        <v>651.5</v>
      </c>
      <c r="L407" s="31">
        <v>624.95000000000005</v>
      </c>
      <c r="M407" s="31">
        <v>4.1490799999999997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112.7</v>
      </c>
      <c r="D408" s="40">
        <v>113.3</v>
      </c>
      <c r="E408" s="40">
        <v>111</v>
      </c>
      <c r="F408" s="40">
        <v>109.3</v>
      </c>
      <c r="G408" s="40">
        <v>107</v>
      </c>
      <c r="H408" s="40">
        <v>115</v>
      </c>
      <c r="I408" s="40">
        <v>117.29999999999998</v>
      </c>
      <c r="J408" s="40">
        <v>119</v>
      </c>
      <c r="K408" s="31">
        <v>115.6</v>
      </c>
      <c r="L408" s="31">
        <v>111.6</v>
      </c>
      <c r="M408" s="31">
        <v>27.638120000000001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246.6</v>
      </c>
      <c r="D409" s="40">
        <v>249</v>
      </c>
      <c r="E409" s="40">
        <v>242.7</v>
      </c>
      <c r="F409" s="40">
        <v>238.79999999999998</v>
      </c>
      <c r="G409" s="40">
        <v>232.49999999999997</v>
      </c>
      <c r="H409" s="40">
        <v>252.9</v>
      </c>
      <c r="I409" s="40">
        <v>259.20000000000005</v>
      </c>
      <c r="J409" s="40">
        <v>263.10000000000002</v>
      </c>
      <c r="K409" s="31">
        <v>255.3</v>
      </c>
      <c r="L409" s="31">
        <v>245.1</v>
      </c>
      <c r="M409" s="31">
        <v>1.2605200000000001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27986.400000000001</v>
      </c>
      <c r="D410" s="40">
        <v>28023.083333333332</v>
      </c>
      <c r="E410" s="40">
        <v>27818.516666666663</v>
      </c>
      <c r="F410" s="40">
        <v>27650.633333333331</v>
      </c>
      <c r="G410" s="40">
        <v>27446.066666666662</v>
      </c>
      <c r="H410" s="40">
        <v>28190.966666666664</v>
      </c>
      <c r="I410" s="40">
        <v>28395.533333333336</v>
      </c>
      <c r="J410" s="40">
        <v>28563.416666666664</v>
      </c>
      <c r="K410" s="31">
        <v>28227.65</v>
      </c>
      <c r="L410" s="31">
        <v>27855.200000000001</v>
      </c>
      <c r="M410" s="31">
        <v>0.28958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1795.15</v>
      </c>
      <c r="D411" s="40">
        <v>1793.55</v>
      </c>
      <c r="E411" s="40">
        <v>1777.35</v>
      </c>
      <c r="F411" s="40">
        <v>1759.55</v>
      </c>
      <c r="G411" s="40">
        <v>1743.35</v>
      </c>
      <c r="H411" s="40">
        <v>1811.35</v>
      </c>
      <c r="I411" s="40">
        <v>1827.5500000000002</v>
      </c>
      <c r="J411" s="40">
        <v>1845.35</v>
      </c>
      <c r="K411" s="31">
        <v>1809.75</v>
      </c>
      <c r="L411" s="31">
        <v>1775.75</v>
      </c>
      <c r="M411" s="31">
        <v>0.20831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1385.6</v>
      </c>
      <c r="D412" s="40">
        <v>1387.1833333333334</v>
      </c>
      <c r="E412" s="40">
        <v>1367.4166666666667</v>
      </c>
      <c r="F412" s="40">
        <v>1349.2333333333333</v>
      </c>
      <c r="G412" s="40">
        <v>1329.4666666666667</v>
      </c>
      <c r="H412" s="40">
        <v>1405.3666666666668</v>
      </c>
      <c r="I412" s="40">
        <v>1425.1333333333332</v>
      </c>
      <c r="J412" s="40">
        <v>1443.3166666666668</v>
      </c>
      <c r="K412" s="31">
        <v>1406.95</v>
      </c>
      <c r="L412" s="31">
        <v>1369</v>
      </c>
      <c r="M412" s="31">
        <v>10.552060000000001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1975.1</v>
      </c>
      <c r="D413" s="40">
        <v>1979.2</v>
      </c>
      <c r="E413" s="40">
        <v>1961.45</v>
      </c>
      <c r="F413" s="40">
        <v>1947.8</v>
      </c>
      <c r="G413" s="40">
        <v>1930.05</v>
      </c>
      <c r="H413" s="40">
        <v>1992.8500000000001</v>
      </c>
      <c r="I413" s="40">
        <v>2010.6000000000001</v>
      </c>
      <c r="J413" s="40">
        <v>2024.2500000000002</v>
      </c>
      <c r="K413" s="31">
        <v>1996.95</v>
      </c>
      <c r="L413" s="31">
        <v>1965.55</v>
      </c>
      <c r="M413" s="31">
        <v>3.6850999999999998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604.70000000000005</v>
      </c>
      <c r="D414" s="40">
        <v>611.25</v>
      </c>
      <c r="E414" s="40">
        <v>587.5</v>
      </c>
      <c r="F414" s="40">
        <v>570.29999999999995</v>
      </c>
      <c r="G414" s="40">
        <v>546.54999999999995</v>
      </c>
      <c r="H414" s="40">
        <v>628.45000000000005</v>
      </c>
      <c r="I414" s="40">
        <v>652.20000000000005</v>
      </c>
      <c r="J414" s="40">
        <v>669.40000000000009</v>
      </c>
      <c r="K414" s="31">
        <v>635</v>
      </c>
      <c r="L414" s="31">
        <v>594.04999999999995</v>
      </c>
      <c r="M414" s="31">
        <v>6.8451399999999998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1615.05</v>
      </c>
      <c r="D415" s="40">
        <v>1615.6833333333334</v>
      </c>
      <c r="E415" s="40">
        <v>1601.3666666666668</v>
      </c>
      <c r="F415" s="40">
        <v>1587.6833333333334</v>
      </c>
      <c r="G415" s="40">
        <v>1573.3666666666668</v>
      </c>
      <c r="H415" s="40">
        <v>1629.3666666666668</v>
      </c>
      <c r="I415" s="40">
        <v>1643.6833333333334</v>
      </c>
      <c r="J415" s="40">
        <v>1657.3666666666668</v>
      </c>
      <c r="K415" s="31">
        <v>1630</v>
      </c>
      <c r="L415" s="31">
        <v>1602</v>
      </c>
      <c r="M415" s="31">
        <v>0.11659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1708.75</v>
      </c>
      <c r="D416" s="40">
        <v>1697.3333333333333</v>
      </c>
      <c r="E416" s="40">
        <v>1673.6666666666665</v>
      </c>
      <c r="F416" s="40">
        <v>1638.5833333333333</v>
      </c>
      <c r="G416" s="40">
        <v>1614.9166666666665</v>
      </c>
      <c r="H416" s="40">
        <v>1732.4166666666665</v>
      </c>
      <c r="I416" s="40">
        <v>1756.083333333333</v>
      </c>
      <c r="J416" s="40">
        <v>1791.1666666666665</v>
      </c>
      <c r="K416" s="31">
        <v>1721</v>
      </c>
      <c r="L416" s="31">
        <v>1662.25</v>
      </c>
      <c r="M416" s="31">
        <v>1.3130599999999999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782.45</v>
      </c>
      <c r="D417" s="40">
        <v>785.81666666666661</v>
      </c>
      <c r="E417" s="40">
        <v>776.63333333333321</v>
      </c>
      <c r="F417" s="40">
        <v>770.81666666666661</v>
      </c>
      <c r="G417" s="40">
        <v>761.63333333333321</v>
      </c>
      <c r="H417" s="40">
        <v>791.63333333333321</v>
      </c>
      <c r="I417" s="40">
        <v>800.81666666666661</v>
      </c>
      <c r="J417" s="40">
        <v>806.63333333333321</v>
      </c>
      <c r="K417" s="31">
        <v>795</v>
      </c>
      <c r="L417" s="31">
        <v>780</v>
      </c>
      <c r="M417" s="31">
        <v>1.07551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674.95</v>
      </c>
      <c r="D418" s="40">
        <v>680.56666666666672</v>
      </c>
      <c r="E418" s="40">
        <v>652.63333333333344</v>
      </c>
      <c r="F418" s="40">
        <v>630.31666666666672</v>
      </c>
      <c r="G418" s="40">
        <v>602.38333333333344</v>
      </c>
      <c r="H418" s="40">
        <v>702.88333333333344</v>
      </c>
      <c r="I418" s="40">
        <v>730.81666666666661</v>
      </c>
      <c r="J418" s="40">
        <v>753.13333333333344</v>
      </c>
      <c r="K418" s="31">
        <v>708.5</v>
      </c>
      <c r="L418" s="31">
        <v>658.25</v>
      </c>
      <c r="M418" s="31">
        <v>4.2267099999999997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77.650000000000006</v>
      </c>
      <c r="D419" s="40">
        <v>77.833333333333329</v>
      </c>
      <c r="E419" s="40">
        <v>76.86666666666666</v>
      </c>
      <c r="F419" s="40">
        <v>76.083333333333329</v>
      </c>
      <c r="G419" s="40">
        <v>75.11666666666666</v>
      </c>
      <c r="H419" s="40">
        <v>78.61666666666666</v>
      </c>
      <c r="I419" s="40">
        <v>79.583333333333329</v>
      </c>
      <c r="J419" s="40">
        <v>80.36666666666666</v>
      </c>
      <c r="K419" s="31">
        <v>78.8</v>
      </c>
      <c r="L419" s="31">
        <v>77.05</v>
      </c>
      <c r="M419" s="31">
        <v>28.988350000000001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113.55</v>
      </c>
      <c r="D420" s="40">
        <v>114.78333333333335</v>
      </c>
      <c r="E420" s="40">
        <v>111.86666666666669</v>
      </c>
      <c r="F420" s="40">
        <v>110.18333333333334</v>
      </c>
      <c r="G420" s="40">
        <v>107.26666666666668</v>
      </c>
      <c r="H420" s="40">
        <v>116.4666666666667</v>
      </c>
      <c r="I420" s="40">
        <v>119.38333333333335</v>
      </c>
      <c r="J420" s="40">
        <v>121.06666666666671</v>
      </c>
      <c r="K420" s="31">
        <v>117.7</v>
      </c>
      <c r="L420" s="31">
        <v>113.1</v>
      </c>
      <c r="M420" s="31">
        <v>4.2626400000000002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428.9</v>
      </c>
      <c r="D421" s="40">
        <v>426.11666666666662</v>
      </c>
      <c r="E421" s="40">
        <v>422.28333333333325</v>
      </c>
      <c r="F421" s="40">
        <v>415.66666666666663</v>
      </c>
      <c r="G421" s="40">
        <v>411.83333333333326</v>
      </c>
      <c r="H421" s="40">
        <v>432.73333333333323</v>
      </c>
      <c r="I421" s="40">
        <v>436.56666666666661</v>
      </c>
      <c r="J421" s="40">
        <v>443.18333333333322</v>
      </c>
      <c r="K421" s="31">
        <v>429.95</v>
      </c>
      <c r="L421" s="31">
        <v>419.5</v>
      </c>
      <c r="M421" s="31">
        <v>177.04660999999999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126.55</v>
      </c>
      <c r="D422" s="40">
        <v>127.85000000000001</v>
      </c>
      <c r="E422" s="40">
        <v>124.70000000000002</v>
      </c>
      <c r="F422" s="40">
        <v>122.85000000000001</v>
      </c>
      <c r="G422" s="40">
        <v>119.70000000000002</v>
      </c>
      <c r="H422" s="40">
        <v>129.70000000000002</v>
      </c>
      <c r="I422" s="40">
        <v>132.85000000000002</v>
      </c>
      <c r="J422" s="40">
        <v>134.70000000000002</v>
      </c>
      <c r="K422" s="31">
        <v>131</v>
      </c>
      <c r="L422" s="31">
        <v>126</v>
      </c>
      <c r="M422" s="31">
        <v>757.91977999999995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278.3</v>
      </c>
      <c r="D423" s="40">
        <v>280.3</v>
      </c>
      <c r="E423" s="40">
        <v>275.25</v>
      </c>
      <c r="F423" s="40">
        <v>272.2</v>
      </c>
      <c r="G423" s="40">
        <v>267.14999999999998</v>
      </c>
      <c r="H423" s="40">
        <v>283.35000000000002</v>
      </c>
      <c r="I423" s="40">
        <v>288.40000000000009</v>
      </c>
      <c r="J423" s="40">
        <v>291.45000000000005</v>
      </c>
      <c r="K423" s="31">
        <v>285.35000000000002</v>
      </c>
      <c r="L423" s="31">
        <v>277.25</v>
      </c>
      <c r="M423" s="31">
        <v>9.6374099999999991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300.05</v>
      </c>
      <c r="D424" s="40">
        <v>302.51666666666665</v>
      </c>
      <c r="E424" s="40">
        <v>295.5333333333333</v>
      </c>
      <c r="F424" s="40">
        <v>291.01666666666665</v>
      </c>
      <c r="G424" s="40">
        <v>284.0333333333333</v>
      </c>
      <c r="H424" s="40">
        <v>307.0333333333333</v>
      </c>
      <c r="I424" s="40">
        <v>314.01666666666665</v>
      </c>
      <c r="J424" s="40">
        <v>318.5333333333333</v>
      </c>
      <c r="K424" s="31">
        <v>309.5</v>
      </c>
      <c r="L424" s="31">
        <v>298</v>
      </c>
      <c r="M424" s="31">
        <v>10.745010000000001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768.5</v>
      </c>
      <c r="D425" s="40">
        <v>770.66666666666663</v>
      </c>
      <c r="E425" s="40">
        <v>763.33333333333326</v>
      </c>
      <c r="F425" s="40">
        <v>758.16666666666663</v>
      </c>
      <c r="G425" s="40">
        <v>750.83333333333326</v>
      </c>
      <c r="H425" s="40">
        <v>775.83333333333326</v>
      </c>
      <c r="I425" s="40">
        <v>783.16666666666652</v>
      </c>
      <c r="J425" s="40">
        <v>788.33333333333326</v>
      </c>
      <c r="K425" s="31">
        <v>778</v>
      </c>
      <c r="L425" s="31">
        <v>765.5</v>
      </c>
      <c r="M425" s="31">
        <v>1.59893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755.3</v>
      </c>
      <c r="D426" s="40">
        <v>756.98333333333323</v>
      </c>
      <c r="E426" s="40">
        <v>750.21666666666647</v>
      </c>
      <c r="F426" s="40">
        <v>745.13333333333321</v>
      </c>
      <c r="G426" s="40">
        <v>738.36666666666645</v>
      </c>
      <c r="H426" s="40">
        <v>762.06666666666649</v>
      </c>
      <c r="I426" s="40">
        <v>768.83333333333314</v>
      </c>
      <c r="J426" s="40">
        <v>773.91666666666652</v>
      </c>
      <c r="K426" s="31">
        <v>763.75</v>
      </c>
      <c r="L426" s="31">
        <v>751.9</v>
      </c>
      <c r="M426" s="31">
        <v>0.93713000000000002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428.1</v>
      </c>
      <c r="D427" s="40">
        <v>431.13333333333338</v>
      </c>
      <c r="E427" s="40">
        <v>423.16666666666674</v>
      </c>
      <c r="F427" s="40">
        <v>418.23333333333335</v>
      </c>
      <c r="G427" s="40">
        <v>410.26666666666671</v>
      </c>
      <c r="H427" s="40">
        <v>436.06666666666678</v>
      </c>
      <c r="I427" s="40">
        <v>444.03333333333336</v>
      </c>
      <c r="J427" s="40">
        <v>448.96666666666681</v>
      </c>
      <c r="K427" s="31">
        <v>439.1</v>
      </c>
      <c r="L427" s="31">
        <v>426.2</v>
      </c>
      <c r="M427" s="31">
        <v>3.3161999999999998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265.89999999999998</v>
      </c>
      <c r="D428" s="40">
        <v>260.66666666666663</v>
      </c>
      <c r="E428" s="40">
        <v>252.88333333333327</v>
      </c>
      <c r="F428" s="40">
        <v>239.86666666666665</v>
      </c>
      <c r="G428" s="40">
        <v>232.08333333333329</v>
      </c>
      <c r="H428" s="40">
        <v>273.68333333333328</v>
      </c>
      <c r="I428" s="40">
        <v>281.46666666666658</v>
      </c>
      <c r="J428" s="40">
        <v>294.48333333333323</v>
      </c>
      <c r="K428" s="31">
        <v>268.45</v>
      </c>
      <c r="L428" s="31">
        <v>247.65</v>
      </c>
      <c r="M428" s="31">
        <v>69.493340000000003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694</v>
      </c>
      <c r="D429" s="40">
        <v>691.51666666666677</v>
      </c>
      <c r="E429" s="40">
        <v>684.08333333333348</v>
      </c>
      <c r="F429" s="40">
        <v>674.16666666666674</v>
      </c>
      <c r="G429" s="40">
        <v>666.73333333333346</v>
      </c>
      <c r="H429" s="40">
        <v>701.43333333333351</v>
      </c>
      <c r="I429" s="40">
        <v>708.86666666666667</v>
      </c>
      <c r="J429" s="40">
        <v>718.78333333333353</v>
      </c>
      <c r="K429" s="31">
        <v>698.95</v>
      </c>
      <c r="L429" s="31">
        <v>681.6</v>
      </c>
      <c r="M429" s="31">
        <v>39.562609999999999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532.25</v>
      </c>
      <c r="D430" s="40">
        <v>533.44999999999993</v>
      </c>
      <c r="E430" s="40">
        <v>528.89999999999986</v>
      </c>
      <c r="F430" s="40">
        <v>525.54999999999995</v>
      </c>
      <c r="G430" s="40">
        <v>520.99999999999989</v>
      </c>
      <c r="H430" s="40">
        <v>536.79999999999984</v>
      </c>
      <c r="I430" s="40">
        <v>541.3499999999998</v>
      </c>
      <c r="J430" s="40">
        <v>544.69999999999982</v>
      </c>
      <c r="K430" s="31">
        <v>538</v>
      </c>
      <c r="L430" s="31">
        <v>530.1</v>
      </c>
      <c r="M430" s="31">
        <v>6.8551900000000003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3934.1</v>
      </c>
      <c r="D431" s="40">
        <v>3974.7000000000003</v>
      </c>
      <c r="E431" s="40">
        <v>3860.6500000000005</v>
      </c>
      <c r="F431" s="40">
        <v>3787.2000000000003</v>
      </c>
      <c r="G431" s="40">
        <v>3673.1500000000005</v>
      </c>
      <c r="H431" s="40">
        <v>4048.1500000000005</v>
      </c>
      <c r="I431" s="40">
        <v>4162.2000000000007</v>
      </c>
      <c r="J431" s="40">
        <v>4235.6500000000005</v>
      </c>
      <c r="K431" s="31">
        <v>4088.75</v>
      </c>
      <c r="L431" s="31">
        <v>3901.25</v>
      </c>
      <c r="M431" s="31">
        <v>9.4740000000000005E-2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2579.5</v>
      </c>
      <c r="D432" s="40">
        <v>2590.0333333333333</v>
      </c>
      <c r="E432" s="40">
        <v>2525.0666666666666</v>
      </c>
      <c r="F432" s="40">
        <v>2470.6333333333332</v>
      </c>
      <c r="G432" s="40">
        <v>2405.6666666666665</v>
      </c>
      <c r="H432" s="40">
        <v>2644.4666666666667</v>
      </c>
      <c r="I432" s="40">
        <v>2709.4333333333329</v>
      </c>
      <c r="J432" s="40">
        <v>2763.8666666666668</v>
      </c>
      <c r="K432" s="31">
        <v>2655</v>
      </c>
      <c r="L432" s="31">
        <v>2535.6</v>
      </c>
      <c r="M432" s="31">
        <v>0.25619999999999998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762.1</v>
      </c>
      <c r="D433" s="40">
        <v>765.85</v>
      </c>
      <c r="E433" s="40">
        <v>756.75</v>
      </c>
      <c r="F433" s="40">
        <v>751.4</v>
      </c>
      <c r="G433" s="40">
        <v>742.3</v>
      </c>
      <c r="H433" s="40">
        <v>771.2</v>
      </c>
      <c r="I433" s="40">
        <v>780.30000000000018</v>
      </c>
      <c r="J433" s="40">
        <v>785.65000000000009</v>
      </c>
      <c r="K433" s="31">
        <v>774.95</v>
      </c>
      <c r="L433" s="31">
        <v>760.5</v>
      </c>
      <c r="M433" s="31">
        <v>0.41598000000000002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378.1</v>
      </c>
      <c r="D434" s="40">
        <v>377.56666666666666</v>
      </c>
      <c r="E434" s="40">
        <v>368.73333333333335</v>
      </c>
      <c r="F434" s="40">
        <v>359.36666666666667</v>
      </c>
      <c r="G434" s="40">
        <v>350.53333333333336</v>
      </c>
      <c r="H434" s="40">
        <v>386.93333333333334</v>
      </c>
      <c r="I434" s="40">
        <v>395.76666666666671</v>
      </c>
      <c r="J434" s="40">
        <v>405.13333333333333</v>
      </c>
      <c r="K434" s="31">
        <v>386.4</v>
      </c>
      <c r="L434" s="31">
        <v>368.2</v>
      </c>
      <c r="M434" s="31">
        <v>31.588470000000001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312.3</v>
      </c>
      <c r="D435" s="40">
        <v>312.76666666666665</v>
      </c>
      <c r="E435" s="40">
        <v>309.5333333333333</v>
      </c>
      <c r="F435" s="40">
        <v>306.76666666666665</v>
      </c>
      <c r="G435" s="40">
        <v>303.5333333333333</v>
      </c>
      <c r="H435" s="40">
        <v>315.5333333333333</v>
      </c>
      <c r="I435" s="40">
        <v>318.76666666666665</v>
      </c>
      <c r="J435" s="40">
        <v>321.5333333333333</v>
      </c>
      <c r="K435" s="31">
        <v>316</v>
      </c>
      <c r="L435" s="31">
        <v>310</v>
      </c>
      <c r="M435" s="31">
        <v>1.30464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2101.4</v>
      </c>
      <c r="D436" s="40">
        <v>2104.25</v>
      </c>
      <c r="E436" s="40">
        <v>2087.15</v>
      </c>
      <c r="F436" s="40">
        <v>2072.9</v>
      </c>
      <c r="G436" s="40">
        <v>2055.8000000000002</v>
      </c>
      <c r="H436" s="40">
        <v>2118.5</v>
      </c>
      <c r="I436" s="40">
        <v>2135.6000000000004</v>
      </c>
      <c r="J436" s="40">
        <v>2149.85</v>
      </c>
      <c r="K436" s="31">
        <v>2121.35</v>
      </c>
      <c r="L436" s="31">
        <v>2090</v>
      </c>
      <c r="M436" s="31">
        <v>0.44333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740</v>
      </c>
      <c r="D437" s="40">
        <v>736.83333333333337</v>
      </c>
      <c r="E437" s="40">
        <v>724.16666666666674</v>
      </c>
      <c r="F437" s="40">
        <v>708.33333333333337</v>
      </c>
      <c r="G437" s="40">
        <v>695.66666666666674</v>
      </c>
      <c r="H437" s="40">
        <v>752.66666666666674</v>
      </c>
      <c r="I437" s="40">
        <v>765.33333333333348</v>
      </c>
      <c r="J437" s="40">
        <v>781.16666666666674</v>
      </c>
      <c r="K437" s="31">
        <v>749.5</v>
      </c>
      <c r="L437" s="31">
        <v>721</v>
      </c>
      <c r="M437" s="31">
        <v>0.86375000000000002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501.5</v>
      </c>
      <c r="D438" s="40">
        <v>496.16666666666669</v>
      </c>
      <c r="E438" s="40">
        <v>487.33333333333337</v>
      </c>
      <c r="F438" s="40">
        <v>473.16666666666669</v>
      </c>
      <c r="G438" s="40">
        <v>464.33333333333337</v>
      </c>
      <c r="H438" s="40">
        <v>510.33333333333337</v>
      </c>
      <c r="I438" s="40">
        <v>519.16666666666674</v>
      </c>
      <c r="J438" s="40">
        <v>533.33333333333337</v>
      </c>
      <c r="K438" s="31">
        <v>505</v>
      </c>
      <c r="L438" s="31">
        <v>482</v>
      </c>
      <c r="M438" s="31">
        <v>6.2100999999999997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7.35</v>
      </c>
      <c r="D439" s="40">
        <v>7.416666666666667</v>
      </c>
      <c r="E439" s="40">
        <v>7.1833333333333336</v>
      </c>
      <c r="F439" s="40">
        <v>7.0166666666666666</v>
      </c>
      <c r="G439" s="40">
        <v>6.7833333333333332</v>
      </c>
      <c r="H439" s="40">
        <v>7.5833333333333339</v>
      </c>
      <c r="I439" s="40">
        <v>7.8166666666666664</v>
      </c>
      <c r="J439" s="40">
        <v>7.9833333333333343</v>
      </c>
      <c r="K439" s="31">
        <v>7.65</v>
      </c>
      <c r="L439" s="31">
        <v>7.25</v>
      </c>
      <c r="M439" s="31">
        <v>271.07134000000002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142.25</v>
      </c>
      <c r="D440" s="40">
        <v>140.98333333333332</v>
      </c>
      <c r="E440" s="40">
        <v>139.46666666666664</v>
      </c>
      <c r="F440" s="40">
        <v>136.68333333333331</v>
      </c>
      <c r="G440" s="40">
        <v>135.16666666666663</v>
      </c>
      <c r="H440" s="40">
        <v>143.76666666666665</v>
      </c>
      <c r="I440" s="40">
        <v>145.28333333333336</v>
      </c>
      <c r="J440" s="40">
        <v>148.06666666666666</v>
      </c>
      <c r="K440" s="31">
        <v>142.5</v>
      </c>
      <c r="L440" s="31">
        <v>138.19999999999999</v>
      </c>
      <c r="M440" s="31">
        <v>1.56162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1069.45</v>
      </c>
      <c r="D441" s="40">
        <v>1083.5500000000002</v>
      </c>
      <c r="E441" s="40">
        <v>1050.9500000000003</v>
      </c>
      <c r="F441" s="40">
        <v>1032.45</v>
      </c>
      <c r="G441" s="40">
        <v>999.85000000000014</v>
      </c>
      <c r="H441" s="40">
        <v>1102.0500000000004</v>
      </c>
      <c r="I441" s="40">
        <v>1134.6500000000003</v>
      </c>
      <c r="J441" s="40">
        <v>1153.1500000000005</v>
      </c>
      <c r="K441" s="31">
        <v>1116.1500000000001</v>
      </c>
      <c r="L441" s="31">
        <v>1065.05</v>
      </c>
      <c r="M441" s="31">
        <v>2.28796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628.15</v>
      </c>
      <c r="D442" s="40">
        <v>626.86666666666667</v>
      </c>
      <c r="E442" s="40">
        <v>615.73333333333335</v>
      </c>
      <c r="F442" s="40">
        <v>603.31666666666672</v>
      </c>
      <c r="G442" s="40">
        <v>592.18333333333339</v>
      </c>
      <c r="H442" s="40">
        <v>639.2833333333333</v>
      </c>
      <c r="I442" s="40">
        <v>650.41666666666674</v>
      </c>
      <c r="J442" s="40">
        <v>662.83333333333326</v>
      </c>
      <c r="K442" s="31">
        <v>638</v>
      </c>
      <c r="L442" s="31">
        <v>614.45000000000005</v>
      </c>
      <c r="M442" s="31">
        <v>8.1087299999999995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1649.75</v>
      </c>
      <c r="D443" s="40">
        <v>1663.9833333333333</v>
      </c>
      <c r="E443" s="40">
        <v>1613.5166666666667</v>
      </c>
      <c r="F443" s="40">
        <v>1577.2833333333333</v>
      </c>
      <c r="G443" s="40">
        <v>1526.8166666666666</v>
      </c>
      <c r="H443" s="40">
        <v>1700.2166666666667</v>
      </c>
      <c r="I443" s="40">
        <v>1750.6833333333334</v>
      </c>
      <c r="J443" s="40">
        <v>1786.9166666666667</v>
      </c>
      <c r="K443" s="31">
        <v>1714.45</v>
      </c>
      <c r="L443" s="31">
        <v>1627.75</v>
      </c>
      <c r="M443" s="31">
        <v>0.53659999999999997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585.1</v>
      </c>
      <c r="D444" s="40">
        <v>587.0333333333333</v>
      </c>
      <c r="E444" s="40">
        <v>580.06666666666661</v>
      </c>
      <c r="F444" s="40">
        <v>575.0333333333333</v>
      </c>
      <c r="G444" s="40">
        <v>568.06666666666661</v>
      </c>
      <c r="H444" s="40">
        <v>592.06666666666661</v>
      </c>
      <c r="I444" s="40">
        <v>599.0333333333333</v>
      </c>
      <c r="J444" s="40">
        <v>604.06666666666661</v>
      </c>
      <c r="K444" s="31">
        <v>594</v>
      </c>
      <c r="L444" s="31">
        <v>582</v>
      </c>
      <c r="M444" s="31">
        <v>0.10324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9241.65</v>
      </c>
      <c r="D445" s="40">
        <v>9253.5500000000011</v>
      </c>
      <c r="E445" s="40">
        <v>9158.1000000000022</v>
      </c>
      <c r="F445" s="40">
        <v>9074.5500000000011</v>
      </c>
      <c r="G445" s="40">
        <v>8979.1000000000022</v>
      </c>
      <c r="H445" s="40">
        <v>9337.1000000000022</v>
      </c>
      <c r="I445" s="40">
        <v>9432.5500000000029</v>
      </c>
      <c r="J445" s="40">
        <v>9516.1000000000022</v>
      </c>
      <c r="K445" s="31">
        <v>9349</v>
      </c>
      <c r="L445" s="31">
        <v>9170</v>
      </c>
      <c r="M445" s="31">
        <v>6.1429999999999998E-2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40.299999999999997</v>
      </c>
      <c r="D446" s="40">
        <v>40.75</v>
      </c>
      <c r="E446" s="40">
        <v>39.65</v>
      </c>
      <c r="F446" s="40">
        <v>39</v>
      </c>
      <c r="G446" s="40">
        <v>37.9</v>
      </c>
      <c r="H446" s="40">
        <v>41.4</v>
      </c>
      <c r="I446" s="40">
        <v>42.499999999999993</v>
      </c>
      <c r="J446" s="40">
        <v>43.15</v>
      </c>
      <c r="K446" s="31">
        <v>41.85</v>
      </c>
      <c r="L446" s="31">
        <v>40.1</v>
      </c>
      <c r="M446" s="31">
        <v>71.775739999999999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582.35</v>
      </c>
      <c r="D447" s="40">
        <v>580.5333333333333</v>
      </c>
      <c r="E447" s="40">
        <v>576.31666666666661</v>
      </c>
      <c r="F447" s="40">
        <v>570.2833333333333</v>
      </c>
      <c r="G447" s="40">
        <v>566.06666666666661</v>
      </c>
      <c r="H447" s="40">
        <v>586.56666666666661</v>
      </c>
      <c r="I447" s="40">
        <v>590.7833333333333</v>
      </c>
      <c r="J447" s="40">
        <v>596.81666666666661</v>
      </c>
      <c r="K447" s="31">
        <v>584.75</v>
      </c>
      <c r="L447" s="31">
        <v>574.5</v>
      </c>
      <c r="M447" s="31">
        <v>14.475390000000001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956.5</v>
      </c>
      <c r="D448" s="40">
        <v>971.35</v>
      </c>
      <c r="E448" s="40">
        <v>917.2</v>
      </c>
      <c r="F448" s="40">
        <v>877.9</v>
      </c>
      <c r="G448" s="40">
        <v>823.75</v>
      </c>
      <c r="H448" s="40">
        <v>1010.6500000000001</v>
      </c>
      <c r="I448" s="40">
        <v>1064.8</v>
      </c>
      <c r="J448" s="40">
        <v>1104.1000000000001</v>
      </c>
      <c r="K448" s="31">
        <v>1025.5</v>
      </c>
      <c r="L448" s="31">
        <v>932.05</v>
      </c>
      <c r="M448" s="31">
        <v>2.78749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18515.75</v>
      </c>
      <c r="D449" s="40">
        <v>18510.600000000002</v>
      </c>
      <c r="E449" s="40">
        <v>18323.200000000004</v>
      </c>
      <c r="F449" s="40">
        <v>18130.650000000001</v>
      </c>
      <c r="G449" s="40">
        <v>17943.250000000004</v>
      </c>
      <c r="H449" s="40">
        <v>18703.150000000005</v>
      </c>
      <c r="I449" s="40">
        <v>18890.550000000007</v>
      </c>
      <c r="J449" s="40">
        <v>19083.100000000006</v>
      </c>
      <c r="K449" s="31">
        <v>18698</v>
      </c>
      <c r="L449" s="31">
        <v>18318.05</v>
      </c>
      <c r="M449" s="31">
        <v>2.154E-2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755.05</v>
      </c>
      <c r="D450" s="40">
        <v>758.68333333333339</v>
      </c>
      <c r="E450" s="40">
        <v>748.36666666666679</v>
      </c>
      <c r="F450" s="40">
        <v>741.68333333333339</v>
      </c>
      <c r="G450" s="40">
        <v>731.36666666666679</v>
      </c>
      <c r="H450" s="40">
        <v>765.36666666666679</v>
      </c>
      <c r="I450" s="40">
        <v>775.68333333333339</v>
      </c>
      <c r="J450" s="40">
        <v>782.36666666666679</v>
      </c>
      <c r="K450" s="31">
        <v>769</v>
      </c>
      <c r="L450" s="31">
        <v>752</v>
      </c>
      <c r="M450" s="31">
        <v>9.7560000000000002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208.35</v>
      </c>
      <c r="D451" s="40">
        <v>206.78333333333333</v>
      </c>
      <c r="E451" s="40">
        <v>203.06666666666666</v>
      </c>
      <c r="F451" s="40">
        <v>197.78333333333333</v>
      </c>
      <c r="G451" s="40">
        <v>194.06666666666666</v>
      </c>
      <c r="H451" s="40">
        <v>212.06666666666666</v>
      </c>
      <c r="I451" s="40">
        <v>215.7833333333333</v>
      </c>
      <c r="J451" s="40">
        <v>221.06666666666666</v>
      </c>
      <c r="K451" s="31">
        <v>210.5</v>
      </c>
      <c r="L451" s="31">
        <v>201.5</v>
      </c>
      <c r="M451" s="31">
        <v>133.71044000000001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1373.75</v>
      </c>
      <c r="D452" s="40">
        <v>1374.9166666666667</v>
      </c>
      <c r="E452" s="40">
        <v>1353.8333333333335</v>
      </c>
      <c r="F452" s="40">
        <v>1333.9166666666667</v>
      </c>
      <c r="G452" s="40">
        <v>1312.8333333333335</v>
      </c>
      <c r="H452" s="40">
        <v>1394.8333333333335</v>
      </c>
      <c r="I452" s="40">
        <v>1415.916666666667</v>
      </c>
      <c r="J452" s="40">
        <v>1435.8333333333335</v>
      </c>
      <c r="K452" s="31">
        <v>1396</v>
      </c>
      <c r="L452" s="31">
        <v>1355</v>
      </c>
      <c r="M452" s="31">
        <v>2.0647000000000002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3212.85</v>
      </c>
      <c r="D453" s="40">
        <v>3220.35</v>
      </c>
      <c r="E453" s="40">
        <v>3199.1499999999996</v>
      </c>
      <c r="F453" s="40">
        <v>3185.45</v>
      </c>
      <c r="G453" s="40">
        <v>3164.2499999999995</v>
      </c>
      <c r="H453" s="40">
        <v>3234.0499999999997</v>
      </c>
      <c r="I453" s="40">
        <v>3255.2499999999995</v>
      </c>
      <c r="J453" s="40">
        <v>3268.95</v>
      </c>
      <c r="K453" s="31">
        <v>3241.55</v>
      </c>
      <c r="L453" s="31">
        <v>3206.65</v>
      </c>
      <c r="M453" s="31">
        <v>17.76193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775.15</v>
      </c>
      <c r="D454" s="40">
        <v>772.7166666666667</v>
      </c>
      <c r="E454" s="40">
        <v>768.43333333333339</v>
      </c>
      <c r="F454" s="40">
        <v>761.7166666666667</v>
      </c>
      <c r="G454" s="40">
        <v>757.43333333333339</v>
      </c>
      <c r="H454" s="40">
        <v>779.43333333333339</v>
      </c>
      <c r="I454" s="40">
        <v>783.7166666666667</v>
      </c>
      <c r="J454" s="40">
        <v>790.43333333333339</v>
      </c>
      <c r="K454" s="31">
        <v>777</v>
      </c>
      <c r="L454" s="31">
        <v>766</v>
      </c>
      <c r="M454" s="31">
        <v>20.211220000000001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4249.3</v>
      </c>
      <c r="D455" s="40">
        <v>4260.8833333333332</v>
      </c>
      <c r="E455" s="40">
        <v>4225.8166666666666</v>
      </c>
      <c r="F455" s="40">
        <v>4202.333333333333</v>
      </c>
      <c r="G455" s="40">
        <v>4167.2666666666664</v>
      </c>
      <c r="H455" s="40">
        <v>4284.3666666666668</v>
      </c>
      <c r="I455" s="40">
        <v>4319.4333333333325</v>
      </c>
      <c r="J455" s="40">
        <v>4342.916666666667</v>
      </c>
      <c r="K455" s="31">
        <v>4295.95</v>
      </c>
      <c r="L455" s="31">
        <v>4237.3999999999996</v>
      </c>
      <c r="M455" s="31">
        <v>1.1128499999999999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1167.0999999999999</v>
      </c>
      <c r="D456" s="40">
        <v>1164.1000000000001</v>
      </c>
      <c r="E456" s="40">
        <v>1158.0000000000002</v>
      </c>
      <c r="F456" s="40">
        <v>1148.9000000000001</v>
      </c>
      <c r="G456" s="40">
        <v>1142.8000000000002</v>
      </c>
      <c r="H456" s="40">
        <v>1173.2000000000003</v>
      </c>
      <c r="I456" s="40">
        <v>1179.3000000000002</v>
      </c>
      <c r="J456" s="40">
        <v>1188.4000000000003</v>
      </c>
      <c r="K456" s="31">
        <v>1170.2</v>
      </c>
      <c r="L456" s="31">
        <v>1155</v>
      </c>
      <c r="M456" s="31">
        <v>0.26824999999999999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133.65</v>
      </c>
      <c r="D457" s="40">
        <v>133.65</v>
      </c>
      <c r="E457" s="40">
        <v>131.85000000000002</v>
      </c>
      <c r="F457" s="40">
        <v>130.05000000000001</v>
      </c>
      <c r="G457" s="40">
        <v>128.25000000000003</v>
      </c>
      <c r="H457" s="40">
        <v>135.45000000000002</v>
      </c>
      <c r="I457" s="40">
        <v>137.25000000000003</v>
      </c>
      <c r="J457" s="40">
        <v>139.05000000000001</v>
      </c>
      <c r="K457" s="31">
        <v>135.44999999999999</v>
      </c>
      <c r="L457" s="31">
        <v>131.85</v>
      </c>
      <c r="M457" s="31">
        <v>23.176670000000001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295.55</v>
      </c>
      <c r="D458" s="40">
        <v>297.48333333333335</v>
      </c>
      <c r="E458" s="40">
        <v>293.06666666666672</v>
      </c>
      <c r="F458" s="40">
        <v>290.58333333333337</v>
      </c>
      <c r="G458" s="40">
        <v>286.16666666666674</v>
      </c>
      <c r="H458" s="40">
        <v>299.9666666666667</v>
      </c>
      <c r="I458" s="40">
        <v>304.38333333333333</v>
      </c>
      <c r="J458" s="40">
        <v>306.86666666666667</v>
      </c>
      <c r="K458" s="31">
        <v>301.89999999999998</v>
      </c>
      <c r="L458" s="31">
        <v>295</v>
      </c>
      <c r="M458" s="31">
        <v>334.35129999999998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122.9</v>
      </c>
      <c r="D459" s="40">
        <v>123.65000000000002</v>
      </c>
      <c r="E459" s="40">
        <v>121.85000000000004</v>
      </c>
      <c r="F459" s="40">
        <v>120.80000000000001</v>
      </c>
      <c r="G459" s="40">
        <v>119.00000000000003</v>
      </c>
      <c r="H459" s="40">
        <v>124.70000000000005</v>
      </c>
      <c r="I459" s="40">
        <v>126.50000000000003</v>
      </c>
      <c r="J459" s="40">
        <v>127.55000000000005</v>
      </c>
      <c r="K459" s="31">
        <v>125.45</v>
      </c>
      <c r="L459" s="31">
        <v>122.6</v>
      </c>
      <c r="M459" s="31">
        <v>183.44408000000001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1281.4000000000001</v>
      </c>
      <c r="D460" s="40">
        <v>1283.6333333333334</v>
      </c>
      <c r="E460" s="40">
        <v>1271.7666666666669</v>
      </c>
      <c r="F460" s="40">
        <v>1262.1333333333334</v>
      </c>
      <c r="G460" s="40">
        <v>1250.2666666666669</v>
      </c>
      <c r="H460" s="40">
        <v>1293.2666666666669</v>
      </c>
      <c r="I460" s="40">
        <v>1305.1333333333332</v>
      </c>
      <c r="J460" s="40">
        <v>1314.7666666666669</v>
      </c>
      <c r="K460" s="31">
        <v>1295.5</v>
      </c>
      <c r="L460" s="31">
        <v>1274</v>
      </c>
      <c r="M460" s="31">
        <v>86.41865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3960.05</v>
      </c>
      <c r="D461" s="40">
        <v>3933.35</v>
      </c>
      <c r="E461" s="40">
        <v>3866.7</v>
      </c>
      <c r="F461" s="40">
        <v>3773.35</v>
      </c>
      <c r="G461" s="40">
        <v>3706.7</v>
      </c>
      <c r="H461" s="40">
        <v>4026.7</v>
      </c>
      <c r="I461" s="40">
        <v>4093.3500000000004</v>
      </c>
      <c r="J461" s="40">
        <v>4186.7</v>
      </c>
      <c r="K461" s="31">
        <v>4000</v>
      </c>
      <c r="L461" s="31">
        <v>3840</v>
      </c>
      <c r="M461" s="31">
        <v>0.13603000000000001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1131</v>
      </c>
      <c r="D462" s="40">
        <v>1129.2</v>
      </c>
      <c r="E462" s="40">
        <v>1116.9000000000001</v>
      </c>
      <c r="F462" s="40">
        <v>1102.8</v>
      </c>
      <c r="G462" s="40">
        <v>1090.5</v>
      </c>
      <c r="H462" s="40">
        <v>1143.3000000000002</v>
      </c>
      <c r="I462" s="40">
        <v>1155.5999999999999</v>
      </c>
      <c r="J462" s="40">
        <v>1169.7000000000003</v>
      </c>
      <c r="K462" s="31">
        <v>1141.5</v>
      </c>
      <c r="L462" s="31">
        <v>1115.0999999999999</v>
      </c>
      <c r="M462" s="31">
        <v>28.40803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158.5</v>
      </c>
      <c r="D463" s="40">
        <v>159.56666666666666</v>
      </c>
      <c r="E463" s="40">
        <v>156.93333333333334</v>
      </c>
      <c r="F463" s="40">
        <v>155.36666666666667</v>
      </c>
      <c r="G463" s="40">
        <v>152.73333333333335</v>
      </c>
      <c r="H463" s="40">
        <v>161.13333333333333</v>
      </c>
      <c r="I463" s="40">
        <v>163.76666666666665</v>
      </c>
      <c r="J463" s="40">
        <v>165.33333333333331</v>
      </c>
      <c r="K463" s="31">
        <v>162.19999999999999</v>
      </c>
      <c r="L463" s="31">
        <v>158</v>
      </c>
      <c r="M463" s="31">
        <v>2.5295899999999998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1094.7</v>
      </c>
      <c r="D464" s="40">
        <v>1100.3999999999999</v>
      </c>
      <c r="E464" s="40">
        <v>1085.5499999999997</v>
      </c>
      <c r="F464" s="40">
        <v>1076.3999999999999</v>
      </c>
      <c r="G464" s="40">
        <v>1061.5499999999997</v>
      </c>
      <c r="H464" s="40">
        <v>1109.5499999999997</v>
      </c>
      <c r="I464" s="40">
        <v>1124.3999999999996</v>
      </c>
      <c r="J464" s="40">
        <v>1133.5499999999997</v>
      </c>
      <c r="K464" s="31">
        <v>1115.25</v>
      </c>
      <c r="L464" s="31">
        <v>1091.25</v>
      </c>
      <c r="M464" s="31">
        <v>2.47356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1430.15</v>
      </c>
      <c r="D465" s="40">
        <v>1422.3</v>
      </c>
      <c r="E465" s="40">
        <v>1407.6</v>
      </c>
      <c r="F465" s="40">
        <v>1385.05</v>
      </c>
      <c r="G465" s="40">
        <v>1370.35</v>
      </c>
      <c r="H465" s="40">
        <v>1444.85</v>
      </c>
      <c r="I465" s="40">
        <v>1459.5500000000002</v>
      </c>
      <c r="J465" s="40">
        <v>1482.1</v>
      </c>
      <c r="K465" s="31">
        <v>1437</v>
      </c>
      <c r="L465" s="31">
        <v>1399.75</v>
      </c>
      <c r="M465" s="31">
        <v>0.17873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1311.9</v>
      </c>
      <c r="D466" s="40">
        <v>1314.2833333333335</v>
      </c>
      <c r="E466" s="40">
        <v>1305.616666666667</v>
      </c>
      <c r="F466" s="40">
        <v>1299.3333333333335</v>
      </c>
      <c r="G466" s="40">
        <v>1290.666666666667</v>
      </c>
      <c r="H466" s="40">
        <v>1320.5666666666671</v>
      </c>
      <c r="I466" s="40">
        <v>1329.2333333333336</v>
      </c>
      <c r="J466" s="40">
        <v>1335.5166666666671</v>
      </c>
      <c r="K466" s="31">
        <v>1322.95</v>
      </c>
      <c r="L466" s="31">
        <v>1308</v>
      </c>
      <c r="M466" s="31">
        <v>1.1372599999999999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1550.35</v>
      </c>
      <c r="D467" s="40">
        <v>1536.8333333333333</v>
      </c>
      <c r="E467" s="40">
        <v>1509.6666666666665</v>
      </c>
      <c r="F467" s="40">
        <v>1468.9833333333333</v>
      </c>
      <c r="G467" s="40">
        <v>1441.8166666666666</v>
      </c>
      <c r="H467" s="40">
        <v>1577.5166666666664</v>
      </c>
      <c r="I467" s="40">
        <v>1604.6833333333329</v>
      </c>
      <c r="J467" s="40">
        <v>1645.3666666666663</v>
      </c>
      <c r="K467" s="31">
        <v>1564</v>
      </c>
      <c r="L467" s="31">
        <v>1496.15</v>
      </c>
      <c r="M467" s="31">
        <v>0.45165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1700.95</v>
      </c>
      <c r="D468" s="40">
        <v>1707.9666666666665</v>
      </c>
      <c r="E468" s="40">
        <v>1689.9833333333329</v>
      </c>
      <c r="F468" s="40">
        <v>1679.0166666666664</v>
      </c>
      <c r="G468" s="40">
        <v>1661.0333333333328</v>
      </c>
      <c r="H468" s="40">
        <v>1718.9333333333329</v>
      </c>
      <c r="I468" s="40">
        <v>1736.9166666666665</v>
      </c>
      <c r="J468" s="40">
        <v>1747.883333333333</v>
      </c>
      <c r="K468" s="31">
        <v>1725.95</v>
      </c>
      <c r="L468" s="31">
        <v>1697</v>
      </c>
      <c r="M468" s="31">
        <v>10.532389999999999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3043.2</v>
      </c>
      <c r="D469" s="40">
        <v>3036.0499999999997</v>
      </c>
      <c r="E469" s="40">
        <v>3003.0999999999995</v>
      </c>
      <c r="F469" s="40">
        <v>2962.9999999999995</v>
      </c>
      <c r="G469" s="40">
        <v>2930.0499999999993</v>
      </c>
      <c r="H469" s="40">
        <v>3076.1499999999996</v>
      </c>
      <c r="I469" s="40">
        <v>3109.0999999999995</v>
      </c>
      <c r="J469" s="40">
        <v>3149.2</v>
      </c>
      <c r="K469" s="31">
        <v>3069</v>
      </c>
      <c r="L469" s="31">
        <v>2995.95</v>
      </c>
      <c r="M469" s="31">
        <v>2.2857400000000001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473.45</v>
      </c>
      <c r="D470" s="40">
        <v>472.5</v>
      </c>
      <c r="E470" s="40">
        <v>469.45</v>
      </c>
      <c r="F470" s="40">
        <v>465.45</v>
      </c>
      <c r="G470" s="40">
        <v>462.4</v>
      </c>
      <c r="H470" s="40">
        <v>476.5</v>
      </c>
      <c r="I470" s="40">
        <v>479.54999999999995</v>
      </c>
      <c r="J470" s="40">
        <v>483.55</v>
      </c>
      <c r="K470" s="31">
        <v>475.55</v>
      </c>
      <c r="L470" s="31">
        <v>468.5</v>
      </c>
      <c r="M470" s="31">
        <v>3.7659600000000002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891.15</v>
      </c>
      <c r="D471" s="40">
        <v>900.65</v>
      </c>
      <c r="E471" s="40">
        <v>878.34999999999991</v>
      </c>
      <c r="F471" s="40">
        <v>865.55</v>
      </c>
      <c r="G471" s="40">
        <v>843.24999999999989</v>
      </c>
      <c r="H471" s="40">
        <v>913.44999999999993</v>
      </c>
      <c r="I471" s="40">
        <v>935.74999999999989</v>
      </c>
      <c r="J471" s="40">
        <v>948.55</v>
      </c>
      <c r="K471" s="31">
        <v>922.95</v>
      </c>
      <c r="L471" s="31">
        <v>887.85</v>
      </c>
      <c r="M471" s="31">
        <v>6.1466599999999998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17.600000000000001</v>
      </c>
      <c r="D472" s="40">
        <v>17.700000000000003</v>
      </c>
      <c r="E472" s="40">
        <v>17.350000000000005</v>
      </c>
      <c r="F472" s="40">
        <v>17.100000000000001</v>
      </c>
      <c r="G472" s="40">
        <v>16.750000000000004</v>
      </c>
      <c r="H472" s="40">
        <v>17.950000000000006</v>
      </c>
      <c r="I472" s="40">
        <v>18.3</v>
      </c>
      <c r="J472" s="40">
        <v>18.550000000000008</v>
      </c>
      <c r="K472" s="31">
        <v>18.05</v>
      </c>
      <c r="L472" s="31">
        <v>17.45</v>
      </c>
      <c r="M472" s="31">
        <v>119.24290000000001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128.4</v>
      </c>
      <c r="D473" s="40">
        <v>130.15</v>
      </c>
      <c r="E473" s="40">
        <v>126.10000000000002</v>
      </c>
      <c r="F473" s="40">
        <v>123.80000000000001</v>
      </c>
      <c r="G473" s="40">
        <v>119.75000000000003</v>
      </c>
      <c r="H473" s="40">
        <v>132.45000000000002</v>
      </c>
      <c r="I473" s="40">
        <v>136.50000000000003</v>
      </c>
      <c r="J473" s="40">
        <v>138.80000000000001</v>
      </c>
      <c r="K473" s="31">
        <v>134.19999999999999</v>
      </c>
      <c r="L473" s="31">
        <v>127.85</v>
      </c>
      <c r="M473" s="31">
        <v>1.9017999999999999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1105.8499999999999</v>
      </c>
      <c r="D474" s="40">
        <v>1106.6333333333332</v>
      </c>
      <c r="E474" s="40">
        <v>1093.2666666666664</v>
      </c>
      <c r="F474" s="40">
        <v>1080.6833333333332</v>
      </c>
      <c r="G474" s="40">
        <v>1067.3166666666664</v>
      </c>
      <c r="H474" s="40">
        <v>1119.2166666666665</v>
      </c>
      <c r="I474" s="40">
        <v>1132.5833333333333</v>
      </c>
      <c r="J474" s="40">
        <v>1145.1666666666665</v>
      </c>
      <c r="K474" s="31">
        <v>1120</v>
      </c>
      <c r="L474" s="31">
        <v>1094.05</v>
      </c>
      <c r="M474" s="31">
        <v>1.8243199999999999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13.55</v>
      </c>
      <c r="D475" s="40">
        <v>13.583333333333334</v>
      </c>
      <c r="E475" s="40">
        <v>13.366666666666667</v>
      </c>
      <c r="F475" s="40">
        <v>13.183333333333334</v>
      </c>
      <c r="G475" s="40">
        <v>12.966666666666667</v>
      </c>
      <c r="H475" s="40">
        <v>13.766666666666667</v>
      </c>
      <c r="I475" s="40">
        <v>13.983333333333333</v>
      </c>
      <c r="J475" s="40">
        <v>14.166666666666668</v>
      </c>
      <c r="K475" s="31">
        <v>13.8</v>
      </c>
      <c r="L475" s="31">
        <v>13.4</v>
      </c>
      <c r="M475" s="31">
        <v>56.853610000000003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520.29999999999995</v>
      </c>
      <c r="D476" s="40">
        <v>525.94999999999993</v>
      </c>
      <c r="E476" s="40">
        <v>512.89999999999986</v>
      </c>
      <c r="F476" s="40">
        <v>505.49999999999989</v>
      </c>
      <c r="G476" s="40">
        <v>492.44999999999982</v>
      </c>
      <c r="H476" s="40">
        <v>533.34999999999991</v>
      </c>
      <c r="I476" s="40">
        <v>546.39999999999986</v>
      </c>
      <c r="J476" s="40">
        <v>553.79999999999995</v>
      </c>
      <c r="K476" s="31">
        <v>539</v>
      </c>
      <c r="L476" s="31">
        <v>518.54999999999995</v>
      </c>
      <c r="M476" s="31">
        <v>4.8401300000000003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819.7</v>
      </c>
      <c r="D477" s="40">
        <v>821.1</v>
      </c>
      <c r="E477" s="40">
        <v>814.6</v>
      </c>
      <c r="F477" s="40">
        <v>809.5</v>
      </c>
      <c r="G477" s="40">
        <v>803</v>
      </c>
      <c r="H477" s="40">
        <v>826.2</v>
      </c>
      <c r="I477" s="40">
        <v>832.7</v>
      </c>
      <c r="J477" s="40">
        <v>837.80000000000007</v>
      </c>
      <c r="K477" s="31">
        <v>827.6</v>
      </c>
      <c r="L477" s="31">
        <v>816</v>
      </c>
      <c r="M477" s="31">
        <v>22.129629999999999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918.2</v>
      </c>
      <c r="D478" s="40">
        <v>919.16666666666663</v>
      </c>
      <c r="E478" s="40">
        <v>889.48333333333323</v>
      </c>
      <c r="F478" s="40">
        <v>860.76666666666665</v>
      </c>
      <c r="G478" s="40">
        <v>831.08333333333326</v>
      </c>
      <c r="H478" s="40">
        <v>947.88333333333321</v>
      </c>
      <c r="I478" s="40">
        <v>977.56666666666661</v>
      </c>
      <c r="J478" s="40">
        <v>1006.2833333333332</v>
      </c>
      <c r="K478" s="31">
        <v>948.85</v>
      </c>
      <c r="L478" s="31">
        <v>890.45</v>
      </c>
      <c r="M478" s="31">
        <v>12.55354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237.1</v>
      </c>
      <c r="D479" s="40">
        <v>236.41666666666666</v>
      </c>
      <c r="E479" s="40">
        <v>233.88333333333333</v>
      </c>
      <c r="F479" s="40">
        <v>230.66666666666666</v>
      </c>
      <c r="G479" s="40">
        <v>228.13333333333333</v>
      </c>
      <c r="H479" s="40">
        <v>239.63333333333333</v>
      </c>
      <c r="I479" s="40">
        <v>242.16666666666669</v>
      </c>
      <c r="J479" s="40">
        <v>245.38333333333333</v>
      </c>
      <c r="K479" s="31">
        <v>238.95</v>
      </c>
      <c r="L479" s="31">
        <v>233.2</v>
      </c>
      <c r="M479" s="31">
        <v>6.7554499999999997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29.1</v>
      </c>
      <c r="D480" s="40">
        <v>29.316666666666663</v>
      </c>
      <c r="E480" s="40">
        <v>28.683333333333326</v>
      </c>
      <c r="F480" s="40">
        <v>28.266666666666662</v>
      </c>
      <c r="G480" s="40">
        <v>27.633333333333326</v>
      </c>
      <c r="H480" s="40">
        <v>29.733333333333327</v>
      </c>
      <c r="I480" s="40">
        <v>30.366666666666667</v>
      </c>
      <c r="J480" s="40">
        <v>30.783333333333328</v>
      </c>
      <c r="K480" s="31">
        <v>29.95</v>
      </c>
      <c r="L480" s="31">
        <v>28.9</v>
      </c>
      <c r="M480" s="31">
        <v>35.616720000000001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7490.3</v>
      </c>
      <c r="D481" s="40">
        <v>7533.083333333333</v>
      </c>
      <c r="E481" s="40">
        <v>7427.2166666666662</v>
      </c>
      <c r="F481" s="40">
        <v>7364.1333333333332</v>
      </c>
      <c r="G481" s="40">
        <v>7258.2666666666664</v>
      </c>
      <c r="H481" s="40">
        <v>7596.1666666666661</v>
      </c>
      <c r="I481" s="40">
        <v>7702.0333333333328</v>
      </c>
      <c r="J481" s="40">
        <v>7765.1166666666659</v>
      </c>
      <c r="K481" s="31">
        <v>7638.95</v>
      </c>
      <c r="L481" s="31">
        <v>7470</v>
      </c>
      <c r="M481" s="31">
        <v>8.1361899999999991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36.549999999999997</v>
      </c>
      <c r="D482" s="40">
        <v>36.300000000000004</v>
      </c>
      <c r="E482" s="40">
        <v>36.000000000000007</v>
      </c>
      <c r="F482" s="40">
        <v>35.450000000000003</v>
      </c>
      <c r="G482" s="40">
        <v>35.150000000000006</v>
      </c>
      <c r="H482" s="40">
        <v>36.850000000000009</v>
      </c>
      <c r="I482" s="40">
        <v>37.150000000000006</v>
      </c>
      <c r="J482" s="40">
        <v>37.70000000000001</v>
      </c>
      <c r="K482" s="31">
        <v>36.6</v>
      </c>
      <c r="L482" s="31">
        <v>35.75</v>
      </c>
      <c r="M482" s="31">
        <v>84.088539999999995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1444.45</v>
      </c>
      <c r="D483" s="40">
        <v>1438.7833333333335</v>
      </c>
      <c r="E483" s="40">
        <v>1423.866666666667</v>
      </c>
      <c r="F483" s="40">
        <v>1403.2833333333335</v>
      </c>
      <c r="G483" s="40">
        <v>1388.366666666667</v>
      </c>
      <c r="H483" s="40">
        <v>1459.366666666667</v>
      </c>
      <c r="I483" s="40">
        <v>1474.2833333333335</v>
      </c>
      <c r="J483" s="40">
        <v>1494.866666666667</v>
      </c>
      <c r="K483" s="31">
        <v>1453.7</v>
      </c>
      <c r="L483" s="31">
        <v>1418.2</v>
      </c>
      <c r="M483" s="31">
        <v>3.1328299999999998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683.45</v>
      </c>
      <c r="D484" s="40">
        <v>678.55</v>
      </c>
      <c r="E484" s="40">
        <v>668.69999999999993</v>
      </c>
      <c r="F484" s="40">
        <v>653.94999999999993</v>
      </c>
      <c r="G484" s="40">
        <v>644.09999999999991</v>
      </c>
      <c r="H484" s="40">
        <v>693.3</v>
      </c>
      <c r="I484" s="40">
        <v>703.14999999999986</v>
      </c>
      <c r="J484" s="40">
        <v>717.9</v>
      </c>
      <c r="K484" s="31">
        <v>688.4</v>
      </c>
      <c r="L484" s="31">
        <v>663.8</v>
      </c>
      <c r="M484" s="31">
        <v>31.959209999999999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250.3</v>
      </c>
      <c r="D485" s="40">
        <v>252.11666666666667</v>
      </c>
      <c r="E485" s="40">
        <v>247.43333333333334</v>
      </c>
      <c r="F485" s="40">
        <v>244.56666666666666</v>
      </c>
      <c r="G485" s="40">
        <v>239.88333333333333</v>
      </c>
      <c r="H485" s="40">
        <v>254.98333333333335</v>
      </c>
      <c r="I485" s="40">
        <v>259.66666666666669</v>
      </c>
      <c r="J485" s="40">
        <v>262.53333333333336</v>
      </c>
      <c r="K485" s="31">
        <v>256.8</v>
      </c>
      <c r="L485" s="31">
        <v>249.25</v>
      </c>
      <c r="M485" s="31">
        <v>13.92642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3355.3</v>
      </c>
      <c r="D486" s="40">
        <v>3352.85</v>
      </c>
      <c r="E486" s="40">
        <v>3273.7</v>
      </c>
      <c r="F486" s="40">
        <v>3192.1</v>
      </c>
      <c r="G486" s="40">
        <v>3112.95</v>
      </c>
      <c r="H486" s="40">
        <v>3434.45</v>
      </c>
      <c r="I486" s="40">
        <v>3513.6000000000004</v>
      </c>
      <c r="J486" s="40">
        <v>3595.2</v>
      </c>
      <c r="K486" s="31">
        <v>3432</v>
      </c>
      <c r="L486" s="31">
        <v>3271.25</v>
      </c>
      <c r="M486" s="31">
        <v>0.59075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413.7</v>
      </c>
      <c r="D487" s="40">
        <v>415.26666666666671</v>
      </c>
      <c r="E487" s="40">
        <v>406.53333333333342</v>
      </c>
      <c r="F487" s="40">
        <v>399.36666666666673</v>
      </c>
      <c r="G487" s="40">
        <v>390.63333333333344</v>
      </c>
      <c r="H487" s="40">
        <v>422.43333333333339</v>
      </c>
      <c r="I487" s="40">
        <v>431.16666666666663</v>
      </c>
      <c r="J487" s="40">
        <v>438.33333333333337</v>
      </c>
      <c r="K487" s="31">
        <v>424</v>
      </c>
      <c r="L487" s="31">
        <v>408.1</v>
      </c>
      <c r="M487" s="31">
        <v>3.0718200000000002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3507.4</v>
      </c>
      <c r="D488" s="40">
        <v>3496.4666666666667</v>
      </c>
      <c r="E488" s="40">
        <v>3455.9333333333334</v>
      </c>
      <c r="F488" s="40">
        <v>3404.4666666666667</v>
      </c>
      <c r="G488" s="40">
        <v>3363.9333333333334</v>
      </c>
      <c r="H488" s="40">
        <v>3547.9333333333334</v>
      </c>
      <c r="I488" s="40">
        <v>3588.4666666666672</v>
      </c>
      <c r="J488" s="40">
        <v>3639.9333333333334</v>
      </c>
      <c r="K488" s="31">
        <v>3537</v>
      </c>
      <c r="L488" s="31">
        <v>3445</v>
      </c>
      <c r="M488" s="31">
        <v>7.5700000000000003E-2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784.55</v>
      </c>
      <c r="D489" s="40">
        <v>788.13333333333321</v>
      </c>
      <c r="E489" s="40">
        <v>770.46666666666647</v>
      </c>
      <c r="F489" s="40">
        <v>756.38333333333321</v>
      </c>
      <c r="G489" s="40">
        <v>738.71666666666647</v>
      </c>
      <c r="H489" s="40">
        <v>802.21666666666647</v>
      </c>
      <c r="I489" s="40">
        <v>819.88333333333321</v>
      </c>
      <c r="J489" s="40">
        <v>833.96666666666647</v>
      </c>
      <c r="K489" s="31">
        <v>805.8</v>
      </c>
      <c r="L489" s="31">
        <v>774.05</v>
      </c>
      <c r="M489" s="31">
        <v>3.0940699999999999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37.450000000000003</v>
      </c>
      <c r="D490" s="40">
        <v>37.766666666666673</v>
      </c>
      <c r="E490" s="40">
        <v>36.783333333333346</v>
      </c>
      <c r="F490" s="40">
        <v>36.116666666666674</v>
      </c>
      <c r="G490" s="40">
        <v>35.133333333333347</v>
      </c>
      <c r="H490" s="40">
        <v>38.433333333333344</v>
      </c>
      <c r="I490" s="40">
        <v>39.416666666666679</v>
      </c>
      <c r="J490" s="40">
        <v>40.083333333333343</v>
      </c>
      <c r="K490" s="31">
        <v>38.75</v>
      </c>
      <c r="L490" s="31">
        <v>37.1</v>
      </c>
      <c r="M490" s="31">
        <v>22.341249999999999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1400</v>
      </c>
      <c r="D491" s="40">
        <v>1404.75</v>
      </c>
      <c r="E491" s="40">
        <v>1385.5</v>
      </c>
      <c r="F491" s="40">
        <v>1371</v>
      </c>
      <c r="G491" s="40">
        <v>1351.75</v>
      </c>
      <c r="H491" s="40">
        <v>1419.25</v>
      </c>
      <c r="I491" s="40">
        <v>1438.5</v>
      </c>
      <c r="J491" s="40">
        <v>1453</v>
      </c>
      <c r="K491" s="31">
        <v>1424</v>
      </c>
      <c r="L491" s="31">
        <v>1390.25</v>
      </c>
      <c r="M491" s="31">
        <v>0.57359000000000004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1785.9</v>
      </c>
      <c r="D492" s="40">
        <v>1791.1000000000001</v>
      </c>
      <c r="E492" s="40">
        <v>1762.2000000000003</v>
      </c>
      <c r="F492" s="40">
        <v>1738.5000000000002</v>
      </c>
      <c r="G492" s="40">
        <v>1709.6000000000004</v>
      </c>
      <c r="H492" s="40">
        <v>1814.8000000000002</v>
      </c>
      <c r="I492" s="40">
        <v>1843.7000000000003</v>
      </c>
      <c r="J492" s="40">
        <v>1867.4</v>
      </c>
      <c r="K492" s="31">
        <v>1820</v>
      </c>
      <c r="L492" s="31">
        <v>1767.4</v>
      </c>
      <c r="M492" s="31">
        <v>2.9339900000000001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341.55</v>
      </c>
      <c r="D493" s="40">
        <v>343.51666666666665</v>
      </c>
      <c r="E493" s="40">
        <v>338.0333333333333</v>
      </c>
      <c r="F493" s="40">
        <v>334.51666666666665</v>
      </c>
      <c r="G493" s="40">
        <v>329.0333333333333</v>
      </c>
      <c r="H493" s="40">
        <v>347.0333333333333</v>
      </c>
      <c r="I493" s="40">
        <v>352.51666666666665</v>
      </c>
      <c r="J493" s="40">
        <v>356.0333333333333</v>
      </c>
      <c r="K493" s="31">
        <v>349</v>
      </c>
      <c r="L493" s="31">
        <v>340</v>
      </c>
      <c r="M493" s="31">
        <v>0.86812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732.4</v>
      </c>
      <c r="D494" s="40">
        <v>742.4666666666667</v>
      </c>
      <c r="E494" s="40">
        <v>719.93333333333339</v>
      </c>
      <c r="F494" s="40">
        <v>707.4666666666667</v>
      </c>
      <c r="G494" s="40">
        <v>684.93333333333339</v>
      </c>
      <c r="H494" s="40">
        <v>754.93333333333339</v>
      </c>
      <c r="I494" s="40">
        <v>777.4666666666667</v>
      </c>
      <c r="J494" s="40">
        <v>789.93333333333339</v>
      </c>
      <c r="K494" s="31">
        <v>765</v>
      </c>
      <c r="L494" s="31">
        <v>730</v>
      </c>
      <c r="M494" s="31">
        <v>3.3840300000000001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267.8</v>
      </c>
      <c r="D495" s="40">
        <v>267.09999999999997</v>
      </c>
      <c r="E495" s="40">
        <v>263.94999999999993</v>
      </c>
      <c r="F495" s="40">
        <v>260.09999999999997</v>
      </c>
      <c r="G495" s="40">
        <v>256.94999999999993</v>
      </c>
      <c r="H495" s="40">
        <v>270.94999999999993</v>
      </c>
      <c r="I495" s="40">
        <v>274.09999999999991</v>
      </c>
      <c r="J495" s="40">
        <v>277.94999999999993</v>
      </c>
      <c r="K495" s="31">
        <v>270.25</v>
      </c>
      <c r="L495" s="31">
        <v>263.25</v>
      </c>
      <c r="M495" s="31">
        <v>44.177549999999997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3065.45</v>
      </c>
      <c r="D496" s="40">
        <v>3086.6333333333332</v>
      </c>
      <c r="E496" s="40">
        <v>3004.4166666666665</v>
      </c>
      <c r="F496" s="40">
        <v>2943.3833333333332</v>
      </c>
      <c r="G496" s="40">
        <v>2861.1666666666665</v>
      </c>
      <c r="H496" s="40">
        <v>3147.6666666666665</v>
      </c>
      <c r="I496" s="40">
        <v>3229.8833333333337</v>
      </c>
      <c r="J496" s="40">
        <v>3290.9166666666665</v>
      </c>
      <c r="K496" s="31">
        <v>3168.85</v>
      </c>
      <c r="L496" s="31">
        <v>3025.6</v>
      </c>
      <c r="M496" s="31">
        <v>1.2480800000000001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1945.4</v>
      </c>
      <c r="D497" s="40">
        <v>1952.9666666666665</v>
      </c>
      <c r="E497" s="40">
        <v>1924.7833333333328</v>
      </c>
      <c r="F497" s="40">
        <v>1904.1666666666663</v>
      </c>
      <c r="G497" s="40">
        <v>1875.9833333333327</v>
      </c>
      <c r="H497" s="40">
        <v>1973.583333333333</v>
      </c>
      <c r="I497" s="40">
        <v>2001.7666666666669</v>
      </c>
      <c r="J497" s="40">
        <v>2022.3833333333332</v>
      </c>
      <c r="K497" s="31">
        <v>1981.15</v>
      </c>
      <c r="L497" s="31">
        <v>1932.35</v>
      </c>
      <c r="M497" s="31">
        <v>0.58187999999999995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8.35</v>
      </c>
      <c r="D498" s="40">
        <v>8.6</v>
      </c>
      <c r="E498" s="40">
        <v>7.6499999999999986</v>
      </c>
      <c r="F498" s="40">
        <v>6.9499999999999993</v>
      </c>
      <c r="G498" s="40">
        <v>5.9999999999999982</v>
      </c>
      <c r="H498" s="40">
        <v>9.2999999999999989</v>
      </c>
      <c r="I498" s="40">
        <v>10.249999999999998</v>
      </c>
      <c r="J498" s="40">
        <v>10.95</v>
      </c>
      <c r="K498" s="31">
        <v>9.5500000000000007</v>
      </c>
      <c r="L498" s="31">
        <v>7.9</v>
      </c>
      <c r="M498" s="31">
        <v>11480.43246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1045.4000000000001</v>
      </c>
      <c r="D499" s="40">
        <v>1048.1666666666667</v>
      </c>
      <c r="E499" s="40">
        <v>1040.3333333333335</v>
      </c>
      <c r="F499" s="40">
        <v>1035.2666666666667</v>
      </c>
      <c r="G499" s="40">
        <v>1027.4333333333334</v>
      </c>
      <c r="H499" s="40">
        <v>1053.2333333333336</v>
      </c>
      <c r="I499" s="40">
        <v>1061.0666666666671</v>
      </c>
      <c r="J499" s="40">
        <v>1066.1333333333337</v>
      </c>
      <c r="K499" s="31">
        <v>1056</v>
      </c>
      <c r="L499" s="31">
        <v>1043.0999999999999</v>
      </c>
      <c r="M499" s="31">
        <v>4.3266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7139.05</v>
      </c>
      <c r="D500" s="40">
        <v>7179.8499999999995</v>
      </c>
      <c r="E500" s="40">
        <v>7060.6999999999989</v>
      </c>
      <c r="F500" s="40">
        <v>6982.3499999999995</v>
      </c>
      <c r="G500" s="40">
        <v>6863.1999999999989</v>
      </c>
      <c r="H500" s="40">
        <v>7258.1999999999989</v>
      </c>
      <c r="I500" s="40">
        <v>7377.3499999999985</v>
      </c>
      <c r="J500" s="40">
        <v>7455.6999999999989</v>
      </c>
      <c r="K500" s="31">
        <v>7299</v>
      </c>
      <c r="L500" s="31">
        <v>7101.5</v>
      </c>
      <c r="M500" s="31">
        <v>3.9620000000000002E-2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146.05000000000001</v>
      </c>
      <c r="D501" s="40">
        <v>146.08333333333334</v>
      </c>
      <c r="E501" s="40">
        <v>142.76666666666668</v>
      </c>
      <c r="F501" s="40">
        <v>139.48333333333335</v>
      </c>
      <c r="G501" s="40">
        <v>136.16666666666669</v>
      </c>
      <c r="H501" s="40">
        <v>149.36666666666667</v>
      </c>
      <c r="I501" s="40">
        <v>152.68333333333334</v>
      </c>
      <c r="J501" s="40">
        <v>155.96666666666667</v>
      </c>
      <c r="K501" s="31">
        <v>149.4</v>
      </c>
      <c r="L501" s="31">
        <v>142.80000000000001</v>
      </c>
      <c r="M501" s="31">
        <v>25.57845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127.3</v>
      </c>
      <c r="D502" s="40">
        <v>127.26666666666667</v>
      </c>
      <c r="E502" s="40">
        <v>125.53333333333333</v>
      </c>
      <c r="F502" s="40">
        <v>123.76666666666667</v>
      </c>
      <c r="G502" s="40">
        <v>122.03333333333333</v>
      </c>
      <c r="H502" s="40">
        <v>129.03333333333333</v>
      </c>
      <c r="I502" s="40">
        <v>130.76666666666665</v>
      </c>
      <c r="J502" s="40">
        <v>132.53333333333333</v>
      </c>
      <c r="K502" s="31">
        <v>129</v>
      </c>
      <c r="L502" s="31">
        <v>125.5</v>
      </c>
      <c r="M502" s="31">
        <v>21.48602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525.95000000000005</v>
      </c>
      <c r="D503" s="40">
        <v>528.01666666666677</v>
      </c>
      <c r="E503" s="40">
        <v>518.43333333333351</v>
      </c>
      <c r="F503" s="40">
        <v>510.91666666666674</v>
      </c>
      <c r="G503" s="40">
        <v>501.33333333333348</v>
      </c>
      <c r="H503" s="40">
        <v>535.53333333333353</v>
      </c>
      <c r="I503" s="40">
        <v>545.11666666666679</v>
      </c>
      <c r="J503" s="40">
        <v>552.63333333333355</v>
      </c>
      <c r="K503" s="31">
        <v>537.6</v>
      </c>
      <c r="L503" s="31">
        <v>520.5</v>
      </c>
      <c r="M503" s="31">
        <v>1.1262099999999999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2192.1999999999998</v>
      </c>
      <c r="D504" s="40">
        <v>2204.0666666666666</v>
      </c>
      <c r="E504" s="40">
        <v>2166.1333333333332</v>
      </c>
      <c r="F504" s="40">
        <v>2140.0666666666666</v>
      </c>
      <c r="G504" s="40">
        <v>2102.1333333333332</v>
      </c>
      <c r="H504" s="40">
        <v>2230.1333333333332</v>
      </c>
      <c r="I504" s="40">
        <v>2268.0666666666666</v>
      </c>
      <c r="J504" s="40">
        <v>2294.1333333333332</v>
      </c>
      <c r="K504" s="31">
        <v>2242</v>
      </c>
      <c r="L504" s="31">
        <v>2178</v>
      </c>
      <c r="M504" s="31">
        <v>1.0986800000000001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599.15</v>
      </c>
      <c r="D505" s="40">
        <v>594.88333333333333</v>
      </c>
      <c r="E505" s="40">
        <v>587.9666666666667</v>
      </c>
      <c r="F505" s="40">
        <v>576.78333333333342</v>
      </c>
      <c r="G505" s="40">
        <v>569.86666666666679</v>
      </c>
      <c r="H505" s="40">
        <v>606.06666666666661</v>
      </c>
      <c r="I505" s="40">
        <v>612.98333333333335</v>
      </c>
      <c r="J505" s="40">
        <v>624.16666666666652</v>
      </c>
      <c r="K505" s="31">
        <v>601.79999999999995</v>
      </c>
      <c r="L505" s="31">
        <v>583.70000000000005</v>
      </c>
      <c r="M505" s="31">
        <v>140.57454999999999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548.25</v>
      </c>
      <c r="D506" s="40">
        <v>549.86666666666667</v>
      </c>
      <c r="E506" s="40">
        <v>541.38333333333333</v>
      </c>
      <c r="F506" s="40">
        <v>534.51666666666665</v>
      </c>
      <c r="G506" s="40">
        <v>526.0333333333333</v>
      </c>
      <c r="H506" s="40">
        <v>556.73333333333335</v>
      </c>
      <c r="I506" s="40">
        <v>565.2166666666667</v>
      </c>
      <c r="J506" s="40">
        <v>572.08333333333337</v>
      </c>
      <c r="K506" s="31">
        <v>558.35</v>
      </c>
      <c r="L506" s="31">
        <v>543</v>
      </c>
      <c r="M506" s="31">
        <v>6.0506200000000003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13.05</v>
      </c>
      <c r="D507" s="40">
        <v>13.083333333333334</v>
      </c>
      <c r="E507" s="40">
        <v>12.966666666666669</v>
      </c>
      <c r="F507" s="40">
        <v>12.883333333333335</v>
      </c>
      <c r="G507" s="40">
        <v>12.766666666666669</v>
      </c>
      <c r="H507" s="40">
        <v>13.166666666666668</v>
      </c>
      <c r="I507" s="40">
        <v>13.283333333333331</v>
      </c>
      <c r="J507" s="40">
        <v>13.366666666666667</v>
      </c>
      <c r="K507" s="31">
        <v>13.2</v>
      </c>
      <c r="L507" s="31">
        <v>13</v>
      </c>
      <c r="M507" s="31">
        <v>677.60835999999995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205.95</v>
      </c>
      <c r="D508" s="40">
        <v>205.98333333333335</v>
      </c>
      <c r="E508" s="40">
        <v>204.56666666666669</v>
      </c>
      <c r="F508" s="40">
        <v>203.18333333333334</v>
      </c>
      <c r="G508" s="40">
        <v>201.76666666666668</v>
      </c>
      <c r="H508" s="40">
        <v>207.3666666666667</v>
      </c>
      <c r="I508" s="40">
        <v>208.78333333333333</v>
      </c>
      <c r="J508" s="40">
        <v>210.16666666666671</v>
      </c>
      <c r="K508" s="31">
        <v>207.4</v>
      </c>
      <c r="L508" s="31">
        <v>204.6</v>
      </c>
      <c r="M508" s="31">
        <v>46.627400000000002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375.8</v>
      </c>
      <c r="D509" s="40">
        <v>378.2833333333333</v>
      </c>
      <c r="E509" s="40">
        <v>370.01666666666659</v>
      </c>
      <c r="F509" s="40">
        <v>364.23333333333329</v>
      </c>
      <c r="G509" s="40">
        <v>355.96666666666658</v>
      </c>
      <c r="H509" s="40">
        <v>384.06666666666661</v>
      </c>
      <c r="I509" s="40">
        <v>392.33333333333326</v>
      </c>
      <c r="J509" s="40">
        <v>398.11666666666662</v>
      </c>
      <c r="K509" s="31">
        <v>386.55</v>
      </c>
      <c r="L509" s="31">
        <v>372.5</v>
      </c>
      <c r="M509" s="31">
        <v>13.47373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2213.75</v>
      </c>
      <c r="D510" s="40">
        <v>2222.85</v>
      </c>
      <c r="E510" s="40">
        <v>2201.8999999999996</v>
      </c>
      <c r="F510" s="40">
        <v>2190.0499999999997</v>
      </c>
      <c r="G510" s="40">
        <v>2169.0999999999995</v>
      </c>
      <c r="H510" s="40">
        <v>2234.6999999999998</v>
      </c>
      <c r="I510" s="40">
        <v>2255.6499999999996</v>
      </c>
      <c r="J510" s="40">
        <v>2267.5</v>
      </c>
      <c r="K510" s="31">
        <v>2243.8000000000002</v>
      </c>
      <c r="L510" s="31">
        <v>2211</v>
      </c>
      <c r="M510" s="31">
        <v>8.1509999999999999E-2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2170.15</v>
      </c>
      <c r="D511" s="40">
        <v>2185.0499999999997</v>
      </c>
      <c r="E511" s="40">
        <v>2135.0999999999995</v>
      </c>
      <c r="F511" s="40">
        <v>2100.0499999999997</v>
      </c>
      <c r="G511" s="40">
        <v>2050.0999999999995</v>
      </c>
      <c r="H511" s="40">
        <v>2220.0999999999995</v>
      </c>
      <c r="I511" s="40">
        <v>2270.0499999999993</v>
      </c>
      <c r="J511" s="40">
        <v>2305.0999999999995</v>
      </c>
      <c r="K511" s="31">
        <v>2235</v>
      </c>
      <c r="L511" s="31">
        <v>2150</v>
      </c>
      <c r="M511" s="31">
        <v>0.15464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3" sqref="H10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41"/>
      <c r="B5" s="442"/>
      <c r="C5" s="441"/>
      <c r="D5" s="442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43" t="s">
        <v>589</v>
      </c>
      <c r="C7" s="442"/>
      <c r="D7" s="7">
        <f>Main!B10</f>
        <v>44403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44400</v>
      </c>
      <c r="B10" s="32">
        <v>530109</v>
      </c>
      <c r="C10" s="31" t="s">
        <v>1090</v>
      </c>
      <c r="D10" s="31" t="s">
        <v>1091</v>
      </c>
      <c r="E10" s="31" t="s">
        <v>598</v>
      </c>
      <c r="F10" s="92">
        <v>252010</v>
      </c>
      <c r="G10" s="32">
        <v>12.21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44400</v>
      </c>
      <c r="B11" s="32">
        <v>530109</v>
      </c>
      <c r="C11" s="31" t="s">
        <v>1090</v>
      </c>
      <c r="D11" s="31" t="s">
        <v>1091</v>
      </c>
      <c r="E11" s="31" t="s">
        <v>599</v>
      </c>
      <c r="F11" s="92">
        <v>252010</v>
      </c>
      <c r="G11" s="32">
        <v>12.68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44400</v>
      </c>
      <c r="B12" s="32">
        <v>530109</v>
      </c>
      <c r="C12" s="31" t="s">
        <v>1090</v>
      </c>
      <c r="D12" s="31" t="s">
        <v>1092</v>
      </c>
      <c r="E12" s="31" t="s">
        <v>599</v>
      </c>
      <c r="F12" s="92">
        <v>100000</v>
      </c>
      <c r="G12" s="32">
        <v>12.5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44400</v>
      </c>
      <c r="B13" s="32">
        <v>530109</v>
      </c>
      <c r="C13" s="31" t="s">
        <v>1090</v>
      </c>
      <c r="D13" s="31" t="s">
        <v>1093</v>
      </c>
      <c r="E13" s="31" t="s">
        <v>598</v>
      </c>
      <c r="F13" s="92">
        <v>63036</v>
      </c>
      <c r="G13" s="32">
        <v>12.61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44400</v>
      </c>
      <c r="B14" s="32">
        <v>530109</v>
      </c>
      <c r="C14" s="31" t="s">
        <v>1090</v>
      </c>
      <c r="D14" s="31" t="s">
        <v>1093</v>
      </c>
      <c r="E14" s="31" t="s">
        <v>599</v>
      </c>
      <c r="F14" s="92">
        <v>23036</v>
      </c>
      <c r="G14" s="32">
        <v>12.68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44400</v>
      </c>
      <c r="B15" s="32">
        <v>530109</v>
      </c>
      <c r="C15" s="31" t="s">
        <v>1090</v>
      </c>
      <c r="D15" s="31" t="s">
        <v>1036</v>
      </c>
      <c r="E15" s="31" t="s">
        <v>598</v>
      </c>
      <c r="F15" s="92">
        <v>98902</v>
      </c>
      <c r="G15" s="32">
        <v>12.68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44400</v>
      </c>
      <c r="B16" s="32">
        <v>530109</v>
      </c>
      <c r="C16" s="31" t="s">
        <v>1090</v>
      </c>
      <c r="D16" s="31" t="s">
        <v>1036</v>
      </c>
      <c r="E16" s="31" t="s">
        <v>599</v>
      </c>
      <c r="F16" s="92">
        <v>81010</v>
      </c>
      <c r="G16" s="32">
        <v>12.64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44400</v>
      </c>
      <c r="B17" s="32">
        <v>532493</v>
      </c>
      <c r="C17" s="31" t="s">
        <v>1014</v>
      </c>
      <c r="D17" s="31" t="s">
        <v>1016</v>
      </c>
      <c r="E17" s="31" t="s">
        <v>598</v>
      </c>
      <c r="F17" s="92">
        <v>489833</v>
      </c>
      <c r="G17" s="32">
        <v>172.05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44400</v>
      </c>
      <c r="B18" s="32">
        <v>532493</v>
      </c>
      <c r="C18" s="31" t="s">
        <v>1014</v>
      </c>
      <c r="D18" s="31" t="s">
        <v>1016</v>
      </c>
      <c r="E18" s="31" t="s">
        <v>599</v>
      </c>
      <c r="F18" s="92">
        <v>493684</v>
      </c>
      <c r="G18" s="32">
        <v>171.62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44400</v>
      </c>
      <c r="B19" s="32">
        <v>532493</v>
      </c>
      <c r="C19" s="31" t="s">
        <v>1014</v>
      </c>
      <c r="D19" s="31" t="s">
        <v>1015</v>
      </c>
      <c r="E19" s="31" t="s">
        <v>598</v>
      </c>
      <c r="F19" s="92">
        <v>555468</v>
      </c>
      <c r="G19" s="32">
        <v>171.66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44400</v>
      </c>
      <c r="B20" s="32">
        <v>532493</v>
      </c>
      <c r="C20" s="31" t="s">
        <v>1014</v>
      </c>
      <c r="D20" s="31" t="s">
        <v>1015</v>
      </c>
      <c r="E20" s="31" t="s">
        <v>599</v>
      </c>
      <c r="F20" s="92">
        <v>525728</v>
      </c>
      <c r="G20" s="32">
        <v>172.06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44400</v>
      </c>
      <c r="B21" s="32">
        <v>530309</v>
      </c>
      <c r="C21" s="31" t="s">
        <v>1094</v>
      </c>
      <c r="D21" s="31" t="s">
        <v>1095</v>
      </c>
      <c r="E21" s="31" t="s">
        <v>599</v>
      </c>
      <c r="F21" s="92">
        <v>29000</v>
      </c>
      <c r="G21" s="32">
        <v>107.23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44400</v>
      </c>
      <c r="B22" s="32">
        <v>530309</v>
      </c>
      <c r="C22" s="31" t="s">
        <v>1094</v>
      </c>
      <c r="D22" s="31" t="s">
        <v>1096</v>
      </c>
      <c r="E22" s="31" t="s">
        <v>598</v>
      </c>
      <c r="F22" s="92">
        <v>33887</v>
      </c>
      <c r="G22" s="32">
        <v>107.16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44400</v>
      </c>
      <c r="B23" s="32">
        <v>539770</v>
      </c>
      <c r="C23" s="31" t="s">
        <v>1097</v>
      </c>
      <c r="D23" s="31" t="s">
        <v>1098</v>
      </c>
      <c r="E23" s="31" t="s">
        <v>599</v>
      </c>
      <c r="F23" s="92">
        <v>21744</v>
      </c>
      <c r="G23" s="32">
        <v>4.49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44400</v>
      </c>
      <c r="B24" s="32">
        <v>539770</v>
      </c>
      <c r="C24" s="31" t="s">
        <v>1097</v>
      </c>
      <c r="D24" s="31" t="s">
        <v>1099</v>
      </c>
      <c r="E24" s="31" t="s">
        <v>599</v>
      </c>
      <c r="F24" s="92">
        <v>35000</v>
      </c>
      <c r="G24" s="32">
        <v>4.57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44400</v>
      </c>
      <c r="B25" s="32">
        <v>539770</v>
      </c>
      <c r="C25" s="31" t="s">
        <v>1097</v>
      </c>
      <c r="D25" s="31" t="s">
        <v>1100</v>
      </c>
      <c r="E25" s="31" t="s">
        <v>599</v>
      </c>
      <c r="F25" s="92">
        <v>60811</v>
      </c>
      <c r="G25" s="32">
        <v>4.3899999999999997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44400</v>
      </c>
      <c r="B26" s="32">
        <v>539770</v>
      </c>
      <c r="C26" s="31" t="s">
        <v>1097</v>
      </c>
      <c r="D26" s="31" t="s">
        <v>1101</v>
      </c>
      <c r="E26" s="31" t="s">
        <v>598</v>
      </c>
      <c r="F26" s="92">
        <v>21000</v>
      </c>
      <c r="G26" s="32">
        <v>4.3899999999999997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44400</v>
      </c>
      <c r="B27" s="32">
        <v>539197</v>
      </c>
      <c r="C27" s="31" t="s">
        <v>1017</v>
      </c>
      <c r="D27" s="31" t="s">
        <v>1102</v>
      </c>
      <c r="E27" s="31" t="s">
        <v>598</v>
      </c>
      <c r="F27" s="92">
        <v>1168200</v>
      </c>
      <c r="G27" s="32">
        <v>0.77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44400</v>
      </c>
      <c r="B28" s="32">
        <v>539197</v>
      </c>
      <c r="C28" s="31" t="s">
        <v>1017</v>
      </c>
      <c r="D28" s="31" t="s">
        <v>1052</v>
      </c>
      <c r="E28" s="31" t="s">
        <v>599</v>
      </c>
      <c r="F28" s="92">
        <v>1050000</v>
      </c>
      <c r="G28" s="32">
        <v>0.77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44400</v>
      </c>
      <c r="B29" s="32">
        <v>539197</v>
      </c>
      <c r="C29" s="31" t="s">
        <v>1017</v>
      </c>
      <c r="D29" s="31" t="s">
        <v>1053</v>
      </c>
      <c r="E29" s="31" t="s">
        <v>599</v>
      </c>
      <c r="F29" s="92">
        <v>1100000</v>
      </c>
      <c r="G29" s="32">
        <v>0.77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44400</v>
      </c>
      <c r="B30" s="32">
        <v>539197</v>
      </c>
      <c r="C30" s="31" t="s">
        <v>1017</v>
      </c>
      <c r="D30" s="31" t="s">
        <v>1031</v>
      </c>
      <c r="E30" s="31" t="s">
        <v>598</v>
      </c>
      <c r="F30" s="92">
        <v>737563</v>
      </c>
      <c r="G30" s="32">
        <v>0.77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44400</v>
      </c>
      <c r="B31" s="32">
        <v>539197</v>
      </c>
      <c r="C31" s="31" t="s">
        <v>1017</v>
      </c>
      <c r="D31" s="31" t="s">
        <v>1031</v>
      </c>
      <c r="E31" s="31" t="s">
        <v>599</v>
      </c>
      <c r="F31" s="92">
        <v>1000000</v>
      </c>
      <c r="G31" s="32">
        <v>0.77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44400</v>
      </c>
      <c r="B32" s="32">
        <v>540811</v>
      </c>
      <c r="C32" s="31" t="s">
        <v>1103</v>
      </c>
      <c r="D32" s="31" t="s">
        <v>1032</v>
      </c>
      <c r="E32" s="31" t="s">
        <v>599</v>
      </c>
      <c r="F32" s="92">
        <v>100000</v>
      </c>
      <c r="G32" s="32">
        <v>12.1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44400</v>
      </c>
      <c r="B33" s="32">
        <v>540811</v>
      </c>
      <c r="C33" s="31" t="s">
        <v>1103</v>
      </c>
      <c r="D33" s="31" t="s">
        <v>1104</v>
      </c>
      <c r="E33" s="31" t="s">
        <v>598</v>
      </c>
      <c r="F33" s="92">
        <v>130000</v>
      </c>
      <c r="G33" s="32">
        <v>12.1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44400</v>
      </c>
      <c r="B34" s="32">
        <v>540811</v>
      </c>
      <c r="C34" s="31" t="s">
        <v>1103</v>
      </c>
      <c r="D34" s="31" t="s">
        <v>1105</v>
      </c>
      <c r="E34" s="31" t="s">
        <v>598</v>
      </c>
      <c r="F34" s="92">
        <v>110000</v>
      </c>
      <c r="G34" s="32">
        <v>12.05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44400</v>
      </c>
      <c r="B35" s="32">
        <v>524818</v>
      </c>
      <c r="C35" s="31" t="s">
        <v>1106</v>
      </c>
      <c r="D35" s="31" t="s">
        <v>1107</v>
      </c>
      <c r="E35" s="31" t="s">
        <v>598</v>
      </c>
      <c r="F35" s="92">
        <v>30000</v>
      </c>
      <c r="G35" s="32">
        <v>108.46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44400</v>
      </c>
      <c r="B36" s="32">
        <v>517372</v>
      </c>
      <c r="C36" s="31" t="s">
        <v>1108</v>
      </c>
      <c r="D36" s="31" t="s">
        <v>1109</v>
      </c>
      <c r="E36" s="31" t="s">
        <v>598</v>
      </c>
      <c r="F36" s="92">
        <v>34000</v>
      </c>
      <c r="G36" s="32">
        <v>124.49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44400</v>
      </c>
      <c r="B37" s="32">
        <v>517372</v>
      </c>
      <c r="C37" s="31" t="s">
        <v>1108</v>
      </c>
      <c r="D37" s="31" t="s">
        <v>1110</v>
      </c>
      <c r="E37" s="31" t="s">
        <v>599</v>
      </c>
      <c r="F37" s="92">
        <v>36936</v>
      </c>
      <c r="G37" s="32">
        <v>124.47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44400</v>
      </c>
      <c r="B38" s="32">
        <v>540134</v>
      </c>
      <c r="C38" s="31" t="s">
        <v>1111</v>
      </c>
      <c r="D38" s="31" t="s">
        <v>1112</v>
      </c>
      <c r="E38" s="31" t="s">
        <v>598</v>
      </c>
      <c r="F38" s="92">
        <v>50000</v>
      </c>
      <c r="G38" s="32">
        <v>4.1399999999999997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44400</v>
      </c>
      <c r="B39" s="32">
        <v>531778</v>
      </c>
      <c r="C39" s="31" t="s">
        <v>1054</v>
      </c>
      <c r="D39" s="31" t="s">
        <v>1113</v>
      </c>
      <c r="E39" s="31" t="s">
        <v>599</v>
      </c>
      <c r="F39" s="92">
        <v>28487</v>
      </c>
      <c r="G39" s="32">
        <v>7.93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44400</v>
      </c>
      <c r="B40" s="32">
        <v>530215</v>
      </c>
      <c r="C40" s="31" t="s">
        <v>1114</v>
      </c>
      <c r="D40" s="31" t="s">
        <v>1115</v>
      </c>
      <c r="E40" s="31" t="s">
        <v>598</v>
      </c>
      <c r="F40" s="92">
        <v>21897</v>
      </c>
      <c r="G40" s="32">
        <v>35.4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44400</v>
      </c>
      <c r="B41" s="32">
        <v>530215</v>
      </c>
      <c r="C41" s="31" t="s">
        <v>1114</v>
      </c>
      <c r="D41" s="31" t="s">
        <v>1115</v>
      </c>
      <c r="E41" s="31" t="s">
        <v>599</v>
      </c>
      <c r="F41" s="92">
        <v>128300</v>
      </c>
      <c r="G41" s="32">
        <v>36.119999999999997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44400</v>
      </c>
      <c r="B42" s="32">
        <v>523550</v>
      </c>
      <c r="C42" s="31" t="s">
        <v>1116</v>
      </c>
      <c r="D42" s="31" t="s">
        <v>1117</v>
      </c>
      <c r="E42" s="31" t="s">
        <v>598</v>
      </c>
      <c r="F42" s="92">
        <v>122</v>
      </c>
      <c r="G42" s="32">
        <v>19.350000000000001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44400</v>
      </c>
      <c r="B43" s="32">
        <v>523550</v>
      </c>
      <c r="C43" s="31" t="s">
        <v>1116</v>
      </c>
      <c r="D43" s="31" t="s">
        <v>1117</v>
      </c>
      <c r="E43" s="31" t="s">
        <v>599</v>
      </c>
      <c r="F43" s="92">
        <v>172600</v>
      </c>
      <c r="G43" s="32">
        <v>19.07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44400</v>
      </c>
      <c r="B44" s="32">
        <v>505523</v>
      </c>
      <c r="C44" s="31" t="s">
        <v>1055</v>
      </c>
      <c r="D44" s="31" t="s">
        <v>1118</v>
      </c>
      <c r="E44" s="31" t="s">
        <v>599</v>
      </c>
      <c r="F44" s="92">
        <v>1950000</v>
      </c>
      <c r="G44" s="32">
        <v>0.53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44400</v>
      </c>
      <c r="B45" s="32">
        <v>538891</v>
      </c>
      <c r="C45" s="31" t="s">
        <v>1119</v>
      </c>
      <c r="D45" s="31" t="s">
        <v>1120</v>
      </c>
      <c r="E45" s="31" t="s">
        <v>598</v>
      </c>
      <c r="F45" s="92">
        <v>199196</v>
      </c>
      <c r="G45" s="32">
        <v>61.07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44400</v>
      </c>
      <c r="B46" s="32">
        <v>539521</v>
      </c>
      <c r="C46" s="31" t="s">
        <v>1121</v>
      </c>
      <c r="D46" s="31" t="s">
        <v>1051</v>
      </c>
      <c r="E46" s="31" t="s">
        <v>598</v>
      </c>
      <c r="F46" s="92">
        <v>60000</v>
      </c>
      <c r="G46" s="32">
        <v>13.9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44400</v>
      </c>
      <c r="B47" s="32">
        <v>539521</v>
      </c>
      <c r="C47" s="31" t="s">
        <v>1121</v>
      </c>
      <c r="D47" s="31" t="s">
        <v>1122</v>
      </c>
      <c r="E47" s="31" t="s">
        <v>599</v>
      </c>
      <c r="F47" s="92">
        <v>60000</v>
      </c>
      <c r="G47" s="32">
        <v>13.9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44400</v>
      </c>
      <c r="B48" s="32">
        <v>543305</v>
      </c>
      <c r="C48" s="31" t="s">
        <v>1123</v>
      </c>
      <c r="D48" s="31" t="s">
        <v>1124</v>
      </c>
      <c r="E48" s="31" t="s">
        <v>598</v>
      </c>
      <c r="F48" s="92">
        <v>12000</v>
      </c>
      <c r="G48" s="32">
        <v>14.5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44400</v>
      </c>
      <c r="B49" s="32">
        <v>543305</v>
      </c>
      <c r="C49" s="31" t="s">
        <v>1123</v>
      </c>
      <c r="D49" s="31" t="s">
        <v>1124</v>
      </c>
      <c r="E49" s="31" t="s">
        <v>599</v>
      </c>
      <c r="F49" s="92">
        <v>24000</v>
      </c>
      <c r="G49" s="32">
        <v>14.25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44400</v>
      </c>
      <c r="B50" s="32">
        <v>541206</v>
      </c>
      <c r="C50" s="31" t="s">
        <v>1125</v>
      </c>
      <c r="D50" s="31" t="s">
        <v>1126</v>
      </c>
      <c r="E50" s="31" t="s">
        <v>598</v>
      </c>
      <c r="F50" s="92">
        <v>126000</v>
      </c>
      <c r="G50" s="32">
        <v>41.25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44400</v>
      </c>
      <c r="B51" s="32">
        <v>541206</v>
      </c>
      <c r="C51" s="31" t="s">
        <v>1125</v>
      </c>
      <c r="D51" s="31" t="s">
        <v>1127</v>
      </c>
      <c r="E51" s="31" t="s">
        <v>599</v>
      </c>
      <c r="F51" s="92">
        <v>126000</v>
      </c>
      <c r="G51" s="32">
        <v>41.25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44400</v>
      </c>
      <c r="B52" s="32">
        <v>541206</v>
      </c>
      <c r="C52" s="31" t="s">
        <v>1125</v>
      </c>
      <c r="D52" s="31" t="s">
        <v>1128</v>
      </c>
      <c r="E52" s="31" t="s">
        <v>599</v>
      </c>
      <c r="F52" s="92">
        <v>124000</v>
      </c>
      <c r="G52" s="32">
        <v>41.5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44400</v>
      </c>
      <c r="B53" s="32">
        <v>538019</v>
      </c>
      <c r="C53" s="31" t="s">
        <v>1034</v>
      </c>
      <c r="D53" s="31" t="s">
        <v>1035</v>
      </c>
      <c r="E53" s="31" t="s">
        <v>599</v>
      </c>
      <c r="F53" s="92">
        <v>75000</v>
      </c>
      <c r="G53" s="32">
        <v>4.08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44400</v>
      </c>
      <c r="B54" s="32">
        <v>540198</v>
      </c>
      <c r="C54" s="31" t="s">
        <v>988</v>
      </c>
      <c r="D54" s="31" t="s">
        <v>1056</v>
      </c>
      <c r="E54" s="31" t="s">
        <v>599</v>
      </c>
      <c r="F54" s="92">
        <v>54596</v>
      </c>
      <c r="G54" s="32">
        <v>41.82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44400</v>
      </c>
      <c r="B55" s="32">
        <v>539291</v>
      </c>
      <c r="C55" s="31" t="s">
        <v>1018</v>
      </c>
      <c r="D55" s="31" t="s">
        <v>1129</v>
      </c>
      <c r="E55" s="31" t="s">
        <v>599</v>
      </c>
      <c r="F55" s="92">
        <v>33308</v>
      </c>
      <c r="G55" s="32">
        <v>14.23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44400</v>
      </c>
      <c r="B56" s="32">
        <v>539291</v>
      </c>
      <c r="C56" s="31" t="s">
        <v>1018</v>
      </c>
      <c r="D56" s="31" t="s">
        <v>1130</v>
      </c>
      <c r="E56" s="31" t="s">
        <v>599</v>
      </c>
      <c r="F56" s="92">
        <v>25000</v>
      </c>
      <c r="G56" s="32">
        <v>14.65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44400</v>
      </c>
      <c r="B57" s="32">
        <v>539291</v>
      </c>
      <c r="C57" s="31" t="s">
        <v>1018</v>
      </c>
      <c r="D57" s="31" t="s">
        <v>1131</v>
      </c>
      <c r="E57" s="31" t="s">
        <v>598</v>
      </c>
      <c r="F57" s="92">
        <v>25000</v>
      </c>
      <c r="G57" s="32">
        <v>14.8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44400</v>
      </c>
      <c r="B58" s="32">
        <v>539291</v>
      </c>
      <c r="C58" s="31" t="s">
        <v>1018</v>
      </c>
      <c r="D58" s="31" t="s">
        <v>1058</v>
      </c>
      <c r="E58" s="31" t="s">
        <v>598</v>
      </c>
      <c r="F58" s="92">
        <v>15585</v>
      </c>
      <c r="G58" s="32">
        <v>14.34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44400</v>
      </c>
      <c r="B59" s="32">
        <v>539291</v>
      </c>
      <c r="C59" s="31" t="s">
        <v>1018</v>
      </c>
      <c r="D59" s="31" t="s">
        <v>1019</v>
      </c>
      <c r="E59" s="31" t="s">
        <v>598</v>
      </c>
      <c r="F59" s="92">
        <v>111658</v>
      </c>
      <c r="G59" s="32">
        <v>14.71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44400</v>
      </c>
      <c r="B60" s="32">
        <v>539291</v>
      </c>
      <c r="C60" s="31" t="s">
        <v>1018</v>
      </c>
      <c r="D60" s="31" t="s">
        <v>1058</v>
      </c>
      <c r="E60" s="31" t="s">
        <v>599</v>
      </c>
      <c r="F60" s="92">
        <v>20814</v>
      </c>
      <c r="G60" s="32">
        <v>14.37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44400</v>
      </c>
      <c r="B61" s="32">
        <v>539291</v>
      </c>
      <c r="C61" s="31" t="s">
        <v>1018</v>
      </c>
      <c r="D61" s="31" t="s">
        <v>1019</v>
      </c>
      <c r="E61" s="31" t="s">
        <v>599</v>
      </c>
      <c r="F61" s="92">
        <v>113196</v>
      </c>
      <c r="G61" s="32">
        <v>14.74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44400</v>
      </c>
      <c r="B62" s="32">
        <v>539291</v>
      </c>
      <c r="C62" s="20" t="s">
        <v>1018</v>
      </c>
      <c r="D62" s="20" t="s">
        <v>1057</v>
      </c>
      <c r="E62" s="31" t="s">
        <v>598</v>
      </c>
      <c r="F62" s="92">
        <v>35000</v>
      </c>
      <c r="G62" s="32">
        <v>14.65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44400</v>
      </c>
      <c r="B63" s="32">
        <v>539291</v>
      </c>
      <c r="C63" s="31" t="s">
        <v>1018</v>
      </c>
      <c r="D63" s="31" t="s">
        <v>1132</v>
      </c>
      <c r="E63" s="31" t="s">
        <v>598</v>
      </c>
      <c r="F63" s="92">
        <v>20000</v>
      </c>
      <c r="G63" s="32">
        <v>14.8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44400</v>
      </c>
      <c r="B64" s="32">
        <v>531952</v>
      </c>
      <c r="C64" s="31" t="s">
        <v>1133</v>
      </c>
      <c r="D64" s="31" t="s">
        <v>1134</v>
      </c>
      <c r="E64" s="31" t="s">
        <v>598</v>
      </c>
      <c r="F64" s="92">
        <v>61000</v>
      </c>
      <c r="G64" s="32">
        <v>46.12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44400</v>
      </c>
      <c r="B65" s="32">
        <v>531952</v>
      </c>
      <c r="C65" s="31" t="s">
        <v>1133</v>
      </c>
      <c r="D65" s="31" t="s">
        <v>1134</v>
      </c>
      <c r="E65" s="31" t="s">
        <v>599</v>
      </c>
      <c r="F65" s="92">
        <v>61000</v>
      </c>
      <c r="G65" s="32">
        <v>45.71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44400</v>
      </c>
      <c r="B66" s="32">
        <v>531215</v>
      </c>
      <c r="C66" s="31" t="s">
        <v>1135</v>
      </c>
      <c r="D66" s="31" t="s">
        <v>1136</v>
      </c>
      <c r="E66" s="31" t="s">
        <v>598</v>
      </c>
      <c r="F66" s="92">
        <v>65649</v>
      </c>
      <c r="G66" s="32">
        <v>56.49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44400</v>
      </c>
      <c r="B67" s="32">
        <v>531215</v>
      </c>
      <c r="C67" s="31" t="s">
        <v>1135</v>
      </c>
      <c r="D67" s="31" t="s">
        <v>1136</v>
      </c>
      <c r="E67" s="31" t="s">
        <v>599</v>
      </c>
      <c r="F67" s="92">
        <v>5649</v>
      </c>
      <c r="G67" s="32">
        <v>60.82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44400</v>
      </c>
      <c r="B68" s="32">
        <v>540715</v>
      </c>
      <c r="C68" s="31" t="s">
        <v>1137</v>
      </c>
      <c r="D68" s="31" t="s">
        <v>1138</v>
      </c>
      <c r="E68" s="31" t="s">
        <v>598</v>
      </c>
      <c r="F68" s="92">
        <v>114000</v>
      </c>
      <c r="G68" s="32">
        <v>31.2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44400</v>
      </c>
      <c r="B69" s="32">
        <v>540715</v>
      </c>
      <c r="C69" s="31" t="s">
        <v>1137</v>
      </c>
      <c r="D69" s="31" t="s">
        <v>1139</v>
      </c>
      <c r="E69" s="31" t="s">
        <v>599</v>
      </c>
      <c r="F69" s="92">
        <v>69000</v>
      </c>
      <c r="G69" s="32">
        <v>31.2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44400</v>
      </c>
      <c r="B70" s="32">
        <v>500370</v>
      </c>
      <c r="C70" s="31" t="s">
        <v>1140</v>
      </c>
      <c r="D70" s="31" t="s">
        <v>1141</v>
      </c>
      <c r="E70" s="31" t="s">
        <v>599</v>
      </c>
      <c r="F70" s="92">
        <v>48900</v>
      </c>
      <c r="G70" s="32">
        <v>39.590000000000003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44400</v>
      </c>
      <c r="B71" s="32">
        <v>539833</v>
      </c>
      <c r="C71" s="31" t="s">
        <v>1059</v>
      </c>
      <c r="D71" s="31" t="s">
        <v>1142</v>
      </c>
      <c r="E71" s="31" t="s">
        <v>598</v>
      </c>
      <c r="F71" s="92">
        <v>500000</v>
      </c>
      <c r="G71" s="32">
        <v>0.42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44400</v>
      </c>
      <c r="B72" s="32">
        <v>540393</v>
      </c>
      <c r="C72" s="31" t="s">
        <v>1143</v>
      </c>
      <c r="D72" s="31" t="s">
        <v>1138</v>
      </c>
      <c r="E72" s="31" t="s">
        <v>598</v>
      </c>
      <c r="F72" s="92">
        <v>76000</v>
      </c>
      <c r="G72" s="32">
        <v>63.84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44400</v>
      </c>
      <c r="B73" s="32">
        <v>539026</v>
      </c>
      <c r="C73" s="31" t="s">
        <v>1144</v>
      </c>
      <c r="D73" s="31" t="s">
        <v>1145</v>
      </c>
      <c r="E73" s="31" t="s">
        <v>599</v>
      </c>
      <c r="F73" s="92">
        <v>24000</v>
      </c>
      <c r="G73" s="32">
        <v>10.3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44400</v>
      </c>
      <c r="B74" s="32">
        <v>513488</v>
      </c>
      <c r="C74" s="31" t="s">
        <v>1146</v>
      </c>
      <c r="D74" s="31" t="s">
        <v>1147</v>
      </c>
      <c r="E74" s="31" t="s">
        <v>598</v>
      </c>
      <c r="F74" s="92">
        <v>25000</v>
      </c>
      <c r="G74" s="32">
        <v>30.02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44400</v>
      </c>
      <c r="B75" s="32">
        <v>539041</v>
      </c>
      <c r="C75" s="31" t="s">
        <v>1020</v>
      </c>
      <c r="D75" s="31" t="s">
        <v>1021</v>
      </c>
      <c r="E75" s="31" t="s">
        <v>599</v>
      </c>
      <c r="F75" s="92">
        <v>85000</v>
      </c>
      <c r="G75" s="32">
        <v>5.15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44400</v>
      </c>
      <c r="B76" s="32">
        <v>539041</v>
      </c>
      <c r="C76" s="31" t="s">
        <v>1020</v>
      </c>
      <c r="D76" s="31" t="s">
        <v>1022</v>
      </c>
      <c r="E76" s="31" t="s">
        <v>598</v>
      </c>
      <c r="F76" s="92">
        <v>80000</v>
      </c>
      <c r="G76" s="32">
        <v>5.15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44400</v>
      </c>
      <c r="B77" s="32">
        <v>538607</v>
      </c>
      <c r="C77" s="31" t="s">
        <v>1060</v>
      </c>
      <c r="D77" s="31" t="s">
        <v>1148</v>
      </c>
      <c r="E77" s="31" t="s">
        <v>598</v>
      </c>
      <c r="F77" s="92">
        <v>1456344</v>
      </c>
      <c r="G77" s="32">
        <v>3.32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44400</v>
      </c>
      <c r="B78" s="32">
        <v>538607</v>
      </c>
      <c r="C78" s="31" t="s">
        <v>1060</v>
      </c>
      <c r="D78" s="31" t="s">
        <v>1148</v>
      </c>
      <c r="E78" s="31" t="s">
        <v>599</v>
      </c>
      <c r="F78" s="92">
        <v>344</v>
      </c>
      <c r="G78" s="32">
        <v>3.34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44400</v>
      </c>
      <c r="B79" s="32">
        <v>532444</v>
      </c>
      <c r="C79" s="31" t="s">
        <v>1149</v>
      </c>
      <c r="D79" s="31" t="s">
        <v>1150</v>
      </c>
      <c r="E79" s="31" t="s">
        <v>599</v>
      </c>
      <c r="F79" s="92">
        <v>104025</v>
      </c>
      <c r="G79" s="32">
        <v>1.27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44400</v>
      </c>
      <c r="B80" s="32">
        <v>530961</v>
      </c>
      <c r="C80" s="31" t="s">
        <v>1151</v>
      </c>
      <c r="D80" s="31" t="s">
        <v>1152</v>
      </c>
      <c r="E80" s="31" t="s">
        <v>598</v>
      </c>
      <c r="F80" s="92">
        <v>500000</v>
      </c>
      <c r="G80" s="32">
        <v>2.2200000000000002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44400</v>
      </c>
      <c r="B81" s="32">
        <v>530961</v>
      </c>
      <c r="C81" s="31" t="s">
        <v>1151</v>
      </c>
      <c r="D81" s="31" t="s">
        <v>1152</v>
      </c>
      <c r="E81" s="31" t="s">
        <v>599</v>
      </c>
      <c r="F81" s="92">
        <v>5085262</v>
      </c>
      <c r="G81" s="32">
        <v>2.2200000000000002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44400</v>
      </c>
      <c r="B82" s="32">
        <v>530961</v>
      </c>
      <c r="C82" s="31" t="s">
        <v>1151</v>
      </c>
      <c r="D82" s="31" t="s">
        <v>1153</v>
      </c>
      <c r="E82" s="31" t="s">
        <v>598</v>
      </c>
      <c r="F82" s="92">
        <v>5000000</v>
      </c>
      <c r="G82" s="32">
        <v>2.2200000000000002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44400</v>
      </c>
      <c r="B83" s="32">
        <v>530961</v>
      </c>
      <c r="C83" s="31" t="s">
        <v>1151</v>
      </c>
      <c r="D83" s="31" t="s">
        <v>600</v>
      </c>
      <c r="E83" s="31" t="s">
        <v>598</v>
      </c>
      <c r="F83" s="92">
        <v>11215822</v>
      </c>
      <c r="G83" s="32">
        <v>2.2200000000000002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44400</v>
      </c>
      <c r="B84" s="32">
        <v>530961</v>
      </c>
      <c r="C84" s="31" t="s">
        <v>1151</v>
      </c>
      <c r="D84" s="31" t="s">
        <v>600</v>
      </c>
      <c r="E84" s="31" t="s">
        <v>599</v>
      </c>
      <c r="F84" s="92">
        <v>13429356</v>
      </c>
      <c r="G84" s="32">
        <v>2.2200000000000002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44400</v>
      </c>
      <c r="B85" s="32">
        <v>530961</v>
      </c>
      <c r="C85" s="31" t="s">
        <v>1151</v>
      </c>
      <c r="D85" s="31" t="s">
        <v>1154</v>
      </c>
      <c r="E85" s="31" t="s">
        <v>598</v>
      </c>
      <c r="F85" s="92">
        <v>500000</v>
      </c>
      <c r="G85" s="32">
        <v>2.2200000000000002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44400</v>
      </c>
      <c r="B86" s="32">
        <v>530961</v>
      </c>
      <c r="C86" s="31" t="s">
        <v>1151</v>
      </c>
      <c r="D86" s="31" t="s">
        <v>1154</v>
      </c>
      <c r="E86" s="31" t="s">
        <v>599</v>
      </c>
      <c r="F86" s="92">
        <v>4011430</v>
      </c>
      <c r="G86" s="32">
        <v>2.2200000000000002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44400</v>
      </c>
      <c r="B87" s="32">
        <v>530961</v>
      </c>
      <c r="C87" s="31" t="s">
        <v>1151</v>
      </c>
      <c r="D87" s="31" t="s">
        <v>1155</v>
      </c>
      <c r="E87" s="31" t="s">
        <v>598</v>
      </c>
      <c r="F87" s="92">
        <v>3400000</v>
      </c>
      <c r="G87" s="32">
        <v>2.2200000000000002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44400</v>
      </c>
      <c r="B88" s="32">
        <v>531025</v>
      </c>
      <c r="C88" s="31" t="s">
        <v>1156</v>
      </c>
      <c r="D88" s="31" t="s">
        <v>1157</v>
      </c>
      <c r="E88" s="31" t="s">
        <v>599</v>
      </c>
      <c r="F88" s="92">
        <v>294522</v>
      </c>
      <c r="G88" s="32">
        <v>1.42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44400</v>
      </c>
      <c r="B89" s="32">
        <v>530697</v>
      </c>
      <c r="C89" s="31" t="s">
        <v>1158</v>
      </c>
      <c r="D89" s="31" t="s">
        <v>1159</v>
      </c>
      <c r="E89" s="31" t="s">
        <v>598</v>
      </c>
      <c r="F89" s="92">
        <v>79726</v>
      </c>
      <c r="G89" s="32">
        <v>47.28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44400</v>
      </c>
      <c r="B90" s="32">
        <v>530697</v>
      </c>
      <c r="C90" s="31" t="s">
        <v>1158</v>
      </c>
      <c r="D90" s="31" t="s">
        <v>1159</v>
      </c>
      <c r="E90" s="31" t="s">
        <v>599</v>
      </c>
      <c r="F90" s="92">
        <v>62880</v>
      </c>
      <c r="G90" s="32">
        <v>47.84</v>
      </c>
      <c r="H90" s="32" t="s">
        <v>315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44400</v>
      </c>
      <c r="B91" s="32" t="s">
        <v>1160</v>
      </c>
      <c r="C91" s="31" t="s">
        <v>1161</v>
      </c>
      <c r="D91" s="31" t="s">
        <v>1162</v>
      </c>
      <c r="E91" s="31" t="s">
        <v>598</v>
      </c>
      <c r="F91" s="92">
        <v>108000</v>
      </c>
      <c r="G91" s="32">
        <v>54.73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44400</v>
      </c>
      <c r="B92" s="32" t="s">
        <v>1163</v>
      </c>
      <c r="C92" s="31" t="s">
        <v>1164</v>
      </c>
      <c r="D92" s="31" t="s">
        <v>1165</v>
      </c>
      <c r="E92" s="31" t="s">
        <v>598</v>
      </c>
      <c r="F92" s="92">
        <v>160000</v>
      </c>
      <c r="G92" s="32">
        <v>1001.1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44400</v>
      </c>
      <c r="B93" s="32" t="s">
        <v>1061</v>
      </c>
      <c r="C93" s="31" t="s">
        <v>1062</v>
      </c>
      <c r="D93" s="31" t="s">
        <v>1166</v>
      </c>
      <c r="E93" s="31" t="s">
        <v>598</v>
      </c>
      <c r="F93" s="92">
        <v>35887</v>
      </c>
      <c r="G93" s="32">
        <v>87.15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44400</v>
      </c>
      <c r="B94" s="32" t="s">
        <v>1061</v>
      </c>
      <c r="C94" s="31" t="s">
        <v>1062</v>
      </c>
      <c r="D94" s="31" t="s">
        <v>1167</v>
      </c>
      <c r="E94" s="31" t="s">
        <v>598</v>
      </c>
      <c r="F94" s="92">
        <v>59041</v>
      </c>
      <c r="G94" s="32">
        <v>84.87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44400</v>
      </c>
      <c r="B95" s="32" t="s">
        <v>1061</v>
      </c>
      <c r="C95" s="31" t="s">
        <v>1062</v>
      </c>
      <c r="D95" s="31" t="s">
        <v>602</v>
      </c>
      <c r="E95" s="31" t="s">
        <v>598</v>
      </c>
      <c r="F95" s="92">
        <v>121657</v>
      </c>
      <c r="G95" s="32">
        <v>86.16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44400</v>
      </c>
      <c r="B96" s="32" t="s">
        <v>1168</v>
      </c>
      <c r="C96" s="31" t="s">
        <v>1169</v>
      </c>
      <c r="D96" s="31" t="s">
        <v>1033</v>
      </c>
      <c r="E96" s="31" t="s">
        <v>598</v>
      </c>
      <c r="F96" s="92">
        <v>5646414</v>
      </c>
      <c r="G96" s="32">
        <v>3.15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44400</v>
      </c>
      <c r="B97" s="32" t="s">
        <v>1168</v>
      </c>
      <c r="C97" s="31" t="s">
        <v>1169</v>
      </c>
      <c r="D97" s="31" t="s">
        <v>1170</v>
      </c>
      <c r="E97" s="31" t="s">
        <v>598</v>
      </c>
      <c r="F97" s="92">
        <v>3274318</v>
      </c>
      <c r="G97" s="32">
        <v>3.04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44400</v>
      </c>
      <c r="B98" s="32" t="s">
        <v>1171</v>
      </c>
      <c r="C98" s="31" t="s">
        <v>1172</v>
      </c>
      <c r="D98" s="31" t="s">
        <v>1173</v>
      </c>
      <c r="E98" s="31" t="s">
        <v>598</v>
      </c>
      <c r="F98" s="92">
        <v>307385</v>
      </c>
      <c r="G98" s="32">
        <v>124.23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44400</v>
      </c>
      <c r="B99" s="32" t="s">
        <v>1171</v>
      </c>
      <c r="C99" s="31" t="s">
        <v>1172</v>
      </c>
      <c r="D99" s="31" t="s">
        <v>602</v>
      </c>
      <c r="E99" s="31" t="s">
        <v>598</v>
      </c>
      <c r="F99" s="92">
        <v>275337</v>
      </c>
      <c r="G99" s="32">
        <v>123.56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44400</v>
      </c>
      <c r="B100" s="32" t="s">
        <v>1174</v>
      </c>
      <c r="C100" s="31" t="s">
        <v>1175</v>
      </c>
      <c r="D100" s="31" t="s">
        <v>602</v>
      </c>
      <c r="E100" s="31" t="s">
        <v>598</v>
      </c>
      <c r="F100" s="92">
        <v>63910</v>
      </c>
      <c r="G100" s="32">
        <v>220.02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44400</v>
      </c>
      <c r="B101" s="32" t="s">
        <v>1174</v>
      </c>
      <c r="C101" s="31" t="s">
        <v>1175</v>
      </c>
      <c r="D101" s="31" t="s">
        <v>1176</v>
      </c>
      <c r="E101" s="31" t="s">
        <v>598</v>
      </c>
      <c r="F101" s="92">
        <v>52742</v>
      </c>
      <c r="G101" s="32">
        <v>233.93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44400</v>
      </c>
      <c r="B102" s="32" t="s">
        <v>1174</v>
      </c>
      <c r="C102" s="31" t="s">
        <v>1175</v>
      </c>
      <c r="D102" s="31" t="s">
        <v>1166</v>
      </c>
      <c r="E102" s="31" t="s">
        <v>598</v>
      </c>
      <c r="F102" s="92">
        <v>47100</v>
      </c>
      <c r="G102" s="32">
        <v>226.46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44400</v>
      </c>
      <c r="B103" s="32" t="s">
        <v>1177</v>
      </c>
      <c r="C103" s="31" t="s">
        <v>1178</v>
      </c>
      <c r="D103" s="31" t="s">
        <v>1179</v>
      </c>
      <c r="E103" s="31" t="s">
        <v>598</v>
      </c>
      <c r="F103" s="92">
        <v>1000</v>
      </c>
      <c r="G103" s="32">
        <v>85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44400</v>
      </c>
      <c r="B104" s="32" t="s">
        <v>1063</v>
      </c>
      <c r="C104" s="31" t="s">
        <v>1064</v>
      </c>
      <c r="D104" s="31" t="s">
        <v>603</v>
      </c>
      <c r="E104" s="31" t="s">
        <v>598</v>
      </c>
      <c r="F104" s="92">
        <v>98003</v>
      </c>
      <c r="G104" s="32">
        <v>185.29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44400</v>
      </c>
      <c r="B105" s="32" t="s">
        <v>1180</v>
      </c>
      <c r="C105" s="31" t="s">
        <v>1181</v>
      </c>
      <c r="D105" s="31" t="s">
        <v>603</v>
      </c>
      <c r="E105" s="31" t="s">
        <v>598</v>
      </c>
      <c r="F105" s="92">
        <v>108405</v>
      </c>
      <c r="G105" s="32">
        <v>368.08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44400</v>
      </c>
      <c r="B106" s="32" t="s">
        <v>1065</v>
      </c>
      <c r="C106" s="31" t="s">
        <v>1066</v>
      </c>
      <c r="D106" s="31" t="s">
        <v>1070</v>
      </c>
      <c r="E106" s="31" t="s">
        <v>598</v>
      </c>
      <c r="F106" s="92">
        <v>186443</v>
      </c>
      <c r="G106" s="32">
        <v>49.49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44400</v>
      </c>
      <c r="B107" s="32" t="s">
        <v>1065</v>
      </c>
      <c r="C107" s="31" t="s">
        <v>1066</v>
      </c>
      <c r="D107" s="31" t="s">
        <v>1182</v>
      </c>
      <c r="E107" s="31" t="s">
        <v>598</v>
      </c>
      <c r="F107" s="92">
        <v>177902</v>
      </c>
      <c r="G107" s="32">
        <v>48.4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44400</v>
      </c>
      <c r="B108" s="32" t="s">
        <v>1183</v>
      </c>
      <c r="C108" s="31" t="s">
        <v>1184</v>
      </c>
      <c r="D108" s="31" t="s">
        <v>602</v>
      </c>
      <c r="E108" s="31" t="s">
        <v>598</v>
      </c>
      <c r="F108" s="92">
        <v>802544</v>
      </c>
      <c r="G108" s="32">
        <v>61.87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44400</v>
      </c>
      <c r="B109" s="32" t="s">
        <v>1185</v>
      </c>
      <c r="C109" s="31" t="s">
        <v>1186</v>
      </c>
      <c r="D109" s="31" t="s">
        <v>602</v>
      </c>
      <c r="E109" s="31" t="s">
        <v>598</v>
      </c>
      <c r="F109" s="92">
        <v>120678</v>
      </c>
      <c r="G109" s="32">
        <v>480.21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44400</v>
      </c>
      <c r="B110" s="32" t="s">
        <v>1071</v>
      </c>
      <c r="C110" s="31" t="s">
        <v>1072</v>
      </c>
      <c r="D110" s="31" t="s">
        <v>1187</v>
      </c>
      <c r="E110" s="31" t="s">
        <v>598</v>
      </c>
      <c r="F110" s="92">
        <v>24109</v>
      </c>
      <c r="G110" s="32">
        <v>1108.17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44400</v>
      </c>
      <c r="B111" s="32" t="s">
        <v>1071</v>
      </c>
      <c r="C111" s="31" t="s">
        <v>1072</v>
      </c>
      <c r="D111" s="31" t="s">
        <v>1188</v>
      </c>
      <c r="E111" s="31" t="s">
        <v>598</v>
      </c>
      <c r="F111" s="92">
        <v>57409</v>
      </c>
      <c r="G111" s="32">
        <v>1116.3800000000001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44400</v>
      </c>
      <c r="B112" s="32" t="s">
        <v>1071</v>
      </c>
      <c r="C112" s="31" t="s">
        <v>1072</v>
      </c>
      <c r="D112" s="31" t="s">
        <v>602</v>
      </c>
      <c r="E112" s="31" t="s">
        <v>598</v>
      </c>
      <c r="F112" s="92">
        <v>23385</v>
      </c>
      <c r="G112" s="32">
        <v>1120.1400000000001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44400</v>
      </c>
      <c r="B113" s="32" t="s">
        <v>1071</v>
      </c>
      <c r="C113" s="31" t="s">
        <v>1072</v>
      </c>
      <c r="D113" s="31" t="s">
        <v>1189</v>
      </c>
      <c r="E113" s="31" t="s">
        <v>598</v>
      </c>
      <c r="F113" s="92">
        <v>30810</v>
      </c>
      <c r="G113" s="32">
        <v>1097.8800000000001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44400</v>
      </c>
      <c r="B114" s="32" t="s">
        <v>1190</v>
      </c>
      <c r="C114" s="31" t="s">
        <v>1191</v>
      </c>
      <c r="D114" s="31" t="s">
        <v>1069</v>
      </c>
      <c r="E114" s="31" t="s">
        <v>598</v>
      </c>
      <c r="F114" s="92">
        <v>1245800</v>
      </c>
      <c r="G114" s="32">
        <v>8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44400</v>
      </c>
      <c r="B115" s="32" t="s">
        <v>1192</v>
      </c>
      <c r="C115" s="31" t="s">
        <v>1193</v>
      </c>
      <c r="D115" s="31" t="s">
        <v>1194</v>
      </c>
      <c r="E115" s="31" t="s">
        <v>598</v>
      </c>
      <c r="F115" s="92">
        <v>1000000</v>
      </c>
      <c r="G115" s="32">
        <v>6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44400</v>
      </c>
      <c r="B116" s="32" t="s">
        <v>1192</v>
      </c>
      <c r="C116" s="31" t="s">
        <v>1193</v>
      </c>
      <c r="D116" s="31" t="s">
        <v>600</v>
      </c>
      <c r="E116" s="31" t="s">
        <v>598</v>
      </c>
      <c r="F116" s="92">
        <v>3100000</v>
      </c>
      <c r="G116" s="32">
        <v>5.5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44400</v>
      </c>
      <c r="B117" s="32" t="s">
        <v>1195</v>
      </c>
      <c r="C117" s="31" t="s">
        <v>1196</v>
      </c>
      <c r="D117" s="31" t="s">
        <v>1197</v>
      </c>
      <c r="E117" s="31" t="s">
        <v>598</v>
      </c>
      <c r="F117" s="92">
        <v>48000</v>
      </c>
      <c r="G117" s="32">
        <v>5.65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44400</v>
      </c>
      <c r="B118" s="32" t="s">
        <v>1067</v>
      </c>
      <c r="C118" s="31" t="s">
        <v>1068</v>
      </c>
      <c r="D118" s="31" t="s">
        <v>1198</v>
      </c>
      <c r="E118" s="31" t="s">
        <v>598</v>
      </c>
      <c r="F118" s="92">
        <v>68095</v>
      </c>
      <c r="G118" s="32">
        <v>148.88999999999999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44400</v>
      </c>
      <c r="B119" s="32" t="s">
        <v>1067</v>
      </c>
      <c r="C119" s="31" t="s">
        <v>1068</v>
      </c>
      <c r="D119" s="31" t="s">
        <v>1069</v>
      </c>
      <c r="E119" s="31" t="s">
        <v>598</v>
      </c>
      <c r="F119" s="92">
        <v>123486</v>
      </c>
      <c r="G119" s="32">
        <v>152.94999999999999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44400</v>
      </c>
      <c r="B120" s="32" t="s">
        <v>1199</v>
      </c>
      <c r="C120" s="31" t="s">
        <v>1200</v>
      </c>
      <c r="D120" s="31" t="s">
        <v>600</v>
      </c>
      <c r="E120" s="31" t="s">
        <v>598</v>
      </c>
      <c r="F120" s="92">
        <v>10597109</v>
      </c>
      <c r="G120" s="32">
        <v>4.3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44400</v>
      </c>
      <c r="B121" s="32" t="s">
        <v>1199</v>
      </c>
      <c r="C121" s="31" t="s">
        <v>1200</v>
      </c>
      <c r="D121" s="31" t="s">
        <v>1154</v>
      </c>
      <c r="E121" s="31" t="s">
        <v>598</v>
      </c>
      <c r="F121" s="92">
        <v>5494532</v>
      </c>
      <c r="G121" s="32">
        <v>4.1100000000000003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44400</v>
      </c>
      <c r="B122" s="32" t="s">
        <v>1201</v>
      </c>
      <c r="C122" s="31" t="s">
        <v>1202</v>
      </c>
      <c r="D122" s="31" t="s">
        <v>1203</v>
      </c>
      <c r="E122" s="31" t="s">
        <v>598</v>
      </c>
      <c r="F122" s="92">
        <v>65437</v>
      </c>
      <c r="G122" s="32">
        <v>22.49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44400</v>
      </c>
      <c r="B123" s="32" t="s">
        <v>1201</v>
      </c>
      <c r="C123" s="31" t="s">
        <v>1202</v>
      </c>
      <c r="D123" s="31" t="s">
        <v>1204</v>
      </c>
      <c r="E123" s="31" t="s">
        <v>598</v>
      </c>
      <c r="F123" s="92">
        <v>860800</v>
      </c>
      <c r="G123" s="32">
        <v>22.87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44400</v>
      </c>
      <c r="B124" s="32" t="s">
        <v>1160</v>
      </c>
      <c r="C124" s="31" t="s">
        <v>1161</v>
      </c>
      <c r="D124" s="31" t="s">
        <v>1205</v>
      </c>
      <c r="E124" s="31" t="s">
        <v>599</v>
      </c>
      <c r="F124" s="92">
        <v>99000</v>
      </c>
      <c r="G124" s="32">
        <v>54.73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44400</v>
      </c>
      <c r="B125" s="32" t="s">
        <v>1163</v>
      </c>
      <c r="C125" s="31" t="s">
        <v>1164</v>
      </c>
      <c r="D125" s="31" t="s">
        <v>1206</v>
      </c>
      <c r="E125" s="31" t="s">
        <v>599</v>
      </c>
      <c r="F125" s="92">
        <v>273723</v>
      </c>
      <c r="G125" s="32">
        <v>1001.89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44400</v>
      </c>
      <c r="B126" s="32" t="s">
        <v>1061</v>
      </c>
      <c r="C126" s="31" t="s">
        <v>1062</v>
      </c>
      <c r="D126" s="31" t="s">
        <v>1167</v>
      </c>
      <c r="E126" s="31" t="s">
        <v>599</v>
      </c>
      <c r="F126" s="92">
        <v>59041</v>
      </c>
      <c r="G126" s="32">
        <v>86.34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44400</v>
      </c>
      <c r="B127" s="32" t="s">
        <v>1061</v>
      </c>
      <c r="C127" s="31" t="s">
        <v>1062</v>
      </c>
      <c r="D127" s="31" t="s">
        <v>602</v>
      </c>
      <c r="E127" s="31" t="s">
        <v>599</v>
      </c>
      <c r="F127" s="92">
        <v>121657</v>
      </c>
      <c r="G127" s="32">
        <v>86.64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44400</v>
      </c>
      <c r="B128" s="32" t="s">
        <v>1061</v>
      </c>
      <c r="C128" s="31" t="s">
        <v>1062</v>
      </c>
      <c r="D128" s="31" t="s">
        <v>1166</v>
      </c>
      <c r="E128" s="31" t="s">
        <v>599</v>
      </c>
      <c r="F128" s="92">
        <v>35887</v>
      </c>
      <c r="G128" s="32">
        <v>87.23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44400</v>
      </c>
      <c r="B129" s="32" t="s">
        <v>1168</v>
      </c>
      <c r="C129" s="31" t="s">
        <v>1169</v>
      </c>
      <c r="D129" s="31" t="s">
        <v>1033</v>
      </c>
      <c r="E129" s="31" t="s">
        <v>599</v>
      </c>
      <c r="F129" s="92">
        <v>2446414</v>
      </c>
      <c r="G129" s="32">
        <v>3.15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44400</v>
      </c>
      <c r="B130" s="32" t="s">
        <v>1168</v>
      </c>
      <c r="C130" s="31" t="s">
        <v>1169</v>
      </c>
      <c r="D130" s="31" t="s">
        <v>1170</v>
      </c>
      <c r="E130" s="31" t="s">
        <v>599</v>
      </c>
      <c r="F130" s="92">
        <v>4053630</v>
      </c>
      <c r="G130" s="32">
        <v>3.09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44400</v>
      </c>
      <c r="B131" s="32" t="s">
        <v>421</v>
      </c>
      <c r="C131" s="31" t="s">
        <v>1207</v>
      </c>
      <c r="D131" s="31" t="s">
        <v>1208</v>
      </c>
      <c r="E131" s="31" t="s">
        <v>599</v>
      </c>
      <c r="F131" s="92">
        <v>7176818</v>
      </c>
      <c r="G131" s="32">
        <v>45.96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44400</v>
      </c>
      <c r="B132" s="32" t="s">
        <v>1171</v>
      </c>
      <c r="C132" s="31" t="s">
        <v>1172</v>
      </c>
      <c r="D132" s="31" t="s">
        <v>602</v>
      </c>
      <c r="E132" s="31" t="s">
        <v>599</v>
      </c>
      <c r="F132" s="92">
        <v>275337</v>
      </c>
      <c r="G132" s="32">
        <v>123.52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44400</v>
      </c>
      <c r="B133" s="32" t="s">
        <v>1171</v>
      </c>
      <c r="C133" s="31" t="s">
        <v>1172</v>
      </c>
      <c r="D133" s="31" t="s">
        <v>1173</v>
      </c>
      <c r="E133" s="31" t="s">
        <v>599</v>
      </c>
      <c r="F133" s="92">
        <v>307385</v>
      </c>
      <c r="G133" s="32">
        <v>124.33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44400</v>
      </c>
      <c r="B134" s="32" t="s">
        <v>1174</v>
      </c>
      <c r="C134" s="31" t="s">
        <v>1175</v>
      </c>
      <c r="D134" s="31" t="s">
        <v>1166</v>
      </c>
      <c r="E134" s="31" t="s">
        <v>599</v>
      </c>
      <c r="F134" s="92">
        <v>47100</v>
      </c>
      <c r="G134" s="32">
        <v>226.67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44400</v>
      </c>
      <c r="B135" s="32" t="s">
        <v>1174</v>
      </c>
      <c r="C135" s="31" t="s">
        <v>1175</v>
      </c>
      <c r="D135" s="31" t="s">
        <v>1176</v>
      </c>
      <c r="E135" s="31" t="s">
        <v>599</v>
      </c>
      <c r="F135" s="92">
        <v>52742</v>
      </c>
      <c r="G135" s="32">
        <v>233.19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44400</v>
      </c>
      <c r="B136" s="32" t="s">
        <v>1174</v>
      </c>
      <c r="C136" s="31" t="s">
        <v>1175</v>
      </c>
      <c r="D136" s="31" t="s">
        <v>602</v>
      </c>
      <c r="E136" s="31" t="s">
        <v>599</v>
      </c>
      <c r="F136" s="92">
        <v>63910</v>
      </c>
      <c r="G136" s="32">
        <v>220.13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44400</v>
      </c>
      <c r="B137" s="32" t="s">
        <v>1177</v>
      </c>
      <c r="C137" s="31" t="s">
        <v>1178</v>
      </c>
      <c r="D137" s="31" t="s">
        <v>1179</v>
      </c>
      <c r="E137" s="31" t="s">
        <v>599</v>
      </c>
      <c r="F137" s="92">
        <v>290185</v>
      </c>
      <c r="G137" s="32">
        <v>82.15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44400</v>
      </c>
      <c r="B138" s="32" t="s">
        <v>1063</v>
      </c>
      <c r="C138" s="31" t="s">
        <v>1064</v>
      </c>
      <c r="D138" s="31" t="s">
        <v>603</v>
      </c>
      <c r="E138" s="31" t="s">
        <v>599</v>
      </c>
      <c r="F138" s="92">
        <v>96603</v>
      </c>
      <c r="G138" s="32">
        <v>185.45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44400</v>
      </c>
      <c r="B139" s="32" t="s">
        <v>1180</v>
      </c>
      <c r="C139" s="31" t="s">
        <v>1181</v>
      </c>
      <c r="D139" s="31" t="s">
        <v>603</v>
      </c>
      <c r="E139" s="31" t="s">
        <v>599</v>
      </c>
      <c r="F139" s="92">
        <v>103857</v>
      </c>
      <c r="G139" s="32">
        <v>369.48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44400</v>
      </c>
      <c r="B140" s="32" t="s">
        <v>1065</v>
      </c>
      <c r="C140" s="31" t="s">
        <v>1066</v>
      </c>
      <c r="D140" s="31" t="s">
        <v>1182</v>
      </c>
      <c r="E140" s="31" t="s">
        <v>599</v>
      </c>
      <c r="F140" s="92">
        <v>177902</v>
      </c>
      <c r="G140" s="32">
        <v>50.27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44400</v>
      </c>
      <c r="B141" s="32" t="s">
        <v>1183</v>
      </c>
      <c r="C141" s="31" t="s">
        <v>1184</v>
      </c>
      <c r="D141" s="31" t="s">
        <v>602</v>
      </c>
      <c r="E141" s="31" t="s">
        <v>599</v>
      </c>
      <c r="F141" s="92">
        <v>802544</v>
      </c>
      <c r="G141" s="32">
        <v>61.89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44400</v>
      </c>
      <c r="B142" s="32" t="s">
        <v>1185</v>
      </c>
      <c r="C142" s="31" t="s">
        <v>1186</v>
      </c>
      <c r="D142" s="31" t="s">
        <v>602</v>
      </c>
      <c r="E142" s="31" t="s">
        <v>599</v>
      </c>
      <c r="F142" s="92">
        <v>120678</v>
      </c>
      <c r="G142" s="32">
        <v>480.55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44400</v>
      </c>
      <c r="B143" s="32" t="s">
        <v>1071</v>
      </c>
      <c r="C143" s="31" t="s">
        <v>1072</v>
      </c>
      <c r="D143" s="31" t="s">
        <v>1073</v>
      </c>
      <c r="E143" s="31" t="s">
        <v>599</v>
      </c>
      <c r="F143" s="92">
        <v>20000</v>
      </c>
      <c r="G143" s="32">
        <v>1088.1199999999999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44400</v>
      </c>
      <c r="B144" s="32" t="s">
        <v>1071</v>
      </c>
      <c r="C144" s="31" t="s">
        <v>1072</v>
      </c>
      <c r="D144" s="31" t="s">
        <v>602</v>
      </c>
      <c r="E144" s="31" t="s">
        <v>599</v>
      </c>
      <c r="F144" s="92">
        <v>23385</v>
      </c>
      <c r="G144" s="32">
        <v>1117.28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44400</v>
      </c>
      <c r="B145" s="32" t="s">
        <v>1071</v>
      </c>
      <c r="C145" s="31" t="s">
        <v>1072</v>
      </c>
      <c r="D145" s="31" t="s">
        <v>1187</v>
      </c>
      <c r="E145" s="31" t="s">
        <v>599</v>
      </c>
      <c r="F145" s="92">
        <v>30358</v>
      </c>
      <c r="G145" s="32">
        <v>1107.95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44400</v>
      </c>
      <c r="B146" s="32" t="s">
        <v>1071</v>
      </c>
      <c r="C146" s="31" t="s">
        <v>1072</v>
      </c>
      <c r="D146" s="31" t="s">
        <v>1188</v>
      </c>
      <c r="E146" s="31" t="s">
        <v>599</v>
      </c>
      <c r="F146" s="92">
        <v>57409</v>
      </c>
      <c r="G146" s="32">
        <v>1116.46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44400</v>
      </c>
      <c r="B147" s="32" t="s">
        <v>1071</v>
      </c>
      <c r="C147" s="31" t="s">
        <v>1072</v>
      </c>
      <c r="D147" s="31" t="s">
        <v>1189</v>
      </c>
      <c r="E147" s="31" t="s">
        <v>599</v>
      </c>
      <c r="F147" s="92">
        <v>29388</v>
      </c>
      <c r="G147" s="32">
        <v>1105.21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44400</v>
      </c>
      <c r="B148" s="32" t="s">
        <v>1190</v>
      </c>
      <c r="C148" s="31" t="s">
        <v>1191</v>
      </c>
      <c r="D148" s="31" t="s">
        <v>1069</v>
      </c>
      <c r="E148" s="31" t="s">
        <v>599</v>
      </c>
      <c r="F148" s="92">
        <v>1209187</v>
      </c>
      <c r="G148" s="32">
        <v>7.94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44400</v>
      </c>
      <c r="B149" s="32" t="s">
        <v>1209</v>
      </c>
      <c r="C149" s="31" t="s">
        <v>1210</v>
      </c>
      <c r="D149" s="31" t="s">
        <v>1211</v>
      </c>
      <c r="E149" s="31" t="s">
        <v>599</v>
      </c>
      <c r="F149" s="92">
        <v>60000</v>
      </c>
      <c r="G149" s="32">
        <v>203.3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44400</v>
      </c>
      <c r="B150" s="32" t="s">
        <v>1192</v>
      </c>
      <c r="C150" s="31" t="s">
        <v>1193</v>
      </c>
      <c r="D150" s="31" t="s">
        <v>600</v>
      </c>
      <c r="E150" s="31" t="s">
        <v>599</v>
      </c>
      <c r="F150" s="92">
        <v>3100000</v>
      </c>
      <c r="G150" s="32">
        <v>6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44400</v>
      </c>
      <c r="B151" s="32" t="s">
        <v>1192</v>
      </c>
      <c r="C151" s="31" t="s">
        <v>1193</v>
      </c>
      <c r="D151" s="31" t="s">
        <v>1194</v>
      </c>
      <c r="E151" s="31" t="s">
        <v>599</v>
      </c>
      <c r="F151" s="92">
        <v>846582</v>
      </c>
      <c r="G151" s="32">
        <v>5.5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44400</v>
      </c>
      <c r="B152" s="32" t="s">
        <v>1195</v>
      </c>
      <c r="C152" s="31" t="s">
        <v>1196</v>
      </c>
      <c r="D152" s="31" t="s">
        <v>1212</v>
      </c>
      <c r="E152" s="31" t="s">
        <v>599</v>
      </c>
      <c r="F152" s="92">
        <v>48000</v>
      </c>
      <c r="G152" s="32">
        <v>5.65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44400</v>
      </c>
      <c r="B153" s="32" t="s">
        <v>1067</v>
      </c>
      <c r="C153" s="31" t="s">
        <v>1068</v>
      </c>
      <c r="D153" s="31" t="s">
        <v>1069</v>
      </c>
      <c r="E153" s="31" t="s">
        <v>599</v>
      </c>
      <c r="F153" s="92">
        <v>123486</v>
      </c>
      <c r="G153" s="32">
        <v>151.62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44400</v>
      </c>
      <c r="B154" s="32" t="s">
        <v>1067</v>
      </c>
      <c r="C154" s="31" t="s">
        <v>1068</v>
      </c>
      <c r="D154" s="31" t="s">
        <v>1213</v>
      </c>
      <c r="E154" s="31" t="s">
        <v>599</v>
      </c>
      <c r="F154" s="92">
        <v>61552</v>
      </c>
      <c r="G154" s="32">
        <v>148.94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44400</v>
      </c>
      <c r="B155" s="32" t="s">
        <v>1067</v>
      </c>
      <c r="C155" s="31" t="s">
        <v>1068</v>
      </c>
      <c r="D155" s="31" t="s">
        <v>1198</v>
      </c>
      <c r="E155" s="31" t="s">
        <v>599</v>
      </c>
      <c r="F155" s="92">
        <v>68095</v>
      </c>
      <c r="G155" s="32">
        <v>150.54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44400</v>
      </c>
      <c r="B156" s="32" t="s">
        <v>1199</v>
      </c>
      <c r="C156" s="31" t="s">
        <v>1200</v>
      </c>
      <c r="D156" s="31" t="s">
        <v>600</v>
      </c>
      <c r="E156" s="31" t="s">
        <v>599</v>
      </c>
      <c r="F156" s="92">
        <v>11877111</v>
      </c>
      <c r="G156" s="32">
        <v>4.41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44400</v>
      </c>
      <c r="B157" s="32" t="s">
        <v>1199</v>
      </c>
      <c r="C157" s="31" t="s">
        <v>1200</v>
      </c>
      <c r="D157" s="31" t="s">
        <v>1154</v>
      </c>
      <c r="E157" s="31" t="s">
        <v>599</v>
      </c>
      <c r="F157" s="92">
        <v>5494532</v>
      </c>
      <c r="G157" s="32">
        <v>4.1500000000000004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44400</v>
      </c>
      <c r="B158" s="32" t="s">
        <v>1201</v>
      </c>
      <c r="C158" s="31" t="s">
        <v>1202</v>
      </c>
      <c r="D158" s="31" t="s">
        <v>1204</v>
      </c>
      <c r="E158" s="31" t="s">
        <v>599</v>
      </c>
      <c r="F158" s="92">
        <v>860800</v>
      </c>
      <c r="G158" s="32">
        <v>23.78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44400</v>
      </c>
      <c r="B159" s="32" t="s">
        <v>1201</v>
      </c>
      <c r="C159" s="31" t="s">
        <v>1202</v>
      </c>
      <c r="D159" s="31" t="s">
        <v>1203</v>
      </c>
      <c r="E159" s="31" t="s">
        <v>599</v>
      </c>
      <c r="F159" s="92">
        <v>512437</v>
      </c>
      <c r="G159" s="32">
        <v>23.64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44400</v>
      </c>
      <c r="B160" s="32" t="s">
        <v>1037</v>
      </c>
      <c r="C160" s="31" t="s">
        <v>1038</v>
      </c>
      <c r="D160" s="31" t="s">
        <v>600</v>
      </c>
      <c r="E160" s="31" t="s">
        <v>599</v>
      </c>
      <c r="F160" s="92">
        <v>5000000</v>
      </c>
      <c r="G160" s="32">
        <v>0.8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9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604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605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606</v>
      </c>
      <c r="E9" s="102" t="s">
        <v>607</v>
      </c>
      <c r="F9" s="102" t="s">
        <v>608</v>
      </c>
      <c r="G9" s="102" t="s">
        <v>609</v>
      </c>
      <c r="H9" s="102" t="s">
        <v>610</v>
      </c>
      <c r="I9" s="102" t="s">
        <v>611</v>
      </c>
      <c r="J9" s="101" t="s">
        <v>612</v>
      </c>
      <c r="K9" s="102" t="s">
        <v>613</v>
      </c>
      <c r="L9" s="104" t="s">
        <v>614</v>
      </c>
      <c r="M9" s="104" t="s">
        <v>615</v>
      </c>
      <c r="N9" s="102" t="s">
        <v>616</v>
      </c>
      <c r="O9" s="103" t="s">
        <v>617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618</v>
      </c>
      <c r="F10" s="106">
        <v>1463.5</v>
      </c>
      <c r="G10" s="106">
        <v>1370</v>
      </c>
      <c r="H10" s="110">
        <f>1505.75</f>
        <v>1505.75</v>
      </c>
      <c r="I10" s="111" t="s">
        <v>619</v>
      </c>
      <c r="J10" s="112" t="s">
        <v>1012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620</v>
      </c>
      <c r="O10" s="116">
        <v>44396</v>
      </c>
      <c r="P10" s="105"/>
      <c r="Q10" s="1"/>
      <c r="R10" s="1" t="s">
        <v>621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622</v>
      </c>
      <c r="F11" s="106">
        <v>2840</v>
      </c>
      <c r="G11" s="106">
        <v>2650</v>
      </c>
      <c r="H11" s="110">
        <v>2970</v>
      </c>
      <c r="I11" s="111" t="s">
        <v>623</v>
      </c>
      <c r="J11" s="112" t="s">
        <v>624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620</v>
      </c>
      <c r="O11" s="116">
        <v>44383</v>
      </c>
      <c r="P11" s="105"/>
      <c r="Q11" s="1"/>
      <c r="R11" s="1" t="s">
        <v>621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622</v>
      </c>
      <c r="F12" s="106">
        <v>522.5</v>
      </c>
      <c r="G12" s="106">
        <v>488</v>
      </c>
      <c r="H12" s="110">
        <v>558.5</v>
      </c>
      <c r="I12" s="111" t="s">
        <v>625</v>
      </c>
      <c r="J12" s="112" t="s">
        <v>1075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620</v>
      </c>
      <c r="O12" s="116">
        <v>44400</v>
      </c>
      <c r="P12" s="105"/>
      <c r="Q12" s="1"/>
      <c r="R12" s="1" t="s">
        <v>621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18">
        <v>44348</v>
      </c>
      <c r="C13" s="119"/>
      <c r="D13" s="120" t="s">
        <v>120</v>
      </c>
      <c r="E13" s="121" t="s">
        <v>618</v>
      </c>
      <c r="F13" s="117" t="s">
        <v>1074</v>
      </c>
      <c r="G13" s="117">
        <v>2765</v>
      </c>
      <c r="H13" s="121"/>
      <c r="I13" s="122" t="s">
        <v>626</v>
      </c>
      <c r="J13" s="123" t="s">
        <v>627</v>
      </c>
      <c r="K13" s="123"/>
      <c r="L13" s="124"/>
      <c r="M13" s="125"/>
      <c r="N13" s="123"/>
      <c r="O13" s="126"/>
      <c r="P13" s="105"/>
      <c r="Q13" s="1"/>
      <c r="R13" s="1" t="s">
        <v>621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618</v>
      </c>
      <c r="F14" s="106">
        <v>292</v>
      </c>
      <c r="G14" s="106">
        <v>275</v>
      </c>
      <c r="H14" s="110">
        <v>315</v>
      </c>
      <c r="I14" s="111" t="s">
        <v>628</v>
      </c>
      <c r="J14" s="112" t="s">
        <v>629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620</v>
      </c>
      <c r="O14" s="116">
        <v>44390</v>
      </c>
      <c r="P14" s="105"/>
      <c r="Q14" s="1"/>
      <c r="R14" s="1" t="s">
        <v>621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622</v>
      </c>
      <c r="F15" s="117" t="s">
        <v>630</v>
      </c>
      <c r="G15" s="117">
        <v>3345</v>
      </c>
      <c r="H15" s="121"/>
      <c r="I15" s="122" t="s">
        <v>631</v>
      </c>
      <c r="J15" s="123" t="s">
        <v>627</v>
      </c>
      <c r="K15" s="123"/>
      <c r="L15" s="124"/>
      <c r="M15" s="125"/>
      <c r="N15" s="123"/>
      <c r="O15" s="126"/>
      <c r="P15" s="105"/>
      <c r="Q15" s="1"/>
      <c r="R15" s="1" t="s">
        <v>621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622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632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620</v>
      </c>
      <c r="O16" s="116">
        <v>44383</v>
      </c>
      <c r="P16" s="105"/>
      <c r="Q16" s="1"/>
      <c r="R16" s="1" t="s">
        <v>633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618</v>
      </c>
      <c r="F17" s="117" t="s">
        <v>1077</v>
      </c>
      <c r="G17" s="117">
        <v>1111.5</v>
      </c>
      <c r="H17" s="121"/>
      <c r="I17" s="122" t="s">
        <v>634</v>
      </c>
      <c r="J17" s="123" t="s">
        <v>627</v>
      </c>
      <c r="K17" s="123"/>
      <c r="L17" s="124"/>
      <c r="M17" s="125"/>
      <c r="N17" s="123"/>
      <c r="O17" s="126"/>
      <c r="P17" s="105"/>
      <c r="Q17" s="1"/>
      <c r="R17" s="1" t="s">
        <v>621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2">
        <v>9</v>
      </c>
      <c r="B18" s="353">
        <v>44382</v>
      </c>
      <c r="C18" s="354"/>
      <c r="D18" s="355" t="s">
        <v>351</v>
      </c>
      <c r="E18" s="356" t="s">
        <v>622</v>
      </c>
      <c r="F18" s="357">
        <v>855</v>
      </c>
      <c r="G18" s="357">
        <v>795</v>
      </c>
      <c r="H18" s="356">
        <v>905</v>
      </c>
      <c r="I18" s="358" t="s">
        <v>635</v>
      </c>
      <c r="J18" s="112" t="s">
        <v>978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620</v>
      </c>
      <c r="O18" s="116">
        <v>44392</v>
      </c>
      <c r="P18" s="105"/>
      <c r="Q18" s="1"/>
      <c r="R18" s="1" t="s">
        <v>633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2">
        <v>10</v>
      </c>
      <c r="B19" s="353">
        <v>44384</v>
      </c>
      <c r="C19" s="354"/>
      <c r="D19" s="355" t="s">
        <v>170</v>
      </c>
      <c r="E19" s="356" t="s">
        <v>622</v>
      </c>
      <c r="F19" s="357">
        <v>166</v>
      </c>
      <c r="G19" s="357">
        <v>157</v>
      </c>
      <c r="H19" s="356">
        <v>176.5</v>
      </c>
      <c r="I19" s="358" t="s">
        <v>636</v>
      </c>
      <c r="J19" s="112" t="s">
        <v>969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620</v>
      </c>
      <c r="O19" s="116">
        <v>44391</v>
      </c>
      <c r="P19" s="105"/>
      <c r="Q19" s="1"/>
      <c r="R19" s="1" t="s">
        <v>621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407">
        <v>11</v>
      </c>
      <c r="B20" s="408">
        <v>44384</v>
      </c>
      <c r="C20" s="409"/>
      <c r="D20" s="410" t="s">
        <v>40</v>
      </c>
      <c r="E20" s="411" t="s">
        <v>622</v>
      </c>
      <c r="F20" s="412">
        <v>852</v>
      </c>
      <c r="G20" s="412">
        <v>814</v>
      </c>
      <c r="H20" s="411">
        <v>889</v>
      </c>
      <c r="I20" s="413" t="s">
        <v>637</v>
      </c>
      <c r="J20" s="414" t="s">
        <v>1076</v>
      </c>
      <c r="K20" s="415">
        <f t="shared" ref="K20" si="3">H20-F20</f>
        <v>37</v>
      </c>
      <c r="L20" s="416">
        <f t="shared" ref="L20" si="4">(F20*-0.8)/100</f>
        <v>-6.8159999999999998</v>
      </c>
      <c r="M20" s="417">
        <f t="shared" ref="M20" si="5">(K20+L20)/F20</f>
        <v>3.5427230046948359E-2</v>
      </c>
      <c r="N20" s="414" t="s">
        <v>620</v>
      </c>
      <c r="O20" s="418">
        <v>44400</v>
      </c>
      <c r="P20" s="105"/>
      <c r="Q20" s="1"/>
      <c r="R20" s="1" t="s">
        <v>621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622</v>
      </c>
      <c r="F21" s="117" t="s">
        <v>638</v>
      </c>
      <c r="G21" s="117">
        <v>2060</v>
      </c>
      <c r="H21" s="121"/>
      <c r="I21" s="122">
        <v>2500</v>
      </c>
      <c r="J21" s="123" t="s">
        <v>627</v>
      </c>
      <c r="K21" s="123"/>
      <c r="L21" s="124"/>
      <c r="M21" s="125"/>
      <c r="N21" s="123"/>
      <c r="O21" s="126"/>
      <c r="P21" s="105"/>
      <c r="Q21" s="1"/>
      <c r="R21" s="1" t="s">
        <v>633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622</v>
      </c>
      <c r="F22" s="117" t="s">
        <v>639</v>
      </c>
      <c r="G22" s="117">
        <v>6950</v>
      </c>
      <c r="H22" s="121"/>
      <c r="I22" s="122" t="s">
        <v>640</v>
      </c>
      <c r="J22" s="123" t="s">
        <v>627</v>
      </c>
      <c r="K22" s="123"/>
      <c r="L22" s="124"/>
      <c r="M22" s="125"/>
      <c r="N22" s="123"/>
      <c r="O22" s="126"/>
      <c r="P22" s="105"/>
      <c r="Q22" s="1"/>
      <c r="R22" s="1" t="s">
        <v>621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622</v>
      </c>
      <c r="F23" s="117" t="s">
        <v>1010</v>
      </c>
      <c r="G23" s="117">
        <v>510</v>
      </c>
      <c r="H23" s="121"/>
      <c r="I23" s="122" t="s">
        <v>1011</v>
      </c>
      <c r="J23" s="123" t="s">
        <v>627</v>
      </c>
      <c r="K23" s="123"/>
      <c r="L23" s="124"/>
      <c r="M23" s="125"/>
      <c r="N23" s="123"/>
      <c r="O23" s="126"/>
      <c r="P23" s="105"/>
      <c r="Q23" s="1"/>
      <c r="R23" s="1" t="s">
        <v>621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622</v>
      </c>
      <c r="F24" s="117" t="s">
        <v>1023</v>
      </c>
      <c r="G24" s="117">
        <v>96.5</v>
      </c>
      <c r="H24" s="121"/>
      <c r="I24" s="122" t="s">
        <v>1024</v>
      </c>
      <c r="J24" s="123" t="s">
        <v>627</v>
      </c>
      <c r="K24" s="123"/>
      <c r="L24" s="124"/>
      <c r="M24" s="125"/>
      <c r="N24" s="123"/>
      <c r="O24" s="126"/>
      <c r="P24" s="105"/>
      <c r="Q24" s="1"/>
      <c r="R24" s="1" t="s">
        <v>621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622</v>
      </c>
      <c r="F25" s="117" t="s">
        <v>1040</v>
      </c>
      <c r="G25" s="117">
        <v>1445</v>
      </c>
      <c r="H25" s="121"/>
      <c r="I25" s="122" t="s">
        <v>1041</v>
      </c>
      <c r="J25" s="123" t="s">
        <v>627</v>
      </c>
      <c r="K25" s="123"/>
      <c r="L25" s="124"/>
      <c r="M25" s="125"/>
      <c r="N25" s="123"/>
      <c r="O25" s="126"/>
      <c r="P25" s="105"/>
      <c r="Q25" s="1"/>
      <c r="R25" s="1" t="s">
        <v>621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27">
        <v>17</v>
      </c>
      <c r="B26" s="118">
        <v>44399</v>
      </c>
      <c r="C26" s="128"/>
      <c r="D26" s="120" t="s">
        <v>461</v>
      </c>
      <c r="E26" s="121" t="s">
        <v>622</v>
      </c>
      <c r="F26" s="117" t="s">
        <v>1044</v>
      </c>
      <c r="G26" s="117">
        <v>228</v>
      </c>
      <c r="H26" s="121"/>
      <c r="I26" s="122" t="s">
        <v>1045</v>
      </c>
      <c r="J26" s="123" t="s">
        <v>627</v>
      </c>
      <c r="K26" s="123"/>
      <c r="L26" s="124"/>
      <c r="M26" s="125"/>
      <c r="N26" s="123"/>
      <c r="O26" s="126"/>
      <c r="P26" s="105"/>
      <c r="Q26" s="1"/>
      <c r="R26" s="1" t="s">
        <v>633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/>
      <c r="B27" s="118"/>
      <c r="C27" s="128"/>
      <c r="D27" s="120"/>
      <c r="E27" s="121"/>
      <c r="F27" s="117"/>
      <c r="G27" s="406"/>
      <c r="H27" s="121"/>
      <c r="I27" s="122"/>
      <c r="J27" s="123"/>
      <c r="K27" s="123"/>
      <c r="L27" s="124"/>
      <c r="M27" s="125"/>
      <c r="N27" s="123"/>
      <c r="O27" s="126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7"/>
      <c r="B28" s="129"/>
      <c r="C28" s="128"/>
      <c r="D28" s="130"/>
      <c r="E28" s="131"/>
      <c r="F28" s="428"/>
      <c r="G28" s="430"/>
      <c r="H28" s="429"/>
      <c r="I28" s="132"/>
      <c r="J28" s="133"/>
      <c r="K28" s="133"/>
      <c r="L28" s="134"/>
      <c r="M28" s="135"/>
      <c r="N28" s="136"/>
      <c r="O28" s="137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38"/>
      <c r="B29" s="139"/>
      <c r="C29" s="140"/>
      <c r="D29" s="141"/>
      <c r="E29" s="142"/>
      <c r="F29" s="142"/>
      <c r="H29" s="142"/>
      <c r="I29" s="143"/>
      <c r="J29" s="144"/>
      <c r="K29" s="144"/>
      <c r="L29" s="145"/>
      <c r="M29" s="146"/>
      <c r="N29" s="147"/>
      <c r="O29" s="148"/>
      <c r="P29" s="14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4.25" customHeight="1">
      <c r="A30" s="138"/>
      <c r="B30" s="139"/>
      <c r="C30" s="140"/>
      <c r="D30" s="141"/>
      <c r="E30" s="142"/>
      <c r="F30" s="142"/>
      <c r="G30" s="138"/>
      <c r="H30" s="142"/>
      <c r="I30" s="143"/>
      <c r="J30" s="144"/>
      <c r="K30" s="144"/>
      <c r="L30" s="145"/>
      <c r="M30" s="146"/>
      <c r="N30" s="147"/>
      <c r="O30" s="148"/>
      <c r="P30" s="149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50" t="s">
        <v>641</v>
      </c>
      <c r="B31" s="151"/>
      <c r="C31" s="152"/>
      <c r="D31" s="153"/>
      <c r="E31" s="154"/>
      <c r="F31" s="154"/>
      <c r="G31" s="154"/>
      <c r="H31" s="154"/>
      <c r="I31" s="154"/>
      <c r="J31" s="155"/>
      <c r="K31" s="154"/>
      <c r="L31" s="156"/>
      <c r="M31" s="61"/>
      <c r="N31" s="155"/>
      <c r="O31" s="15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57" t="s">
        <v>642</v>
      </c>
      <c r="B32" s="150"/>
      <c r="C32" s="150"/>
      <c r="D32" s="150"/>
      <c r="E32" s="44"/>
      <c r="F32" s="158" t="s">
        <v>643</v>
      </c>
      <c r="G32" s="6"/>
      <c r="H32" s="6"/>
      <c r="I32" s="6"/>
      <c r="J32" s="159"/>
      <c r="K32" s="160"/>
      <c r="L32" s="160"/>
      <c r="M32" s="161"/>
      <c r="N32" s="1"/>
      <c r="O32" s="16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644</v>
      </c>
      <c r="B33" s="150"/>
      <c r="C33" s="150"/>
      <c r="D33" s="150"/>
      <c r="E33" s="6"/>
      <c r="F33" s="158" t="s">
        <v>645</v>
      </c>
      <c r="G33" s="6"/>
      <c r="H33" s="6"/>
      <c r="I33" s="6"/>
      <c r="J33" s="159"/>
      <c r="K33" s="160"/>
      <c r="L33" s="160"/>
      <c r="M33" s="161"/>
      <c r="N33" s="1"/>
      <c r="O33" s="16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0"/>
      <c r="B34" s="150"/>
      <c r="C34" s="150"/>
      <c r="D34" s="150"/>
      <c r="E34" s="6"/>
      <c r="F34" s="6"/>
      <c r="G34" s="6"/>
      <c r="H34" s="6"/>
      <c r="I34" s="6"/>
      <c r="J34" s="163"/>
      <c r="K34" s="160"/>
      <c r="L34" s="160"/>
      <c r="M34" s="6"/>
      <c r="N34" s="164"/>
      <c r="O34" s="1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.75" customHeight="1">
      <c r="A35" s="1"/>
      <c r="B35" s="165" t="s">
        <v>646</v>
      </c>
      <c r="C35" s="165"/>
      <c r="D35" s="165"/>
      <c r="E35" s="165"/>
      <c r="F35" s="166"/>
      <c r="G35" s="6"/>
      <c r="H35" s="6"/>
      <c r="I35" s="167"/>
      <c r="J35" s="168"/>
      <c r="K35" s="169"/>
      <c r="L35" s="168"/>
      <c r="M35" s="6"/>
      <c r="N35" s="1"/>
      <c r="O35" s="1"/>
      <c r="P35" s="1"/>
      <c r="R35" s="61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01" t="s">
        <v>16</v>
      </c>
      <c r="B36" s="170" t="s">
        <v>590</v>
      </c>
      <c r="C36" s="104"/>
      <c r="D36" s="103" t="s">
        <v>606</v>
      </c>
      <c r="E36" s="102" t="s">
        <v>607</v>
      </c>
      <c r="F36" s="102" t="s">
        <v>608</v>
      </c>
      <c r="G36" s="102" t="s">
        <v>647</v>
      </c>
      <c r="H36" s="102" t="s">
        <v>610</v>
      </c>
      <c r="I36" s="102" t="s">
        <v>611</v>
      </c>
      <c r="J36" s="102" t="s">
        <v>612</v>
      </c>
      <c r="K36" s="170" t="s">
        <v>648</v>
      </c>
      <c r="L36" s="171" t="s">
        <v>614</v>
      </c>
      <c r="M36" s="104" t="s">
        <v>615</v>
      </c>
      <c r="N36" s="102" t="s">
        <v>616</v>
      </c>
      <c r="O36" s="103" t="s">
        <v>617</v>
      </c>
      <c r="P36" s="1"/>
      <c r="Q36" s="1"/>
      <c r="R36" s="61"/>
      <c r="S36" s="61"/>
      <c r="T36" s="61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 customHeight="1">
      <c r="A37" s="360">
        <v>1</v>
      </c>
      <c r="B37" s="361">
        <v>44371</v>
      </c>
      <c r="C37" s="362"/>
      <c r="D37" s="363" t="s">
        <v>51</v>
      </c>
      <c r="E37" s="364" t="s">
        <v>622</v>
      </c>
      <c r="F37" s="364">
        <v>743</v>
      </c>
      <c r="G37" s="364">
        <v>718</v>
      </c>
      <c r="H37" s="364">
        <v>737</v>
      </c>
      <c r="I37" s="364" t="s">
        <v>649</v>
      </c>
      <c r="J37" s="365" t="s">
        <v>653</v>
      </c>
      <c r="K37" s="366">
        <f t="shared" ref="K37" si="6">H37-F37</f>
        <v>-6</v>
      </c>
      <c r="L37" s="367">
        <f t="shared" ref="L37" si="7">(F37*-0.7)/100</f>
        <v>-5.2010000000000005</v>
      </c>
      <c r="M37" s="368">
        <f t="shared" ref="M37" si="8">(K37+L37)/F37</f>
        <v>-1.5075370121130553E-2</v>
      </c>
      <c r="N37" s="365" t="s">
        <v>654</v>
      </c>
      <c r="O37" s="369">
        <v>44392</v>
      </c>
      <c r="P37" s="1"/>
      <c r="Q37" s="1"/>
      <c r="R37" s="6" t="s">
        <v>621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77">
        <v>2</v>
      </c>
      <c r="B38" s="107">
        <v>44372</v>
      </c>
      <c r="C38" s="178"/>
      <c r="D38" s="179" t="s">
        <v>143</v>
      </c>
      <c r="E38" s="106" t="s">
        <v>622</v>
      </c>
      <c r="F38" s="106">
        <v>1725</v>
      </c>
      <c r="G38" s="106">
        <v>1665</v>
      </c>
      <c r="H38" s="106">
        <v>1764</v>
      </c>
      <c r="I38" s="106" t="s">
        <v>650</v>
      </c>
      <c r="J38" s="112" t="s">
        <v>651</v>
      </c>
      <c r="K38" s="112">
        <f t="shared" ref="K38:K40" si="9">H38-F38</f>
        <v>39</v>
      </c>
      <c r="L38" s="114">
        <f t="shared" ref="L38:L39" si="10">(F38*-0.7)/100</f>
        <v>-12.074999999999999</v>
      </c>
      <c r="M38" s="115">
        <f t="shared" ref="M38:M40" si="11">(K38+L38)/F38</f>
        <v>1.5608695652173913E-2</v>
      </c>
      <c r="N38" s="112" t="s">
        <v>620</v>
      </c>
      <c r="O38" s="116">
        <v>44384</v>
      </c>
      <c r="P38" s="1"/>
      <c r="Q38" s="1"/>
      <c r="R38" s="6" t="s">
        <v>621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77">
        <v>3</v>
      </c>
      <c r="B39" s="107">
        <v>44375</v>
      </c>
      <c r="C39" s="178"/>
      <c r="D39" s="179" t="s">
        <v>157</v>
      </c>
      <c r="E39" s="106" t="s">
        <v>622</v>
      </c>
      <c r="F39" s="106">
        <v>2825</v>
      </c>
      <c r="G39" s="106">
        <v>2735</v>
      </c>
      <c r="H39" s="106">
        <v>2902.5</v>
      </c>
      <c r="I39" s="106">
        <v>3000</v>
      </c>
      <c r="J39" s="112" t="s">
        <v>652</v>
      </c>
      <c r="K39" s="112">
        <f t="shared" si="9"/>
        <v>77.5</v>
      </c>
      <c r="L39" s="114">
        <f t="shared" si="10"/>
        <v>-19.774999999999999</v>
      </c>
      <c r="M39" s="115">
        <f t="shared" si="11"/>
        <v>2.0433628318584071E-2</v>
      </c>
      <c r="N39" s="112" t="s">
        <v>620</v>
      </c>
      <c r="O39" s="116">
        <v>44382</v>
      </c>
      <c r="P39" s="1"/>
      <c r="Q39" s="1"/>
      <c r="R39" s="6" t="s">
        <v>633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0">
        <v>4</v>
      </c>
      <c r="B40" s="181">
        <v>44377</v>
      </c>
      <c r="C40" s="182"/>
      <c r="D40" s="183" t="s">
        <v>469</v>
      </c>
      <c r="E40" s="184" t="s">
        <v>622</v>
      </c>
      <c r="F40" s="184">
        <v>205</v>
      </c>
      <c r="G40" s="184">
        <v>199</v>
      </c>
      <c r="H40" s="184">
        <v>199</v>
      </c>
      <c r="I40" s="184">
        <v>215</v>
      </c>
      <c r="J40" s="185" t="s">
        <v>653</v>
      </c>
      <c r="K40" s="185">
        <f t="shared" si="9"/>
        <v>-6</v>
      </c>
      <c r="L40" s="186">
        <f>(F40*-0.07)/100</f>
        <v>-0.14350000000000002</v>
      </c>
      <c r="M40" s="187">
        <f t="shared" si="11"/>
        <v>-2.996829268292683E-2</v>
      </c>
      <c r="N40" s="185" t="s">
        <v>654</v>
      </c>
      <c r="O40" s="188">
        <v>44389</v>
      </c>
      <c r="P40" s="1"/>
      <c r="Q40" s="1"/>
      <c r="R40" s="6" t="s">
        <v>621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419">
        <v>5</v>
      </c>
      <c r="B41" s="420">
        <v>44377</v>
      </c>
      <c r="C41" s="421"/>
      <c r="D41" s="422" t="s">
        <v>70</v>
      </c>
      <c r="E41" s="423" t="s">
        <v>622</v>
      </c>
      <c r="F41" s="423">
        <v>1598</v>
      </c>
      <c r="G41" s="423">
        <v>1545</v>
      </c>
      <c r="H41" s="423">
        <v>1605</v>
      </c>
      <c r="I41" s="423">
        <v>1700</v>
      </c>
      <c r="J41" s="424" t="s">
        <v>664</v>
      </c>
      <c r="K41" s="424">
        <f t="shared" ref="K41" si="12">H41-F41</f>
        <v>7</v>
      </c>
      <c r="L41" s="425">
        <f t="shared" ref="L41" si="13">(F41*-0.7)/100</f>
        <v>-11.186</v>
      </c>
      <c r="M41" s="426">
        <f t="shared" ref="M41" si="14">(K41+L41)/F41</f>
        <v>-2.6195244055068835E-3</v>
      </c>
      <c r="N41" s="424" t="s">
        <v>858</v>
      </c>
      <c r="O41" s="427">
        <v>44400</v>
      </c>
      <c r="P41" s="1"/>
      <c r="Q41" s="1"/>
      <c r="R41" s="6" t="s">
        <v>633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77">
        <v>6</v>
      </c>
      <c r="B42" s="107">
        <v>44377</v>
      </c>
      <c r="C42" s="178"/>
      <c r="D42" s="179" t="s">
        <v>366</v>
      </c>
      <c r="E42" s="106" t="s">
        <v>622</v>
      </c>
      <c r="F42" s="106">
        <v>712.5</v>
      </c>
      <c r="G42" s="106">
        <v>695</v>
      </c>
      <c r="H42" s="106">
        <v>733.5</v>
      </c>
      <c r="I42" s="106">
        <v>760</v>
      </c>
      <c r="J42" s="112" t="s">
        <v>655</v>
      </c>
      <c r="K42" s="112">
        <f t="shared" ref="K42:K54" si="15">H42-F42</f>
        <v>21</v>
      </c>
      <c r="L42" s="114">
        <f t="shared" ref="L42:L44" si="16">(F42*-0.7)/100</f>
        <v>-4.9874999999999998</v>
      </c>
      <c r="M42" s="115">
        <f t="shared" ref="M42:M54" si="17">(K42+L42)/F42</f>
        <v>2.2473684210526316E-2</v>
      </c>
      <c r="N42" s="112" t="s">
        <v>620</v>
      </c>
      <c r="O42" s="116">
        <v>44378</v>
      </c>
      <c r="P42" s="1"/>
      <c r="Q42" s="1"/>
      <c r="R42" s="6" t="s">
        <v>633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77">
        <v>7</v>
      </c>
      <c r="B43" s="107">
        <v>44378</v>
      </c>
      <c r="C43" s="178"/>
      <c r="D43" s="179" t="s">
        <v>400</v>
      </c>
      <c r="E43" s="106" t="s">
        <v>622</v>
      </c>
      <c r="F43" s="106">
        <v>54.75</v>
      </c>
      <c r="G43" s="106">
        <v>53</v>
      </c>
      <c r="H43" s="106">
        <v>56.4</v>
      </c>
      <c r="I43" s="106" t="s">
        <v>656</v>
      </c>
      <c r="J43" s="112" t="s">
        <v>657</v>
      </c>
      <c r="K43" s="112">
        <f t="shared" si="15"/>
        <v>1.6499999999999986</v>
      </c>
      <c r="L43" s="114">
        <f t="shared" si="16"/>
        <v>-0.38324999999999998</v>
      </c>
      <c r="M43" s="115">
        <f t="shared" si="17"/>
        <v>2.3136986301369841E-2</v>
      </c>
      <c r="N43" s="112" t="s">
        <v>620</v>
      </c>
      <c r="O43" s="116">
        <v>44379</v>
      </c>
      <c r="P43" s="1"/>
      <c r="Q43" s="1"/>
      <c r="R43" s="6" t="s">
        <v>621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8</v>
      </c>
      <c r="B44" s="107">
        <v>44378</v>
      </c>
      <c r="C44" s="178"/>
      <c r="D44" s="179" t="s">
        <v>354</v>
      </c>
      <c r="E44" s="106" t="s">
        <v>622</v>
      </c>
      <c r="F44" s="106">
        <v>182.5</v>
      </c>
      <c r="G44" s="106">
        <v>177</v>
      </c>
      <c r="H44" s="106">
        <v>188</v>
      </c>
      <c r="I44" s="106">
        <v>193</v>
      </c>
      <c r="J44" s="112" t="s">
        <v>658</v>
      </c>
      <c r="K44" s="112">
        <f t="shared" si="15"/>
        <v>5.5</v>
      </c>
      <c r="L44" s="114">
        <f t="shared" si="16"/>
        <v>-1.2774999999999999</v>
      </c>
      <c r="M44" s="115">
        <f t="shared" si="17"/>
        <v>2.3136986301369865E-2</v>
      </c>
      <c r="N44" s="112" t="s">
        <v>620</v>
      </c>
      <c r="O44" s="116">
        <v>44379</v>
      </c>
      <c r="P44" s="1"/>
      <c r="Q44" s="1"/>
      <c r="R44" s="6" t="s">
        <v>633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9</v>
      </c>
      <c r="B45" s="190">
        <v>44379</v>
      </c>
      <c r="C45" s="178"/>
      <c r="D45" s="179" t="s">
        <v>385</v>
      </c>
      <c r="E45" s="106" t="s">
        <v>622</v>
      </c>
      <c r="F45" s="106">
        <v>159.5</v>
      </c>
      <c r="G45" s="106">
        <v>154</v>
      </c>
      <c r="H45" s="106">
        <v>164.25</v>
      </c>
      <c r="I45" s="106" t="s">
        <v>659</v>
      </c>
      <c r="J45" s="112" t="s">
        <v>660</v>
      </c>
      <c r="K45" s="112">
        <f t="shared" si="15"/>
        <v>4.75</v>
      </c>
      <c r="L45" s="114">
        <f>(F45*-0.07)/100</f>
        <v>-0.11165000000000001</v>
      </c>
      <c r="M45" s="115">
        <f t="shared" si="17"/>
        <v>2.9080564263322884E-2</v>
      </c>
      <c r="N45" s="112" t="s">
        <v>620</v>
      </c>
      <c r="O45" s="191">
        <v>44379</v>
      </c>
      <c r="P45" s="1"/>
      <c r="Q45" s="1"/>
      <c r="R45" s="6" t="s">
        <v>621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10</v>
      </c>
      <c r="B46" s="190">
        <v>44379</v>
      </c>
      <c r="C46" s="178"/>
      <c r="D46" s="179" t="s">
        <v>661</v>
      </c>
      <c r="E46" s="106" t="s">
        <v>622</v>
      </c>
      <c r="F46" s="106">
        <v>1003</v>
      </c>
      <c r="G46" s="106">
        <v>970</v>
      </c>
      <c r="H46" s="106">
        <v>1032.5</v>
      </c>
      <c r="I46" s="106">
        <v>1060</v>
      </c>
      <c r="J46" s="112" t="s">
        <v>662</v>
      </c>
      <c r="K46" s="112">
        <f t="shared" si="15"/>
        <v>29.5</v>
      </c>
      <c r="L46" s="114">
        <f>(F46*-0.7)/100</f>
        <v>-7.020999999999999</v>
      </c>
      <c r="M46" s="115">
        <f t="shared" si="17"/>
        <v>2.2411764705882353E-2</v>
      </c>
      <c r="N46" s="112" t="s">
        <v>620</v>
      </c>
      <c r="O46" s="116">
        <v>44382</v>
      </c>
      <c r="P46" s="1"/>
      <c r="Q46" s="1"/>
      <c r="R46" s="6" t="s">
        <v>633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11</v>
      </c>
      <c r="B47" s="107">
        <v>44382</v>
      </c>
      <c r="C47" s="178"/>
      <c r="D47" s="179" t="s">
        <v>529</v>
      </c>
      <c r="E47" s="106" t="s">
        <v>622</v>
      </c>
      <c r="F47" s="106">
        <v>280.5</v>
      </c>
      <c r="G47" s="106">
        <v>273</v>
      </c>
      <c r="H47" s="106">
        <v>287.5</v>
      </c>
      <c r="I47" s="106" t="s">
        <v>663</v>
      </c>
      <c r="J47" s="112" t="s">
        <v>664</v>
      </c>
      <c r="K47" s="112">
        <f t="shared" si="15"/>
        <v>7</v>
      </c>
      <c r="L47" s="114">
        <f t="shared" ref="L47:L51" si="18">(F47*-0.07)/100</f>
        <v>-0.19635000000000002</v>
      </c>
      <c r="M47" s="115">
        <f t="shared" si="17"/>
        <v>2.4255436720142604E-2</v>
      </c>
      <c r="N47" s="112" t="s">
        <v>620</v>
      </c>
      <c r="O47" s="191">
        <v>44382</v>
      </c>
      <c r="P47" s="1"/>
      <c r="Q47" s="1"/>
      <c r="R47" s="6" t="s">
        <v>621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0">
        <v>12</v>
      </c>
      <c r="B48" s="181">
        <v>44383</v>
      </c>
      <c r="C48" s="182"/>
      <c r="D48" s="183" t="s">
        <v>665</v>
      </c>
      <c r="E48" s="184" t="s">
        <v>622</v>
      </c>
      <c r="F48" s="184">
        <v>473.5</v>
      </c>
      <c r="G48" s="184">
        <v>458</v>
      </c>
      <c r="H48" s="184">
        <v>458</v>
      </c>
      <c r="I48" s="184">
        <v>500</v>
      </c>
      <c r="J48" s="185" t="s">
        <v>666</v>
      </c>
      <c r="K48" s="185">
        <f t="shared" si="15"/>
        <v>-15.5</v>
      </c>
      <c r="L48" s="186">
        <f t="shared" si="18"/>
        <v>-0.33145000000000002</v>
      </c>
      <c r="M48" s="187">
        <f t="shared" si="17"/>
        <v>-3.3434952481520591E-2</v>
      </c>
      <c r="N48" s="185" t="s">
        <v>654</v>
      </c>
      <c r="O48" s="192">
        <v>44383</v>
      </c>
      <c r="P48" s="1"/>
      <c r="Q48" s="1"/>
      <c r="R48" s="6" t="s">
        <v>633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0">
        <v>13</v>
      </c>
      <c r="B49" s="181">
        <v>44383</v>
      </c>
      <c r="C49" s="182"/>
      <c r="D49" s="183" t="s">
        <v>529</v>
      </c>
      <c r="E49" s="184" t="s">
        <v>622</v>
      </c>
      <c r="F49" s="184">
        <v>281</v>
      </c>
      <c r="G49" s="184">
        <v>273</v>
      </c>
      <c r="H49" s="184">
        <v>273</v>
      </c>
      <c r="I49" s="184" t="s">
        <v>663</v>
      </c>
      <c r="J49" s="185" t="s">
        <v>667</v>
      </c>
      <c r="K49" s="185">
        <f t="shared" si="15"/>
        <v>-8</v>
      </c>
      <c r="L49" s="186">
        <f t="shared" si="18"/>
        <v>-0.19670000000000001</v>
      </c>
      <c r="M49" s="187">
        <f t="shared" si="17"/>
        <v>-2.9169750889679717E-2</v>
      </c>
      <c r="N49" s="185" t="s">
        <v>654</v>
      </c>
      <c r="O49" s="192">
        <v>44383</v>
      </c>
      <c r="P49" s="1"/>
      <c r="Q49" s="1"/>
      <c r="R49" s="6" t="s">
        <v>621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77">
        <v>14</v>
      </c>
      <c r="B50" s="107">
        <v>44383</v>
      </c>
      <c r="C50" s="178"/>
      <c r="D50" s="179" t="s">
        <v>164</v>
      </c>
      <c r="E50" s="106" t="s">
        <v>622</v>
      </c>
      <c r="F50" s="106">
        <v>1545</v>
      </c>
      <c r="G50" s="106">
        <v>1514</v>
      </c>
      <c r="H50" s="106">
        <v>1576</v>
      </c>
      <c r="I50" s="106" t="s">
        <v>668</v>
      </c>
      <c r="J50" s="112" t="s">
        <v>669</v>
      </c>
      <c r="K50" s="112">
        <f t="shared" si="15"/>
        <v>31</v>
      </c>
      <c r="L50" s="114">
        <f t="shared" si="18"/>
        <v>-1.0815000000000001</v>
      </c>
      <c r="M50" s="115">
        <f t="shared" si="17"/>
        <v>1.9364724919093853E-2</v>
      </c>
      <c r="N50" s="112" t="s">
        <v>620</v>
      </c>
      <c r="O50" s="191">
        <v>44383</v>
      </c>
      <c r="P50" s="1"/>
      <c r="Q50" s="1"/>
      <c r="R50" s="6" t="s">
        <v>621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77">
        <v>15</v>
      </c>
      <c r="B51" s="107">
        <v>44384</v>
      </c>
      <c r="C51" s="178"/>
      <c r="D51" s="179" t="s">
        <v>164</v>
      </c>
      <c r="E51" s="106" t="s">
        <v>622</v>
      </c>
      <c r="F51" s="106">
        <v>1532</v>
      </c>
      <c r="G51" s="106">
        <v>1490</v>
      </c>
      <c r="H51" s="106">
        <v>1562</v>
      </c>
      <c r="I51" s="106" t="s">
        <v>670</v>
      </c>
      <c r="J51" s="112" t="s">
        <v>671</v>
      </c>
      <c r="K51" s="112">
        <f t="shared" si="15"/>
        <v>30</v>
      </c>
      <c r="L51" s="114">
        <f t="shared" si="18"/>
        <v>-1.0724</v>
      </c>
      <c r="M51" s="115">
        <f t="shared" si="17"/>
        <v>1.8882245430809397E-2</v>
      </c>
      <c r="N51" s="112" t="s">
        <v>620</v>
      </c>
      <c r="O51" s="191">
        <v>44384</v>
      </c>
      <c r="P51" s="1"/>
      <c r="Q51" s="1"/>
      <c r="R51" s="6" t="s">
        <v>621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16</v>
      </c>
      <c r="B52" s="107">
        <v>44384</v>
      </c>
      <c r="C52" s="178"/>
      <c r="D52" s="179" t="s">
        <v>437</v>
      </c>
      <c r="E52" s="106" t="s">
        <v>622</v>
      </c>
      <c r="F52" s="106">
        <v>1003.5</v>
      </c>
      <c r="G52" s="106">
        <v>970</v>
      </c>
      <c r="H52" s="106">
        <v>1034.5</v>
      </c>
      <c r="I52" s="106">
        <v>1060</v>
      </c>
      <c r="J52" s="112" t="s">
        <v>669</v>
      </c>
      <c r="K52" s="112">
        <f t="shared" si="15"/>
        <v>31</v>
      </c>
      <c r="L52" s="114">
        <f>(F52*-0.7)/100</f>
        <v>-7.0244999999999997</v>
      </c>
      <c r="M52" s="115">
        <f t="shared" si="17"/>
        <v>2.3891878425510712E-2</v>
      </c>
      <c r="N52" s="112" t="s">
        <v>620</v>
      </c>
      <c r="O52" s="116">
        <v>44385</v>
      </c>
      <c r="P52" s="1"/>
      <c r="Q52" s="1"/>
      <c r="R52" s="6" t="s">
        <v>633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17</v>
      </c>
      <c r="B53" s="107">
        <v>44389</v>
      </c>
      <c r="C53" s="178"/>
      <c r="D53" s="179" t="s">
        <v>672</v>
      </c>
      <c r="E53" s="106" t="s">
        <v>622</v>
      </c>
      <c r="F53" s="106">
        <v>460</v>
      </c>
      <c r="G53" s="106">
        <v>448</v>
      </c>
      <c r="H53" s="106">
        <v>467.5</v>
      </c>
      <c r="I53" s="106">
        <v>485</v>
      </c>
      <c r="J53" s="112" t="s">
        <v>673</v>
      </c>
      <c r="K53" s="112">
        <f t="shared" si="15"/>
        <v>7.5</v>
      </c>
      <c r="L53" s="114">
        <f t="shared" ref="L53:L54" si="19">(F53*-0.07)/100</f>
        <v>-0.32200000000000001</v>
      </c>
      <c r="M53" s="115">
        <f t="shared" si="17"/>
        <v>1.5604347826086957E-2</v>
      </c>
      <c r="N53" s="112" t="s">
        <v>620</v>
      </c>
      <c r="O53" s="191">
        <v>44389</v>
      </c>
      <c r="P53" s="1"/>
      <c r="Q53" s="1"/>
      <c r="R53" s="6" t="s">
        <v>621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18</v>
      </c>
      <c r="B54" s="107">
        <v>44389</v>
      </c>
      <c r="C54" s="178"/>
      <c r="D54" s="179" t="s">
        <v>674</v>
      </c>
      <c r="E54" s="106" t="s">
        <v>622</v>
      </c>
      <c r="F54" s="106">
        <v>850.5</v>
      </c>
      <c r="G54" s="106">
        <v>829</v>
      </c>
      <c r="H54" s="106">
        <v>869</v>
      </c>
      <c r="I54" s="106" t="s">
        <v>675</v>
      </c>
      <c r="J54" s="112" t="s">
        <v>676</v>
      </c>
      <c r="K54" s="112">
        <f t="shared" si="15"/>
        <v>18.5</v>
      </c>
      <c r="L54" s="114">
        <f t="shared" si="19"/>
        <v>-0.59535000000000005</v>
      </c>
      <c r="M54" s="115">
        <f t="shared" si="17"/>
        <v>2.1051910640799532E-2</v>
      </c>
      <c r="N54" s="112" t="s">
        <v>620</v>
      </c>
      <c r="O54" s="191">
        <v>44389</v>
      </c>
      <c r="P54" s="1"/>
      <c r="Q54" s="1"/>
      <c r="R54" s="6" t="s">
        <v>621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19</v>
      </c>
      <c r="B55" s="107">
        <v>44390</v>
      </c>
      <c r="C55" s="178"/>
      <c r="D55" s="179" t="s">
        <v>672</v>
      </c>
      <c r="E55" s="106" t="s">
        <v>622</v>
      </c>
      <c r="F55" s="106">
        <v>461.5</v>
      </c>
      <c r="G55" s="106">
        <v>449</v>
      </c>
      <c r="H55" s="106">
        <v>474.5</v>
      </c>
      <c r="I55" s="106">
        <v>485</v>
      </c>
      <c r="J55" s="112" t="s">
        <v>711</v>
      </c>
      <c r="K55" s="112">
        <f t="shared" ref="K55" si="20">H55-F55</f>
        <v>13</v>
      </c>
      <c r="L55" s="114">
        <f>(F55*-0.7)/100</f>
        <v>-3.2304999999999997</v>
      </c>
      <c r="M55" s="115">
        <f t="shared" ref="M55" si="21">(K55+L55)/F55</f>
        <v>2.1169014084507044E-2</v>
      </c>
      <c r="N55" s="112" t="s">
        <v>620</v>
      </c>
      <c r="O55" s="116">
        <v>44392</v>
      </c>
      <c r="P55" s="1"/>
      <c r="Q55" s="1"/>
      <c r="R55" s="6" t="s">
        <v>621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20</v>
      </c>
      <c r="B56" s="107">
        <v>44390</v>
      </c>
      <c r="C56" s="178"/>
      <c r="D56" s="179" t="s">
        <v>329</v>
      </c>
      <c r="E56" s="106" t="s">
        <v>622</v>
      </c>
      <c r="F56" s="106">
        <v>853.5</v>
      </c>
      <c r="G56" s="106">
        <v>829</v>
      </c>
      <c r="H56" s="106">
        <v>868</v>
      </c>
      <c r="I56" s="106" t="s">
        <v>675</v>
      </c>
      <c r="J56" s="112" t="s">
        <v>677</v>
      </c>
      <c r="K56" s="112">
        <f>H56-F56</f>
        <v>14.5</v>
      </c>
      <c r="L56" s="114">
        <f>(F56*-0.07)/100</f>
        <v>-0.59745000000000004</v>
      </c>
      <c r="M56" s="115">
        <f>(K56+L56)/F56</f>
        <v>1.6288869361452841E-2</v>
      </c>
      <c r="N56" s="112" t="s">
        <v>620</v>
      </c>
      <c r="O56" s="191">
        <v>44390</v>
      </c>
      <c r="P56" s="1"/>
      <c r="Q56" s="1"/>
      <c r="R56" s="6" t="s">
        <v>621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21</v>
      </c>
      <c r="B57" s="107">
        <v>44391</v>
      </c>
      <c r="C57" s="178"/>
      <c r="D57" s="179" t="s">
        <v>584</v>
      </c>
      <c r="E57" s="106" t="s">
        <v>622</v>
      </c>
      <c r="F57" s="106">
        <v>342</v>
      </c>
      <c r="G57" s="106">
        <v>330</v>
      </c>
      <c r="H57" s="106">
        <v>355</v>
      </c>
      <c r="I57" s="106">
        <v>365</v>
      </c>
      <c r="J57" s="112" t="s">
        <v>711</v>
      </c>
      <c r="K57" s="112">
        <f t="shared" ref="K57:K59" si="22">H57-F57</f>
        <v>13</v>
      </c>
      <c r="L57" s="114">
        <f>(F57*-0.7)/100</f>
        <v>-2.3939999999999997</v>
      </c>
      <c r="M57" s="115">
        <f t="shared" ref="M57:M59" si="23">(K57+L57)/F57</f>
        <v>3.1011695906432747E-2</v>
      </c>
      <c r="N57" s="112" t="s">
        <v>620</v>
      </c>
      <c r="O57" s="116">
        <v>44392</v>
      </c>
      <c r="P57" s="1"/>
      <c r="Q57" s="1"/>
      <c r="R57" s="6" t="s">
        <v>633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360">
        <v>22</v>
      </c>
      <c r="B58" s="382">
        <v>44392</v>
      </c>
      <c r="C58" s="362"/>
      <c r="D58" s="363" t="s">
        <v>42</v>
      </c>
      <c r="E58" s="364" t="s">
        <v>622</v>
      </c>
      <c r="F58" s="364">
        <v>225.5</v>
      </c>
      <c r="G58" s="364">
        <v>219</v>
      </c>
      <c r="H58" s="364">
        <v>219</v>
      </c>
      <c r="I58" s="364" t="s">
        <v>979</v>
      </c>
      <c r="J58" s="365" t="s">
        <v>1002</v>
      </c>
      <c r="K58" s="366">
        <f t="shared" si="22"/>
        <v>-6.5</v>
      </c>
      <c r="L58" s="367">
        <f t="shared" ref="L58:L59" si="24">(F58*-0.7)/100</f>
        <v>-1.5785</v>
      </c>
      <c r="M58" s="368">
        <f t="shared" si="23"/>
        <v>-3.5824833702882482E-2</v>
      </c>
      <c r="N58" s="185" t="s">
        <v>654</v>
      </c>
      <c r="O58" s="188">
        <v>44396</v>
      </c>
      <c r="P58" s="1"/>
      <c r="Q58" s="1"/>
      <c r="R58" s="6" t="s">
        <v>621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23</v>
      </c>
      <c r="B59" s="107">
        <v>44392</v>
      </c>
      <c r="C59" s="178"/>
      <c r="D59" s="179" t="s">
        <v>980</v>
      </c>
      <c r="E59" s="106" t="s">
        <v>622</v>
      </c>
      <c r="F59" s="106">
        <v>2095</v>
      </c>
      <c r="G59" s="106">
        <v>2045</v>
      </c>
      <c r="H59" s="106">
        <v>2135</v>
      </c>
      <c r="I59" s="106">
        <v>2190</v>
      </c>
      <c r="J59" s="112" t="s">
        <v>780</v>
      </c>
      <c r="K59" s="112">
        <f t="shared" si="22"/>
        <v>40</v>
      </c>
      <c r="L59" s="114">
        <f t="shared" si="24"/>
        <v>-14.664999999999999</v>
      </c>
      <c r="M59" s="115">
        <f t="shared" si="23"/>
        <v>1.2093078758949881E-2</v>
      </c>
      <c r="N59" s="112" t="s">
        <v>620</v>
      </c>
      <c r="O59" s="116">
        <v>44396</v>
      </c>
      <c r="P59" s="1"/>
      <c r="Q59" s="1"/>
      <c r="R59" s="6" t="s">
        <v>633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77">
        <v>24</v>
      </c>
      <c r="B60" s="107">
        <v>44392</v>
      </c>
      <c r="C60" s="178"/>
      <c r="D60" s="179" t="s">
        <v>278</v>
      </c>
      <c r="E60" s="106" t="s">
        <v>622</v>
      </c>
      <c r="F60" s="106">
        <v>580</v>
      </c>
      <c r="G60" s="106">
        <v>564</v>
      </c>
      <c r="H60" s="106">
        <v>596</v>
      </c>
      <c r="I60" s="106" t="s">
        <v>981</v>
      </c>
      <c r="J60" s="112" t="s">
        <v>973</v>
      </c>
      <c r="K60" s="112">
        <f>H60-F60</f>
        <v>16</v>
      </c>
      <c r="L60" s="114">
        <f>(F60*-0.07)/100</f>
        <v>-0.40600000000000003</v>
      </c>
      <c r="M60" s="115">
        <f>(K60+L60)/F60</f>
        <v>2.6886206896551725E-2</v>
      </c>
      <c r="N60" s="112" t="s">
        <v>620</v>
      </c>
      <c r="O60" s="191">
        <v>44392</v>
      </c>
      <c r="P60" s="1"/>
      <c r="Q60" s="1"/>
      <c r="R60" s="6" t="s">
        <v>621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360">
        <v>25</v>
      </c>
      <c r="B61" s="382">
        <v>44392</v>
      </c>
      <c r="C61" s="362"/>
      <c r="D61" s="363" t="s">
        <v>269</v>
      </c>
      <c r="E61" s="364" t="s">
        <v>622</v>
      </c>
      <c r="F61" s="364">
        <v>667.5</v>
      </c>
      <c r="G61" s="364">
        <v>649</v>
      </c>
      <c r="H61" s="364">
        <v>649</v>
      </c>
      <c r="I61" s="364" t="s">
        <v>982</v>
      </c>
      <c r="J61" s="365" t="s">
        <v>1078</v>
      </c>
      <c r="K61" s="366">
        <f t="shared" ref="K61" si="25">H61-F61</f>
        <v>-18.5</v>
      </c>
      <c r="L61" s="367">
        <f t="shared" ref="L61" si="26">(F61*-0.7)/100</f>
        <v>-4.6724999999999994</v>
      </c>
      <c r="M61" s="368">
        <f t="shared" ref="M61" si="27">(K61+L61)/F61</f>
        <v>-3.4715355805243445E-2</v>
      </c>
      <c r="N61" s="185" t="s">
        <v>654</v>
      </c>
      <c r="O61" s="188">
        <v>44400</v>
      </c>
      <c r="P61" s="1"/>
      <c r="Q61" s="1"/>
      <c r="R61" s="6" t="s">
        <v>633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379">
        <v>26</v>
      </c>
      <c r="B62" s="370">
        <v>44393</v>
      </c>
      <c r="C62" s="371"/>
      <c r="D62" s="380" t="s">
        <v>329</v>
      </c>
      <c r="E62" s="357" t="s">
        <v>622</v>
      </c>
      <c r="F62" s="357">
        <v>850.5</v>
      </c>
      <c r="G62" s="357">
        <v>825</v>
      </c>
      <c r="H62" s="357">
        <v>864.5</v>
      </c>
      <c r="I62" s="357">
        <v>895</v>
      </c>
      <c r="J62" s="112" t="s">
        <v>710</v>
      </c>
      <c r="K62" s="112">
        <f>H62-F62</f>
        <v>14</v>
      </c>
      <c r="L62" s="114">
        <f>(F62*-0.07)/100</f>
        <v>-0.59535000000000005</v>
      </c>
      <c r="M62" s="115">
        <f>(K62+L62)/F62</f>
        <v>1.5760905349794237E-2</v>
      </c>
      <c r="N62" s="112" t="s">
        <v>620</v>
      </c>
      <c r="O62" s="191">
        <v>44393</v>
      </c>
      <c r="P62" s="1"/>
      <c r="Q62" s="1"/>
      <c r="R62" s="6" t="s">
        <v>621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60">
        <v>27</v>
      </c>
      <c r="B63" s="382">
        <v>44393</v>
      </c>
      <c r="C63" s="362"/>
      <c r="D63" s="363" t="s">
        <v>1001</v>
      </c>
      <c r="E63" s="364" t="s">
        <v>622</v>
      </c>
      <c r="F63" s="364">
        <v>310</v>
      </c>
      <c r="G63" s="364">
        <v>300</v>
      </c>
      <c r="H63" s="364">
        <v>300</v>
      </c>
      <c r="I63" s="364">
        <v>330</v>
      </c>
      <c r="J63" s="365" t="s">
        <v>1003</v>
      </c>
      <c r="K63" s="366">
        <f t="shared" ref="K63" si="28">H63-F63</f>
        <v>-10</v>
      </c>
      <c r="L63" s="367">
        <f t="shared" ref="L63" si="29">(F63*-0.7)/100</f>
        <v>-2.17</v>
      </c>
      <c r="M63" s="368">
        <f t="shared" ref="M63" si="30">(K63+L63)/F63</f>
        <v>-3.9258064516129031E-2</v>
      </c>
      <c r="N63" s="185" t="s">
        <v>654</v>
      </c>
      <c r="O63" s="188">
        <v>44396</v>
      </c>
      <c r="P63" s="1"/>
      <c r="Q63" s="1"/>
      <c r="R63" s="6" t="s">
        <v>633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72">
        <v>28</v>
      </c>
      <c r="B64" s="173">
        <v>44397</v>
      </c>
      <c r="C64" s="174"/>
      <c r="D64" s="175" t="s">
        <v>329</v>
      </c>
      <c r="E64" s="117" t="s">
        <v>622</v>
      </c>
      <c r="F64" s="117" t="s">
        <v>1027</v>
      </c>
      <c r="G64" s="117">
        <v>821</v>
      </c>
      <c r="H64" s="117"/>
      <c r="I64" s="383">
        <v>895</v>
      </c>
      <c r="J64" s="384" t="s">
        <v>627</v>
      </c>
      <c r="K64" s="385"/>
      <c r="L64" s="386"/>
      <c r="M64" s="387"/>
      <c r="N64" s="384"/>
      <c r="O64" s="388"/>
      <c r="P64" s="1"/>
      <c r="Q64" s="1"/>
      <c r="R64" s="6" t="s">
        <v>621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95">
        <v>29</v>
      </c>
      <c r="B65" s="396">
        <v>44397</v>
      </c>
      <c r="C65" s="397"/>
      <c r="D65" s="398" t="s">
        <v>126</v>
      </c>
      <c r="E65" s="399" t="s">
        <v>622</v>
      </c>
      <c r="F65" s="399">
        <v>640.5</v>
      </c>
      <c r="G65" s="399">
        <v>619</v>
      </c>
      <c r="H65" s="399">
        <v>643</v>
      </c>
      <c r="I65" s="399" t="s">
        <v>1028</v>
      </c>
      <c r="J65" s="400" t="s">
        <v>1029</v>
      </c>
      <c r="K65" s="400">
        <f>H65-F65</f>
        <v>2.5</v>
      </c>
      <c r="L65" s="401">
        <f>(F65*-0.07)/100</f>
        <v>-0.44835000000000003</v>
      </c>
      <c r="M65" s="402">
        <f>(K65+L65)/F65</f>
        <v>3.2032006245120998E-3</v>
      </c>
      <c r="N65" s="400" t="s">
        <v>858</v>
      </c>
      <c r="O65" s="403">
        <v>44397</v>
      </c>
      <c r="P65" s="1"/>
      <c r="Q65" s="1"/>
      <c r="R65" s="6" t="s">
        <v>621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72">
        <v>30</v>
      </c>
      <c r="B66" s="118">
        <v>44399</v>
      </c>
      <c r="C66" s="174"/>
      <c r="D66" s="175" t="s">
        <v>146</v>
      </c>
      <c r="E66" s="117" t="s">
        <v>622</v>
      </c>
      <c r="F66" s="117" t="s">
        <v>1042</v>
      </c>
      <c r="G66" s="117">
        <v>444</v>
      </c>
      <c r="H66" s="117"/>
      <c r="I66" s="383">
        <v>485</v>
      </c>
      <c r="J66" s="384" t="s">
        <v>627</v>
      </c>
      <c r="K66" s="385"/>
      <c r="L66" s="386"/>
      <c r="M66" s="387"/>
      <c r="N66" s="384"/>
      <c r="O66" s="388"/>
      <c r="P66" s="1"/>
      <c r="Q66" s="1"/>
      <c r="R66" s="6" t="s">
        <v>621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72">
        <v>31</v>
      </c>
      <c r="B67" s="173">
        <v>44399</v>
      </c>
      <c r="C67" s="174"/>
      <c r="D67" s="175" t="s">
        <v>540</v>
      </c>
      <c r="E67" s="117" t="s">
        <v>622</v>
      </c>
      <c r="F67" s="117" t="s">
        <v>1046</v>
      </c>
      <c r="G67" s="117">
        <v>2040</v>
      </c>
      <c r="H67" s="117"/>
      <c r="I67" s="383" t="s">
        <v>1047</v>
      </c>
      <c r="J67" s="384" t="s">
        <v>627</v>
      </c>
      <c r="K67" s="385"/>
      <c r="L67" s="386"/>
      <c r="M67" s="387"/>
      <c r="N67" s="384"/>
      <c r="O67" s="388"/>
      <c r="P67" s="1"/>
      <c r="Q67" s="1"/>
      <c r="R67" s="6" t="s">
        <v>621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172"/>
      <c r="B68" s="118"/>
      <c r="C68" s="174"/>
      <c r="D68" s="175"/>
      <c r="E68" s="117"/>
      <c r="F68" s="117"/>
      <c r="G68" s="117"/>
      <c r="H68" s="117"/>
      <c r="I68" s="117"/>
      <c r="J68" s="123"/>
      <c r="K68" s="123"/>
      <c r="L68" s="124"/>
      <c r="M68" s="125"/>
      <c r="N68" s="123"/>
      <c r="O68" s="126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/>
      <c r="B69" s="118"/>
      <c r="C69" s="174"/>
      <c r="D69" s="175"/>
      <c r="E69" s="117"/>
      <c r="F69" s="117"/>
      <c r="G69" s="117"/>
      <c r="H69" s="117"/>
      <c r="I69" s="117"/>
      <c r="J69" s="123"/>
      <c r="K69" s="123"/>
      <c r="L69" s="124"/>
      <c r="M69" s="125"/>
      <c r="N69" s="123"/>
      <c r="O69" s="126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193"/>
      <c r="B71" s="139"/>
      <c r="C71" s="194"/>
      <c r="D71" s="195"/>
      <c r="E71" s="138"/>
      <c r="F71" s="138"/>
      <c r="G71" s="138"/>
      <c r="H71" s="138"/>
      <c r="I71" s="138"/>
      <c r="J71" s="196"/>
      <c r="K71" s="196"/>
      <c r="L71" s="197"/>
      <c r="M71" s="198"/>
      <c r="N71" s="144"/>
      <c r="O71" s="199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44.25" customHeight="1">
      <c r="A72" s="150" t="s">
        <v>641</v>
      </c>
      <c r="B72" s="194"/>
      <c r="C72" s="194"/>
      <c r="D72" s="1"/>
      <c r="E72" s="6"/>
      <c r="F72" s="6"/>
      <c r="G72" s="6"/>
      <c r="H72" s="6" t="s">
        <v>678</v>
      </c>
      <c r="I72" s="6"/>
      <c r="J72" s="6"/>
      <c r="K72" s="146"/>
      <c r="L72" s="198"/>
      <c r="M72" s="146"/>
      <c r="N72" s="147"/>
      <c r="O72" s="146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8" ht="12.75" customHeight="1">
      <c r="A73" s="157" t="s">
        <v>642</v>
      </c>
      <c r="B73" s="150"/>
      <c r="C73" s="150"/>
      <c r="D73" s="150"/>
      <c r="E73" s="44"/>
      <c r="F73" s="158" t="s">
        <v>643</v>
      </c>
      <c r="G73" s="61"/>
      <c r="H73" s="44"/>
      <c r="I73" s="61"/>
      <c r="J73" s="6"/>
      <c r="K73" s="200"/>
      <c r="L73" s="201"/>
      <c r="M73" s="6"/>
      <c r="N73" s="140"/>
      <c r="O73" s="202"/>
      <c r="P73" s="44"/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4.25" customHeight="1">
      <c r="A74" s="157"/>
      <c r="B74" s="150"/>
      <c r="C74" s="150"/>
      <c r="D74" s="150"/>
      <c r="E74" s="6"/>
      <c r="F74" s="158" t="s">
        <v>645</v>
      </c>
      <c r="G74" s="61"/>
      <c r="H74" s="44"/>
      <c r="I74" s="61"/>
      <c r="J74" s="6"/>
      <c r="K74" s="200"/>
      <c r="L74" s="201"/>
      <c r="M74" s="6"/>
      <c r="N74" s="140"/>
      <c r="O74" s="202"/>
      <c r="P74" s="44"/>
      <c r="Q74" s="44"/>
      <c r="R74" s="6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4.25" customHeight="1">
      <c r="A75" s="150"/>
      <c r="B75" s="150"/>
      <c r="C75" s="150"/>
      <c r="D75" s="150"/>
      <c r="E75" s="6"/>
      <c r="F75" s="6"/>
      <c r="G75" s="6"/>
      <c r="H75" s="6"/>
      <c r="I75" s="6"/>
      <c r="J75" s="163"/>
      <c r="K75" s="160"/>
      <c r="L75" s="161"/>
      <c r="M75" s="6"/>
      <c r="N75" s="164"/>
      <c r="O75" s="1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203" t="s">
        <v>679</v>
      </c>
      <c r="B76" s="203"/>
      <c r="C76" s="203"/>
      <c r="D76" s="203"/>
      <c r="E76" s="6"/>
      <c r="F76" s="6"/>
      <c r="G76" s="6"/>
      <c r="H76" s="6"/>
      <c r="I76" s="6"/>
      <c r="J76" s="6"/>
      <c r="K76" s="6"/>
      <c r="L76" s="6"/>
      <c r="M76" s="6"/>
      <c r="N76" s="6"/>
      <c r="O76" s="2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38.25" customHeight="1">
      <c r="A77" s="102" t="s">
        <v>16</v>
      </c>
      <c r="B77" s="102" t="s">
        <v>590</v>
      </c>
      <c r="C77" s="102"/>
      <c r="D77" s="103" t="s">
        <v>606</v>
      </c>
      <c r="E77" s="102" t="s">
        <v>607</v>
      </c>
      <c r="F77" s="102" t="s">
        <v>608</v>
      </c>
      <c r="G77" s="102" t="s">
        <v>647</v>
      </c>
      <c r="H77" s="102" t="s">
        <v>610</v>
      </c>
      <c r="I77" s="102" t="s">
        <v>611</v>
      </c>
      <c r="J77" s="101" t="s">
        <v>612</v>
      </c>
      <c r="K77" s="204" t="s">
        <v>680</v>
      </c>
      <c r="L77" s="104" t="s">
        <v>614</v>
      </c>
      <c r="M77" s="204" t="s">
        <v>681</v>
      </c>
      <c r="N77" s="102" t="s">
        <v>682</v>
      </c>
      <c r="O77" s="101" t="s">
        <v>616</v>
      </c>
      <c r="P77" s="103" t="s">
        <v>617</v>
      </c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3.5" customHeight="1">
      <c r="A78" s="205">
        <v>1</v>
      </c>
      <c r="B78" s="107">
        <v>44376</v>
      </c>
      <c r="C78" s="109"/>
      <c r="D78" s="206" t="s">
        <v>683</v>
      </c>
      <c r="E78" s="106" t="s">
        <v>622</v>
      </c>
      <c r="F78" s="106">
        <v>426.5</v>
      </c>
      <c r="G78" s="106">
        <v>418</v>
      </c>
      <c r="H78" s="106">
        <v>432</v>
      </c>
      <c r="I78" s="112">
        <v>445</v>
      </c>
      <c r="J78" s="112" t="s">
        <v>658</v>
      </c>
      <c r="K78" s="207">
        <f t="shared" ref="K78:K87" si="31">H78-F78</f>
        <v>5.5</v>
      </c>
      <c r="L78" s="208">
        <f t="shared" ref="L78:L87" si="32">(H78*N78)*0.07%</f>
        <v>453.60000000000008</v>
      </c>
      <c r="M78" s="209">
        <f t="shared" ref="M78:M87" si="33">(K78*N78)-L78</f>
        <v>7796.4</v>
      </c>
      <c r="N78" s="112">
        <v>1500</v>
      </c>
      <c r="O78" s="113" t="s">
        <v>620</v>
      </c>
      <c r="P78" s="116">
        <v>44382</v>
      </c>
      <c r="Q78" s="210"/>
      <c r="R78" s="6" t="s">
        <v>621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05">
        <v>2</v>
      </c>
      <c r="B79" s="107">
        <v>44377</v>
      </c>
      <c r="C79" s="109"/>
      <c r="D79" s="206" t="s">
        <v>684</v>
      </c>
      <c r="E79" s="106" t="s">
        <v>622</v>
      </c>
      <c r="F79" s="106">
        <v>1679</v>
      </c>
      <c r="G79" s="106">
        <v>1645</v>
      </c>
      <c r="H79" s="106">
        <v>1702</v>
      </c>
      <c r="I79" s="112">
        <v>1740</v>
      </c>
      <c r="J79" s="112" t="s">
        <v>629</v>
      </c>
      <c r="K79" s="207">
        <f t="shared" si="31"/>
        <v>23</v>
      </c>
      <c r="L79" s="208">
        <f t="shared" si="32"/>
        <v>416.99000000000007</v>
      </c>
      <c r="M79" s="209">
        <f t="shared" si="33"/>
        <v>7633.01</v>
      </c>
      <c r="N79" s="112">
        <v>350</v>
      </c>
      <c r="O79" s="113" t="s">
        <v>620</v>
      </c>
      <c r="P79" s="116">
        <v>44378</v>
      </c>
      <c r="Q79" s="210"/>
      <c r="R79" s="6" t="s">
        <v>633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05">
        <v>3</v>
      </c>
      <c r="B80" s="107">
        <v>44377</v>
      </c>
      <c r="C80" s="109"/>
      <c r="D80" s="206" t="s">
        <v>685</v>
      </c>
      <c r="E80" s="106" t="s">
        <v>622</v>
      </c>
      <c r="F80" s="106">
        <v>755</v>
      </c>
      <c r="G80" s="106">
        <v>745</v>
      </c>
      <c r="H80" s="106">
        <v>762</v>
      </c>
      <c r="I80" s="112">
        <v>775</v>
      </c>
      <c r="J80" s="112" t="s">
        <v>664</v>
      </c>
      <c r="K80" s="207">
        <f t="shared" si="31"/>
        <v>7</v>
      </c>
      <c r="L80" s="208">
        <f t="shared" si="32"/>
        <v>640.08000000000004</v>
      </c>
      <c r="M80" s="209">
        <f t="shared" si="33"/>
        <v>7759.92</v>
      </c>
      <c r="N80" s="112">
        <v>1200</v>
      </c>
      <c r="O80" s="113" t="s">
        <v>620</v>
      </c>
      <c r="P80" s="116">
        <v>44382</v>
      </c>
      <c r="Q80" s="210"/>
      <c r="R80" s="6" t="s">
        <v>621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05">
        <v>4</v>
      </c>
      <c r="B81" s="107">
        <v>44377</v>
      </c>
      <c r="C81" s="109"/>
      <c r="D81" s="206" t="s">
        <v>686</v>
      </c>
      <c r="E81" s="106" t="s">
        <v>622</v>
      </c>
      <c r="F81" s="106">
        <v>2482.5</v>
      </c>
      <c r="G81" s="106">
        <v>2440</v>
      </c>
      <c r="H81" s="106">
        <v>2507.5</v>
      </c>
      <c r="I81" s="112" t="s">
        <v>687</v>
      </c>
      <c r="J81" s="112" t="s">
        <v>688</v>
      </c>
      <c r="K81" s="207">
        <f t="shared" si="31"/>
        <v>25</v>
      </c>
      <c r="L81" s="208">
        <f t="shared" si="32"/>
        <v>526.57500000000005</v>
      </c>
      <c r="M81" s="209">
        <f t="shared" si="33"/>
        <v>6973.4250000000002</v>
      </c>
      <c r="N81" s="112">
        <v>300</v>
      </c>
      <c r="O81" s="113" t="s">
        <v>620</v>
      </c>
      <c r="P81" s="116">
        <v>44382</v>
      </c>
      <c r="Q81" s="210"/>
      <c r="R81" s="6" t="s">
        <v>633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05">
        <v>5</v>
      </c>
      <c r="B82" s="107">
        <v>44378</v>
      </c>
      <c r="C82" s="109"/>
      <c r="D82" s="206" t="s">
        <v>689</v>
      </c>
      <c r="E82" s="106" t="s">
        <v>622</v>
      </c>
      <c r="F82" s="106">
        <v>687.5</v>
      </c>
      <c r="G82" s="106">
        <v>676</v>
      </c>
      <c r="H82" s="106">
        <v>695</v>
      </c>
      <c r="I82" s="112" t="s">
        <v>690</v>
      </c>
      <c r="J82" s="112" t="s">
        <v>691</v>
      </c>
      <c r="K82" s="207">
        <f t="shared" si="31"/>
        <v>7.5</v>
      </c>
      <c r="L82" s="208">
        <f t="shared" si="32"/>
        <v>535.15000000000009</v>
      </c>
      <c r="M82" s="209">
        <f t="shared" si="33"/>
        <v>7714.85</v>
      </c>
      <c r="N82" s="112">
        <v>1100</v>
      </c>
      <c r="O82" s="113" t="s">
        <v>620</v>
      </c>
      <c r="P82" s="116">
        <v>44390</v>
      </c>
      <c r="Q82" s="210"/>
      <c r="R82" s="6" t="s">
        <v>621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05">
        <v>6</v>
      </c>
      <c r="B83" s="107">
        <v>44379</v>
      </c>
      <c r="C83" s="109"/>
      <c r="D83" s="206" t="s">
        <v>692</v>
      </c>
      <c r="E83" s="106" t="s">
        <v>622</v>
      </c>
      <c r="F83" s="106">
        <v>861.5</v>
      </c>
      <c r="G83" s="106">
        <v>844</v>
      </c>
      <c r="H83" s="106">
        <v>871.5</v>
      </c>
      <c r="I83" s="112" t="s">
        <v>693</v>
      </c>
      <c r="J83" s="112" t="s">
        <v>632</v>
      </c>
      <c r="K83" s="207">
        <f t="shared" si="31"/>
        <v>10</v>
      </c>
      <c r="L83" s="208">
        <f t="shared" si="32"/>
        <v>518.54250000000002</v>
      </c>
      <c r="M83" s="209">
        <f t="shared" si="33"/>
        <v>7981.4575000000004</v>
      </c>
      <c r="N83" s="112">
        <v>850</v>
      </c>
      <c r="O83" s="113" t="s">
        <v>620</v>
      </c>
      <c r="P83" s="191">
        <v>44379</v>
      </c>
      <c r="Q83" s="210"/>
      <c r="R83" s="6" t="s">
        <v>621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05">
        <v>7</v>
      </c>
      <c r="B84" s="107">
        <v>44379</v>
      </c>
      <c r="C84" s="109"/>
      <c r="D84" s="206" t="s">
        <v>684</v>
      </c>
      <c r="E84" s="106" t="s">
        <v>622</v>
      </c>
      <c r="F84" s="106">
        <v>1691.5</v>
      </c>
      <c r="G84" s="106">
        <v>1655</v>
      </c>
      <c r="H84" s="106">
        <v>1711</v>
      </c>
      <c r="I84" s="112">
        <v>1750</v>
      </c>
      <c r="J84" s="112" t="s">
        <v>694</v>
      </c>
      <c r="K84" s="207">
        <f t="shared" si="31"/>
        <v>19.5</v>
      </c>
      <c r="L84" s="208">
        <f t="shared" si="32"/>
        <v>419.19500000000005</v>
      </c>
      <c r="M84" s="209">
        <f t="shared" si="33"/>
        <v>6405.8050000000003</v>
      </c>
      <c r="N84" s="112">
        <v>350</v>
      </c>
      <c r="O84" s="113" t="s">
        <v>620</v>
      </c>
      <c r="P84" s="116">
        <v>44384</v>
      </c>
      <c r="Q84" s="210"/>
      <c r="R84" s="6" t="s">
        <v>633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05">
        <v>8</v>
      </c>
      <c r="B85" s="107">
        <v>44379</v>
      </c>
      <c r="C85" s="109"/>
      <c r="D85" s="206" t="s">
        <v>695</v>
      </c>
      <c r="E85" s="106" t="s">
        <v>622</v>
      </c>
      <c r="F85" s="106">
        <v>3555</v>
      </c>
      <c r="G85" s="106">
        <v>3490</v>
      </c>
      <c r="H85" s="106">
        <v>3597.5</v>
      </c>
      <c r="I85" s="112" t="s">
        <v>696</v>
      </c>
      <c r="J85" s="112" t="s">
        <v>697</v>
      </c>
      <c r="K85" s="207">
        <f t="shared" si="31"/>
        <v>42.5</v>
      </c>
      <c r="L85" s="208">
        <f t="shared" si="32"/>
        <v>503.65000000000009</v>
      </c>
      <c r="M85" s="209">
        <f t="shared" si="33"/>
        <v>7996.35</v>
      </c>
      <c r="N85" s="112">
        <v>200</v>
      </c>
      <c r="O85" s="113" t="s">
        <v>620</v>
      </c>
      <c r="P85" s="116">
        <v>44382</v>
      </c>
      <c r="Q85" s="210"/>
      <c r="R85" s="6" t="s">
        <v>621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11">
        <v>9</v>
      </c>
      <c r="B86" s="181">
        <v>44382</v>
      </c>
      <c r="C86" s="212"/>
      <c r="D86" s="213" t="s">
        <v>692</v>
      </c>
      <c r="E86" s="184" t="s">
        <v>622</v>
      </c>
      <c r="F86" s="184">
        <v>868</v>
      </c>
      <c r="G86" s="184">
        <v>850</v>
      </c>
      <c r="H86" s="184">
        <v>855</v>
      </c>
      <c r="I86" s="185" t="s">
        <v>698</v>
      </c>
      <c r="J86" s="185" t="s">
        <v>699</v>
      </c>
      <c r="K86" s="214">
        <f t="shared" si="31"/>
        <v>-13</v>
      </c>
      <c r="L86" s="215">
        <f t="shared" si="32"/>
        <v>508.72500000000008</v>
      </c>
      <c r="M86" s="216">
        <f t="shared" si="33"/>
        <v>-11558.725</v>
      </c>
      <c r="N86" s="185">
        <v>850</v>
      </c>
      <c r="O86" s="217" t="s">
        <v>654</v>
      </c>
      <c r="P86" s="188">
        <v>44384</v>
      </c>
      <c r="Q86" s="210"/>
      <c r="R86" s="6" t="s">
        <v>621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1">
        <v>10</v>
      </c>
      <c r="B87" s="181">
        <v>44382</v>
      </c>
      <c r="C87" s="219"/>
      <c r="D87" s="213" t="s">
        <v>695</v>
      </c>
      <c r="E87" s="184" t="s">
        <v>622</v>
      </c>
      <c r="F87" s="184">
        <v>3545</v>
      </c>
      <c r="G87" s="184">
        <v>3480</v>
      </c>
      <c r="H87" s="184">
        <v>3480</v>
      </c>
      <c r="I87" s="185" t="s">
        <v>696</v>
      </c>
      <c r="J87" s="185" t="s">
        <v>970</v>
      </c>
      <c r="K87" s="214">
        <f t="shared" si="31"/>
        <v>-65</v>
      </c>
      <c r="L87" s="215">
        <f t="shared" si="32"/>
        <v>487.20000000000005</v>
      </c>
      <c r="M87" s="216">
        <f t="shared" si="33"/>
        <v>-13487.2</v>
      </c>
      <c r="N87" s="185">
        <v>200</v>
      </c>
      <c r="O87" s="217" t="s">
        <v>654</v>
      </c>
      <c r="P87" s="188">
        <v>44391</v>
      </c>
      <c r="Q87" s="210"/>
      <c r="R87" s="6" t="s">
        <v>633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1">
        <v>11</v>
      </c>
      <c r="B88" s="181">
        <v>44383</v>
      </c>
      <c r="C88" s="212"/>
      <c r="D88" s="213" t="s">
        <v>700</v>
      </c>
      <c r="E88" s="184" t="s">
        <v>622</v>
      </c>
      <c r="F88" s="184">
        <v>1031.5</v>
      </c>
      <c r="G88" s="184">
        <v>1012</v>
      </c>
      <c r="H88" s="184">
        <v>1012</v>
      </c>
      <c r="I88" s="185" t="s">
        <v>701</v>
      </c>
      <c r="J88" s="185" t="s">
        <v>702</v>
      </c>
      <c r="K88" s="214">
        <f t="shared" ref="K88:K98" si="34">H88-F88</f>
        <v>-19.5</v>
      </c>
      <c r="L88" s="215">
        <f t="shared" ref="L88:L98" si="35">(H88*N88)*0.07%</f>
        <v>531.30000000000007</v>
      </c>
      <c r="M88" s="216">
        <f t="shared" ref="M88:M98" si="36">(K88*N88)-L88</f>
        <v>-15156.3</v>
      </c>
      <c r="N88" s="185">
        <v>750</v>
      </c>
      <c r="O88" s="217" t="s">
        <v>654</v>
      </c>
      <c r="P88" s="188">
        <v>44385</v>
      </c>
      <c r="Q88" s="210"/>
      <c r="R88" s="6" t="s">
        <v>621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05">
        <v>12</v>
      </c>
      <c r="B89" s="107">
        <v>44383</v>
      </c>
      <c r="C89" s="109"/>
      <c r="D89" s="206" t="s">
        <v>703</v>
      </c>
      <c r="E89" s="106" t="s">
        <v>622</v>
      </c>
      <c r="F89" s="106">
        <v>4020</v>
      </c>
      <c r="G89" s="106">
        <v>3930</v>
      </c>
      <c r="H89" s="106">
        <v>4072.5</v>
      </c>
      <c r="I89" s="112">
        <v>4250</v>
      </c>
      <c r="J89" s="112">
        <v>6</v>
      </c>
      <c r="K89" s="207">
        <f t="shared" si="34"/>
        <v>52.5</v>
      </c>
      <c r="L89" s="208">
        <f t="shared" si="35"/>
        <v>427.61250000000007</v>
      </c>
      <c r="M89" s="209">
        <f t="shared" si="36"/>
        <v>7447.3874999999998</v>
      </c>
      <c r="N89" s="112">
        <v>150</v>
      </c>
      <c r="O89" s="113" t="s">
        <v>620</v>
      </c>
      <c r="P89" s="116">
        <v>44384</v>
      </c>
      <c r="Q89" s="210"/>
      <c r="R89" s="6" t="s">
        <v>633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05">
        <v>13</v>
      </c>
      <c r="B90" s="190">
        <v>44384</v>
      </c>
      <c r="C90" s="109"/>
      <c r="D90" s="206" t="s">
        <v>704</v>
      </c>
      <c r="E90" s="106" t="s">
        <v>622</v>
      </c>
      <c r="F90" s="106">
        <v>1144</v>
      </c>
      <c r="G90" s="106">
        <v>1129</v>
      </c>
      <c r="H90" s="106">
        <v>1153.5</v>
      </c>
      <c r="I90" s="112">
        <v>1175</v>
      </c>
      <c r="J90" s="112" t="s">
        <v>705</v>
      </c>
      <c r="K90" s="207">
        <f t="shared" si="34"/>
        <v>9.5</v>
      </c>
      <c r="L90" s="208">
        <f t="shared" si="35"/>
        <v>686.3325000000001</v>
      </c>
      <c r="M90" s="209">
        <f t="shared" si="36"/>
        <v>7388.6674999999996</v>
      </c>
      <c r="N90" s="112">
        <v>850</v>
      </c>
      <c r="O90" s="113" t="s">
        <v>620</v>
      </c>
      <c r="P90" s="116">
        <v>44385</v>
      </c>
      <c r="Q90" s="210"/>
      <c r="R90" s="6" t="s">
        <v>633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05">
        <v>14</v>
      </c>
      <c r="B91" s="190">
        <v>44384</v>
      </c>
      <c r="C91" s="109"/>
      <c r="D91" s="206" t="s">
        <v>706</v>
      </c>
      <c r="E91" s="106" t="s">
        <v>622</v>
      </c>
      <c r="F91" s="106">
        <v>1488</v>
      </c>
      <c r="G91" s="106">
        <v>1462</v>
      </c>
      <c r="H91" s="106">
        <v>1511.5</v>
      </c>
      <c r="I91" s="112">
        <v>1540</v>
      </c>
      <c r="J91" s="112" t="s">
        <v>707</v>
      </c>
      <c r="K91" s="207">
        <f t="shared" si="34"/>
        <v>23.5</v>
      </c>
      <c r="L91" s="208">
        <f t="shared" si="35"/>
        <v>502.57375000000008</v>
      </c>
      <c r="M91" s="209">
        <f t="shared" si="36"/>
        <v>10659.92625</v>
      </c>
      <c r="N91" s="112">
        <v>475</v>
      </c>
      <c r="O91" s="113" t="s">
        <v>620</v>
      </c>
      <c r="P91" s="116">
        <v>44386</v>
      </c>
      <c r="Q91" s="210"/>
      <c r="R91" s="6" t="s">
        <v>633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05">
        <v>15</v>
      </c>
      <c r="B92" s="190">
        <v>44384</v>
      </c>
      <c r="C92" s="206"/>
      <c r="D92" s="206" t="s">
        <v>708</v>
      </c>
      <c r="E92" s="106" t="s">
        <v>622</v>
      </c>
      <c r="F92" s="106">
        <v>1021</v>
      </c>
      <c r="G92" s="106">
        <v>998</v>
      </c>
      <c r="H92" s="112">
        <v>1035</v>
      </c>
      <c r="I92" s="222" t="s">
        <v>709</v>
      </c>
      <c r="J92" s="112" t="s">
        <v>710</v>
      </c>
      <c r="K92" s="207">
        <f t="shared" si="34"/>
        <v>14</v>
      </c>
      <c r="L92" s="208">
        <f t="shared" si="35"/>
        <v>434.70000000000005</v>
      </c>
      <c r="M92" s="209">
        <f t="shared" si="36"/>
        <v>7965.3</v>
      </c>
      <c r="N92" s="112">
        <v>600</v>
      </c>
      <c r="O92" s="113" t="s">
        <v>620</v>
      </c>
      <c r="P92" s="116">
        <v>44385</v>
      </c>
      <c r="Q92" s="210"/>
      <c r="R92" s="6" t="s">
        <v>621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05">
        <v>16</v>
      </c>
      <c r="B93" s="190">
        <v>44385</v>
      </c>
      <c r="C93" s="206"/>
      <c r="D93" s="206" t="s">
        <v>708</v>
      </c>
      <c r="E93" s="106" t="s">
        <v>622</v>
      </c>
      <c r="F93" s="106">
        <v>1020.5</v>
      </c>
      <c r="G93" s="106">
        <v>998</v>
      </c>
      <c r="H93" s="112">
        <v>1033.5</v>
      </c>
      <c r="I93" s="222" t="s">
        <v>709</v>
      </c>
      <c r="J93" s="112" t="s">
        <v>711</v>
      </c>
      <c r="K93" s="207">
        <f t="shared" si="34"/>
        <v>13</v>
      </c>
      <c r="L93" s="208">
        <f t="shared" si="35"/>
        <v>434.07000000000005</v>
      </c>
      <c r="M93" s="209">
        <f t="shared" si="36"/>
        <v>7365.93</v>
      </c>
      <c r="N93" s="112">
        <v>600</v>
      </c>
      <c r="O93" s="113" t="s">
        <v>620</v>
      </c>
      <c r="P93" s="191">
        <v>44385</v>
      </c>
      <c r="Q93" s="210"/>
      <c r="R93" s="6" t="s">
        <v>621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11">
        <v>17</v>
      </c>
      <c r="B94" s="181">
        <v>44385</v>
      </c>
      <c r="C94" s="212"/>
      <c r="D94" s="213" t="s">
        <v>712</v>
      </c>
      <c r="E94" s="184" t="s">
        <v>622</v>
      </c>
      <c r="F94" s="184">
        <v>2472</v>
      </c>
      <c r="G94" s="184">
        <v>2440</v>
      </c>
      <c r="H94" s="184">
        <v>2440</v>
      </c>
      <c r="I94" s="185">
        <v>2540</v>
      </c>
      <c r="J94" s="185" t="s">
        <v>713</v>
      </c>
      <c r="K94" s="214">
        <f t="shared" si="34"/>
        <v>-32</v>
      </c>
      <c r="L94" s="215">
        <f t="shared" si="35"/>
        <v>512.40000000000009</v>
      </c>
      <c r="M94" s="216">
        <f t="shared" si="36"/>
        <v>-10112.4</v>
      </c>
      <c r="N94" s="185">
        <v>300</v>
      </c>
      <c r="O94" s="217" t="s">
        <v>654</v>
      </c>
      <c r="P94" s="188">
        <v>44389</v>
      </c>
      <c r="Q94" s="210"/>
      <c r="R94" s="6" t="s">
        <v>633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05">
        <v>18</v>
      </c>
      <c r="B95" s="190">
        <v>44386</v>
      </c>
      <c r="C95" s="206"/>
      <c r="D95" s="206" t="s">
        <v>700</v>
      </c>
      <c r="E95" s="106" t="s">
        <v>622</v>
      </c>
      <c r="F95" s="106">
        <v>1016.5</v>
      </c>
      <c r="G95" s="106">
        <v>999</v>
      </c>
      <c r="H95" s="112">
        <v>1028</v>
      </c>
      <c r="I95" s="222" t="s">
        <v>714</v>
      </c>
      <c r="J95" s="112" t="s">
        <v>715</v>
      </c>
      <c r="K95" s="207">
        <f t="shared" si="34"/>
        <v>11.5</v>
      </c>
      <c r="L95" s="208">
        <f t="shared" si="35"/>
        <v>611.66000000000008</v>
      </c>
      <c r="M95" s="209">
        <f t="shared" si="36"/>
        <v>9163.34</v>
      </c>
      <c r="N95" s="112">
        <v>850</v>
      </c>
      <c r="O95" s="113" t="s">
        <v>620</v>
      </c>
      <c r="P95" s="116">
        <v>44389</v>
      </c>
      <c r="Q95" s="210"/>
      <c r="R95" s="6" t="s">
        <v>621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05">
        <v>19</v>
      </c>
      <c r="B96" s="107">
        <v>44386</v>
      </c>
      <c r="C96" s="109"/>
      <c r="D96" s="206" t="s">
        <v>708</v>
      </c>
      <c r="E96" s="106" t="s">
        <v>622</v>
      </c>
      <c r="F96" s="106">
        <v>1021</v>
      </c>
      <c r="G96" s="106">
        <v>998</v>
      </c>
      <c r="H96" s="106">
        <v>1034</v>
      </c>
      <c r="I96" s="112" t="s">
        <v>709</v>
      </c>
      <c r="J96" s="112" t="s">
        <v>711</v>
      </c>
      <c r="K96" s="207">
        <f t="shared" si="34"/>
        <v>13</v>
      </c>
      <c r="L96" s="208">
        <f t="shared" si="35"/>
        <v>434.28000000000009</v>
      </c>
      <c r="M96" s="209">
        <f t="shared" si="36"/>
        <v>7365.72</v>
      </c>
      <c r="N96" s="112">
        <v>600</v>
      </c>
      <c r="O96" s="113" t="s">
        <v>620</v>
      </c>
      <c r="P96" s="116">
        <v>44390</v>
      </c>
      <c r="Q96" s="210"/>
      <c r="R96" s="6" t="s">
        <v>621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20</v>
      </c>
      <c r="B97" s="190">
        <v>44389</v>
      </c>
      <c r="C97" s="206"/>
      <c r="D97" s="206" t="s">
        <v>716</v>
      </c>
      <c r="E97" s="106" t="s">
        <v>622</v>
      </c>
      <c r="F97" s="106">
        <v>2935</v>
      </c>
      <c r="G97" s="106">
        <v>2870</v>
      </c>
      <c r="H97" s="112">
        <v>2977.5</v>
      </c>
      <c r="I97" s="222" t="s">
        <v>717</v>
      </c>
      <c r="J97" s="112" t="s">
        <v>697</v>
      </c>
      <c r="K97" s="207">
        <f t="shared" si="34"/>
        <v>42.5</v>
      </c>
      <c r="L97" s="208">
        <f t="shared" si="35"/>
        <v>416.85000000000008</v>
      </c>
      <c r="M97" s="209">
        <f t="shared" si="36"/>
        <v>8083.15</v>
      </c>
      <c r="N97" s="112">
        <v>200</v>
      </c>
      <c r="O97" s="113" t="s">
        <v>620</v>
      </c>
      <c r="P97" s="191">
        <v>44389</v>
      </c>
      <c r="Q97" s="210"/>
      <c r="R97" s="6" t="s">
        <v>633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05">
        <v>21</v>
      </c>
      <c r="B98" s="190">
        <v>44390</v>
      </c>
      <c r="C98" s="109"/>
      <c r="D98" s="206" t="s">
        <v>703</v>
      </c>
      <c r="E98" s="106" t="s">
        <v>622</v>
      </c>
      <c r="F98" s="106">
        <v>3995</v>
      </c>
      <c r="G98" s="106">
        <v>3895</v>
      </c>
      <c r="H98" s="106">
        <v>4070</v>
      </c>
      <c r="I98" s="112">
        <v>4200</v>
      </c>
      <c r="J98" s="112" t="s">
        <v>972</v>
      </c>
      <c r="K98" s="351">
        <f t="shared" si="34"/>
        <v>75</v>
      </c>
      <c r="L98" s="208">
        <f t="shared" si="35"/>
        <v>427.35000000000008</v>
      </c>
      <c r="M98" s="209">
        <f t="shared" si="36"/>
        <v>10822.65</v>
      </c>
      <c r="N98" s="112">
        <v>150</v>
      </c>
      <c r="O98" s="113" t="s">
        <v>620</v>
      </c>
      <c r="P98" s="116">
        <v>44391</v>
      </c>
      <c r="Q98" s="210"/>
      <c r="R98" s="6" t="s">
        <v>633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22</v>
      </c>
      <c r="B99" s="190">
        <v>44390</v>
      </c>
      <c r="C99" s="109"/>
      <c r="D99" s="206" t="s">
        <v>716</v>
      </c>
      <c r="E99" s="106" t="s">
        <v>622</v>
      </c>
      <c r="F99" s="106">
        <v>2940</v>
      </c>
      <c r="G99" s="106">
        <v>2875</v>
      </c>
      <c r="H99" s="106">
        <v>2979</v>
      </c>
      <c r="I99" s="112" t="s">
        <v>717</v>
      </c>
      <c r="J99" s="112" t="s">
        <v>651</v>
      </c>
      <c r="K99" s="359">
        <f t="shared" ref="K99" si="37">H99-F99</f>
        <v>39</v>
      </c>
      <c r="L99" s="208">
        <f t="shared" ref="L99" si="38">(H99*N99)*0.07%</f>
        <v>417.06000000000006</v>
      </c>
      <c r="M99" s="209">
        <f t="shared" ref="M99" si="39">(K99*N99)-L99</f>
        <v>7382.94</v>
      </c>
      <c r="N99" s="112">
        <v>200</v>
      </c>
      <c r="O99" s="113" t="s">
        <v>620</v>
      </c>
      <c r="P99" s="116">
        <v>44392</v>
      </c>
      <c r="Q99" s="210"/>
      <c r="R99" s="6" t="s">
        <v>633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23</v>
      </c>
      <c r="B100" s="190">
        <v>44390</v>
      </c>
      <c r="C100" s="109"/>
      <c r="D100" s="206" t="s">
        <v>718</v>
      </c>
      <c r="E100" s="106" t="s">
        <v>622</v>
      </c>
      <c r="F100" s="106">
        <v>460.5</v>
      </c>
      <c r="G100" s="106">
        <v>454</v>
      </c>
      <c r="H100" s="106">
        <v>465.25</v>
      </c>
      <c r="I100" s="112">
        <v>475</v>
      </c>
      <c r="J100" s="112" t="s">
        <v>660</v>
      </c>
      <c r="K100" s="207">
        <f>H100-F100</f>
        <v>4.75</v>
      </c>
      <c r="L100" s="208">
        <f>(H100*N100)*0.07%</f>
        <v>651.35000000000014</v>
      </c>
      <c r="M100" s="209">
        <f>(K100*N100)-L100</f>
        <v>8848.65</v>
      </c>
      <c r="N100" s="112">
        <v>2000</v>
      </c>
      <c r="O100" s="113" t="s">
        <v>620</v>
      </c>
      <c r="P100" s="191">
        <v>44390</v>
      </c>
      <c r="Q100" s="210"/>
      <c r="R100" s="6" t="s">
        <v>621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05">
        <v>24</v>
      </c>
      <c r="B101" s="190">
        <v>44390</v>
      </c>
      <c r="C101" s="109"/>
      <c r="D101" s="206" t="s">
        <v>719</v>
      </c>
      <c r="E101" s="106" t="s">
        <v>622</v>
      </c>
      <c r="F101" s="106">
        <v>1567.5</v>
      </c>
      <c r="G101" s="106">
        <v>1540</v>
      </c>
      <c r="H101" s="106">
        <v>1583.5</v>
      </c>
      <c r="I101" s="112" t="s">
        <v>720</v>
      </c>
      <c r="J101" s="112" t="s">
        <v>973</v>
      </c>
      <c r="K101" s="351">
        <f t="shared" ref="K101" si="40">H101-F101</f>
        <v>16</v>
      </c>
      <c r="L101" s="208">
        <f t="shared" ref="L101" si="41">(H101*N101)*0.07%</f>
        <v>609.64750000000004</v>
      </c>
      <c r="M101" s="209">
        <f t="shared" ref="M101" si="42">(K101*N101)-L101</f>
        <v>8190.3525</v>
      </c>
      <c r="N101" s="112">
        <v>550</v>
      </c>
      <c r="O101" s="113" t="s">
        <v>620</v>
      </c>
      <c r="P101" s="116">
        <v>44391</v>
      </c>
      <c r="Q101" s="210"/>
      <c r="R101" s="6" t="s">
        <v>621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25</v>
      </c>
      <c r="B102" s="190">
        <v>44390</v>
      </c>
      <c r="C102" s="109"/>
      <c r="D102" s="206" t="s">
        <v>708</v>
      </c>
      <c r="E102" s="106" t="s">
        <v>622</v>
      </c>
      <c r="F102" s="106">
        <v>1020.5</v>
      </c>
      <c r="G102" s="106">
        <v>998</v>
      </c>
      <c r="H102" s="106">
        <v>1035.5</v>
      </c>
      <c r="I102" s="112" t="s">
        <v>709</v>
      </c>
      <c r="J102" s="112" t="s">
        <v>971</v>
      </c>
      <c r="K102" s="351">
        <f t="shared" ref="K102:K103" si="43">H102-F102</f>
        <v>15</v>
      </c>
      <c r="L102" s="208">
        <f t="shared" ref="L102:L103" si="44">(H102*N102)*0.07%</f>
        <v>434.91000000000008</v>
      </c>
      <c r="M102" s="209">
        <f t="shared" ref="M102:M103" si="45">(K102*N102)-L102</f>
        <v>8565.09</v>
      </c>
      <c r="N102" s="112">
        <v>600</v>
      </c>
      <c r="O102" s="113" t="s">
        <v>620</v>
      </c>
      <c r="P102" s="116">
        <v>44391</v>
      </c>
      <c r="Q102" s="210"/>
      <c r="R102" s="6" t="s">
        <v>621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26</v>
      </c>
      <c r="B103" s="190">
        <v>44391</v>
      </c>
      <c r="C103" s="109"/>
      <c r="D103" s="206" t="s">
        <v>712</v>
      </c>
      <c r="E103" s="106" t="s">
        <v>622</v>
      </c>
      <c r="F103" s="106">
        <v>2420</v>
      </c>
      <c r="G103" s="106">
        <v>2375</v>
      </c>
      <c r="H103" s="106">
        <v>2440</v>
      </c>
      <c r="I103" s="112">
        <v>2500</v>
      </c>
      <c r="J103" s="112" t="s">
        <v>1026</v>
      </c>
      <c r="K103" s="394">
        <f t="shared" si="43"/>
        <v>20</v>
      </c>
      <c r="L103" s="208">
        <f t="shared" si="44"/>
        <v>512.40000000000009</v>
      </c>
      <c r="M103" s="209">
        <f t="shared" si="45"/>
        <v>5487.6</v>
      </c>
      <c r="N103" s="112">
        <v>300</v>
      </c>
      <c r="O103" s="113" t="s">
        <v>620</v>
      </c>
      <c r="P103" s="116">
        <v>44397</v>
      </c>
      <c r="Q103" s="210"/>
      <c r="R103" s="6" t="s">
        <v>621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375">
        <v>27</v>
      </c>
      <c r="B104" s="370">
        <v>44391</v>
      </c>
      <c r="C104" s="376"/>
      <c r="D104" s="376" t="s">
        <v>977</v>
      </c>
      <c r="E104" s="357" t="s">
        <v>622</v>
      </c>
      <c r="F104" s="357">
        <v>2009</v>
      </c>
      <c r="G104" s="357">
        <v>1962</v>
      </c>
      <c r="H104" s="372">
        <v>2039.5</v>
      </c>
      <c r="I104" s="377">
        <v>2100</v>
      </c>
      <c r="J104" s="112" t="s">
        <v>987</v>
      </c>
      <c r="K104" s="359">
        <f t="shared" ref="K104" si="46">H104-F104</f>
        <v>30.5</v>
      </c>
      <c r="L104" s="208">
        <f t="shared" ref="L104" si="47">(H104*N104)*0.07%</f>
        <v>392.60375000000005</v>
      </c>
      <c r="M104" s="209">
        <f t="shared" ref="M104" si="48">(K104*N104)-L104</f>
        <v>7994.8962499999998</v>
      </c>
      <c r="N104" s="112">
        <v>275</v>
      </c>
      <c r="O104" s="113" t="s">
        <v>620</v>
      </c>
      <c r="P104" s="116">
        <v>44392</v>
      </c>
      <c r="Q104" s="210"/>
      <c r="R104" s="6" t="s">
        <v>621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375">
        <v>28</v>
      </c>
      <c r="B105" s="370">
        <v>44392</v>
      </c>
      <c r="C105" s="376"/>
      <c r="D105" s="376" t="s">
        <v>986</v>
      </c>
      <c r="E105" s="357" t="s">
        <v>622</v>
      </c>
      <c r="F105" s="357">
        <v>3205</v>
      </c>
      <c r="G105" s="357">
        <v>3160</v>
      </c>
      <c r="H105" s="372">
        <v>3240</v>
      </c>
      <c r="I105" s="377">
        <v>3280</v>
      </c>
      <c r="J105" s="112" t="s">
        <v>1079</v>
      </c>
      <c r="K105" s="405">
        <f t="shared" ref="K105" si="49">H105-F105</f>
        <v>35</v>
      </c>
      <c r="L105" s="208">
        <f t="shared" ref="L105" si="50">(H105*N105)*0.07%</f>
        <v>680.40000000000009</v>
      </c>
      <c r="M105" s="209">
        <f t="shared" ref="M105" si="51">(K105*N105)-L105</f>
        <v>9819.6</v>
      </c>
      <c r="N105" s="112">
        <v>300</v>
      </c>
      <c r="O105" s="113" t="s">
        <v>620</v>
      </c>
      <c r="P105" s="116">
        <v>44400</v>
      </c>
      <c r="Q105" s="210"/>
      <c r="R105" s="6" t="s">
        <v>621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391">
        <v>29</v>
      </c>
      <c r="B106" s="361">
        <v>44393</v>
      </c>
      <c r="C106" s="389"/>
      <c r="D106" s="389" t="s">
        <v>977</v>
      </c>
      <c r="E106" s="364" t="s">
        <v>622</v>
      </c>
      <c r="F106" s="364">
        <v>2026</v>
      </c>
      <c r="G106" s="364">
        <v>1982</v>
      </c>
      <c r="H106" s="374">
        <v>1982</v>
      </c>
      <c r="I106" s="392">
        <v>2120</v>
      </c>
      <c r="J106" s="185" t="s">
        <v>1009</v>
      </c>
      <c r="K106" s="214">
        <f t="shared" ref="K106" si="52">H106-F106</f>
        <v>-44</v>
      </c>
      <c r="L106" s="215">
        <f t="shared" ref="L106" si="53">(H106*N106)*0.07%</f>
        <v>381.53500000000008</v>
      </c>
      <c r="M106" s="216">
        <f t="shared" ref="M106" si="54">(K106*N106)-L106</f>
        <v>-12481.535</v>
      </c>
      <c r="N106" s="185">
        <v>275</v>
      </c>
      <c r="O106" s="217" t="s">
        <v>654</v>
      </c>
      <c r="P106" s="188">
        <v>44396</v>
      </c>
      <c r="Q106" s="210"/>
      <c r="R106" s="6" t="s">
        <v>621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223">
        <v>30</v>
      </c>
      <c r="B107" s="173">
        <v>44393</v>
      </c>
      <c r="C107" s="224"/>
      <c r="D107" s="224" t="s">
        <v>997</v>
      </c>
      <c r="E107" s="117" t="s">
        <v>622</v>
      </c>
      <c r="F107" s="117" t="s">
        <v>998</v>
      </c>
      <c r="G107" s="117">
        <v>948</v>
      </c>
      <c r="H107" s="123"/>
      <c r="I107" s="218" t="s">
        <v>999</v>
      </c>
      <c r="J107" s="218" t="s">
        <v>627</v>
      </c>
      <c r="K107" s="378"/>
      <c r="L107" s="220"/>
      <c r="M107" s="225"/>
      <c r="N107" s="218"/>
      <c r="O107" s="226"/>
      <c r="P107" s="227"/>
      <c r="Q107" s="210"/>
      <c r="R107" s="6" t="s">
        <v>633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75">
        <v>31</v>
      </c>
      <c r="B108" s="370">
        <v>44396</v>
      </c>
      <c r="C108" s="376"/>
      <c r="D108" s="376" t="s">
        <v>684</v>
      </c>
      <c r="E108" s="357" t="s">
        <v>622</v>
      </c>
      <c r="F108" s="357">
        <v>1740</v>
      </c>
      <c r="G108" s="357">
        <v>1704</v>
      </c>
      <c r="H108" s="372">
        <v>1759</v>
      </c>
      <c r="I108" s="377" t="s">
        <v>1007</v>
      </c>
      <c r="J108" s="112" t="s">
        <v>1013</v>
      </c>
      <c r="K108" s="381">
        <f t="shared" ref="K108" si="55">H108-F108</f>
        <v>19</v>
      </c>
      <c r="L108" s="208">
        <f t="shared" ref="L108" si="56">(H108*N108)*0.07%</f>
        <v>461.73750000000007</v>
      </c>
      <c r="M108" s="209">
        <f t="shared" ref="M108" si="57">(K108*N108)-L108</f>
        <v>6663.2624999999998</v>
      </c>
      <c r="N108" s="112">
        <v>375</v>
      </c>
      <c r="O108" s="113" t="s">
        <v>620</v>
      </c>
      <c r="P108" s="191">
        <v>44396</v>
      </c>
      <c r="Q108" s="210"/>
      <c r="R108" s="6" t="s">
        <v>633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375">
        <v>32</v>
      </c>
      <c r="B109" s="370">
        <v>44396</v>
      </c>
      <c r="C109" s="376"/>
      <c r="D109" s="376" t="s">
        <v>1006</v>
      </c>
      <c r="E109" s="357" t="s">
        <v>622</v>
      </c>
      <c r="F109" s="357">
        <v>2977.5</v>
      </c>
      <c r="G109" s="357">
        <v>2935</v>
      </c>
      <c r="H109" s="372">
        <v>3015.5</v>
      </c>
      <c r="I109" s="377" t="s">
        <v>1008</v>
      </c>
      <c r="J109" s="112" t="s">
        <v>1025</v>
      </c>
      <c r="K109" s="394">
        <f t="shared" ref="K109:K110" si="58">H109-F109</f>
        <v>38</v>
      </c>
      <c r="L109" s="208">
        <f t="shared" ref="L109:L110" si="59">(H109*N109)*0.07%</f>
        <v>633.25500000000011</v>
      </c>
      <c r="M109" s="209">
        <f t="shared" ref="M109:M110" si="60">(K109*N109)-L109</f>
        <v>10766.744999999999</v>
      </c>
      <c r="N109" s="112">
        <v>300</v>
      </c>
      <c r="O109" s="113" t="s">
        <v>620</v>
      </c>
      <c r="P109" s="116">
        <v>44397</v>
      </c>
      <c r="Q109" s="210"/>
      <c r="R109" s="6" t="s">
        <v>633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75">
        <v>33</v>
      </c>
      <c r="B110" s="370">
        <v>44397</v>
      </c>
      <c r="C110" s="376"/>
      <c r="D110" s="376" t="s">
        <v>719</v>
      </c>
      <c r="E110" s="357" t="s">
        <v>622</v>
      </c>
      <c r="F110" s="357">
        <v>1568</v>
      </c>
      <c r="G110" s="357">
        <v>1545</v>
      </c>
      <c r="H110" s="372">
        <v>1584</v>
      </c>
      <c r="I110" s="377">
        <v>1630</v>
      </c>
      <c r="J110" s="112" t="s">
        <v>973</v>
      </c>
      <c r="K110" s="404">
        <f t="shared" si="58"/>
        <v>16</v>
      </c>
      <c r="L110" s="208">
        <f t="shared" si="59"/>
        <v>609.84</v>
      </c>
      <c r="M110" s="209">
        <f t="shared" si="60"/>
        <v>8190.16</v>
      </c>
      <c r="N110" s="112">
        <v>550</v>
      </c>
      <c r="O110" s="113" t="s">
        <v>620</v>
      </c>
      <c r="P110" s="116">
        <v>44399</v>
      </c>
      <c r="Q110" s="210"/>
      <c r="R110" s="6" t="s">
        <v>621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223">
        <v>34</v>
      </c>
      <c r="B111" s="173">
        <v>44397</v>
      </c>
      <c r="C111" s="224"/>
      <c r="D111" s="224" t="s">
        <v>716</v>
      </c>
      <c r="E111" s="117" t="s">
        <v>622</v>
      </c>
      <c r="F111" s="117" t="s">
        <v>1030</v>
      </c>
      <c r="G111" s="117">
        <v>2825</v>
      </c>
      <c r="H111" s="123"/>
      <c r="I111" s="218">
        <v>3000</v>
      </c>
      <c r="J111" s="218" t="s">
        <v>627</v>
      </c>
      <c r="K111" s="393"/>
      <c r="L111" s="220"/>
      <c r="M111" s="225"/>
      <c r="N111" s="218"/>
      <c r="O111" s="226"/>
      <c r="P111" s="227"/>
      <c r="Q111" s="210"/>
      <c r="R111" s="6" t="s">
        <v>633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5">
        <v>35</v>
      </c>
      <c r="B112" s="370">
        <v>44399</v>
      </c>
      <c r="C112" s="376"/>
      <c r="D112" s="376" t="s">
        <v>708</v>
      </c>
      <c r="E112" s="357" t="s">
        <v>622</v>
      </c>
      <c r="F112" s="357">
        <v>1062</v>
      </c>
      <c r="G112" s="357">
        <v>1040</v>
      </c>
      <c r="H112" s="372">
        <v>1076</v>
      </c>
      <c r="I112" s="377" t="s">
        <v>1039</v>
      </c>
      <c r="J112" s="112" t="s">
        <v>710</v>
      </c>
      <c r="K112" s="404">
        <f t="shared" ref="K112" si="61">H112-F112</f>
        <v>14</v>
      </c>
      <c r="L112" s="208">
        <f t="shared" ref="L112" si="62">(H112*N112)*0.07%</f>
        <v>451.92000000000007</v>
      </c>
      <c r="M112" s="209">
        <f t="shared" ref="M112" si="63">(K112*N112)-L112</f>
        <v>7948.08</v>
      </c>
      <c r="N112" s="112">
        <v>600</v>
      </c>
      <c r="O112" s="113" t="s">
        <v>620</v>
      </c>
      <c r="P112" s="191">
        <v>44399</v>
      </c>
      <c r="Q112" s="210"/>
      <c r="R112" s="6" t="s">
        <v>633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223">
        <v>36</v>
      </c>
      <c r="B113" s="118">
        <v>44400</v>
      </c>
      <c r="C113" s="224"/>
      <c r="D113" s="224" t="s">
        <v>1086</v>
      </c>
      <c r="E113" s="117" t="s">
        <v>622</v>
      </c>
      <c r="F113" s="117" t="s">
        <v>1087</v>
      </c>
      <c r="G113" s="117">
        <v>850</v>
      </c>
      <c r="H113" s="123"/>
      <c r="I113" s="218" t="s">
        <v>1088</v>
      </c>
      <c r="J113" s="218" t="s">
        <v>627</v>
      </c>
      <c r="K113" s="393"/>
      <c r="L113" s="220"/>
      <c r="M113" s="225"/>
      <c r="N113" s="218"/>
      <c r="O113" s="226"/>
      <c r="P113" s="227"/>
      <c r="Q113" s="210"/>
      <c r="R113" s="6" t="s">
        <v>633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223">
        <v>37</v>
      </c>
      <c r="B114" s="118">
        <v>44400</v>
      </c>
      <c r="C114" s="224"/>
      <c r="D114" s="224" t="s">
        <v>685</v>
      </c>
      <c r="E114" s="117" t="s">
        <v>622</v>
      </c>
      <c r="F114" s="117" t="s">
        <v>1089</v>
      </c>
      <c r="G114" s="117">
        <v>745</v>
      </c>
      <c r="H114" s="123"/>
      <c r="I114" s="218">
        <v>780</v>
      </c>
      <c r="J114" s="218" t="s">
        <v>627</v>
      </c>
      <c r="K114" s="350"/>
      <c r="L114" s="220"/>
      <c r="M114" s="225"/>
      <c r="N114" s="218"/>
      <c r="O114" s="226"/>
      <c r="P114" s="227"/>
      <c r="Q114" s="210"/>
      <c r="R114" s="6" t="s">
        <v>621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223"/>
      <c r="B115" s="173"/>
      <c r="C115" s="120"/>
      <c r="D115" s="224"/>
      <c r="E115" s="117"/>
      <c r="F115" s="117"/>
      <c r="G115" s="117"/>
      <c r="H115" s="117"/>
      <c r="I115" s="123"/>
      <c r="J115" s="218"/>
      <c r="K115" s="124"/>
      <c r="L115" s="220"/>
      <c r="M115" s="218"/>
      <c r="N115" s="218"/>
      <c r="O115" s="226"/>
      <c r="P115" s="228"/>
      <c r="Q115" s="210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446"/>
      <c r="B116" s="447"/>
      <c r="C116" s="120"/>
      <c r="D116" s="224"/>
      <c r="E116" s="117"/>
      <c r="F116" s="117"/>
      <c r="G116" s="117"/>
      <c r="H116" s="117"/>
      <c r="I116" s="123"/>
      <c r="J116" s="448"/>
      <c r="K116" s="220"/>
      <c r="L116" s="220"/>
      <c r="M116" s="448"/>
      <c r="N116" s="448"/>
      <c r="O116" s="444"/>
      <c r="P116" s="445"/>
      <c r="Q116" s="210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437"/>
      <c r="B117" s="437"/>
      <c r="C117" s="120"/>
      <c r="D117" s="224"/>
      <c r="E117" s="117"/>
      <c r="F117" s="117"/>
      <c r="G117" s="117"/>
      <c r="H117" s="117"/>
      <c r="I117" s="123"/>
      <c r="J117" s="437"/>
      <c r="K117" s="124"/>
      <c r="L117" s="220"/>
      <c r="M117" s="437"/>
      <c r="N117" s="437"/>
      <c r="O117" s="437"/>
      <c r="P117" s="437"/>
      <c r="Q117" s="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138"/>
      <c r="B118" s="139"/>
      <c r="C118" s="194"/>
      <c r="D118" s="229"/>
      <c r="E118" s="230"/>
      <c r="F118" s="138"/>
      <c r="G118" s="138"/>
      <c r="H118" s="138"/>
      <c r="I118" s="196"/>
      <c r="J118" s="196"/>
      <c r="K118" s="196"/>
      <c r="L118" s="196"/>
      <c r="M118" s="196"/>
      <c r="N118" s="196"/>
      <c r="O118" s="196"/>
      <c r="P118" s="196"/>
      <c r="Q118" s="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231"/>
      <c r="B119" s="139"/>
      <c r="C119" s="140"/>
      <c r="D119" s="232"/>
      <c r="E119" s="143"/>
      <c r="F119" s="143"/>
      <c r="G119" s="143"/>
      <c r="H119" s="143"/>
      <c r="I119" s="143"/>
      <c r="J119" s="6"/>
      <c r="K119" s="143"/>
      <c r="L119" s="143"/>
      <c r="M119" s="6"/>
      <c r="N119" s="1"/>
      <c r="O119" s="140"/>
      <c r="P119" s="44"/>
      <c r="Q119" s="44"/>
      <c r="R119" s="6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1:38" ht="12.75" customHeight="1">
      <c r="A120" s="233" t="s">
        <v>721</v>
      </c>
      <c r="B120" s="233"/>
      <c r="C120" s="233"/>
      <c r="D120" s="233"/>
      <c r="E120" s="234"/>
      <c r="F120" s="143"/>
      <c r="G120" s="143"/>
      <c r="H120" s="143"/>
      <c r="I120" s="143"/>
      <c r="J120" s="1"/>
      <c r="K120" s="6"/>
      <c r="L120" s="6"/>
      <c r="M120" s="6"/>
      <c r="N120" s="1"/>
      <c r="O120" s="1"/>
      <c r="P120" s="44"/>
      <c r="Q120" s="44"/>
      <c r="R120" s="6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38.25" customHeight="1">
      <c r="A121" s="102" t="s">
        <v>16</v>
      </c>
      <c r="B121" s="102" t="s">
        <v>590</v>
      </c>
      <c r="C121" s="102"/>
      <c r="D121" s="103" t="s">
        <v>606</v>
      </c>
      <c r="E121" s="102" t="s">
        <v>607</v>
      </c>
      <c r="F121" s="102" t="s">
        <v>608</v>
      </c>
      <c r="G121" s="102" t="s">
        <v>647</v>
      </c>
      <c r="H121" s="102" t="s">
        <v>610</v>
      </c>
      <c r="I121" s="102" t="s">
        <v>611</v>
      </c>
      <c r="J121" s="101" t="s">
        <v>612</v>
      </c>
      <c r="K121" s="101" t="s">
        <v>722</v>
      </c>
      <c r="L121" s="104" t="s">
        <v>614</v>
      </c>
      <c r="M121" s="204" t="s">
        <v>681</v>
      </c>
      <c r="N121" s="102" t="s">
        <v>682</v>
      </c>
      <c r="O121" s="102" t="s">
        <v>616</v>
      </c>
      <c r="P121" s="103" t="s">
        <v>617</v>
      </c>
      <c r="Q121" s="44"/>
      <c r="R121" s="6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1:38" ht="14.25" customHeight="1">
      <c r="A122" s="459">
        <v>1</v>
      </c>
      <c r="B122" s="460">
        <v>44376</v>
      </c>
      <c r="C122" s="206" t="s">
        <v>723</v>
      </c>
      <c r="D122" s="206" t="s">
        <v>724</v>
      </c>
      <c r="E122" s="106" t="s">
        <v>622</v>
      </c>
      <c r="F122" s="106">
        <v>89</v>
      </c>
      <c r="G122" s="106"/>
      <c r="H122" s="112">
        <v>125</v>
      </c>
      <c r="I122" s="457"/>
      <c r="J122" s="457" t="s">
        <v>725</v>
      </c>
      <c r="K122" s="208">
        <v>36</v>
      </c>
      <c r="L122" s="457">
        <v>100</v>
      </c>
      <c r="M122" s="457">
        <f>(15*N122)-200</f>
        <v>4675</v>
      </c>
      <c r="N122" s="457">
        <v>325</v>
      </c>
      <c r="O122" s="456" t="s">
        <v>620</v>
      </c>
      <c r="P122" s="453">
        <v>44383</v>
      </c>
      <c r="Q122" s="210"/>
      <c r="R122" s="235" t="s">
        <v>621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437"/>
      <c r="B123" s="437"/>
      <c r="C123" s="206" t="s">
        <v>726</v>
      </c>
      <c r="D123" s="206" t="s">
        <v>727</v>
      </c>
      <c r="E123" s="106" t="s">
        <v>728</v>
      </c>
      <c r="F123" s="106">
        <v>69</v>
      </c>
      <c r="G123" s="106"/>
      <c r="H123" s="112">
        <v>90</v>
      </c>
      <c r="I123" s="437"/>
      <c r="J123" s="437"/>
      <c r="K123" s="208">
        <v>21</v>
      </c>
      <c r="L123" s="437"/>
      <c r="M123" s="437"/>
      <c r="N123" s="437"/>
      <c r="O123" s="437"/>
      <c r="P123" s="437"/>
      <c r="Q123" s="210"/>
      <c r="R123" s="235" t="s">
        <v>621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211">
        <v>2</v>
      </c>
      <c r="B124" s="181">
        <v>44377</v>
      </c>
      <c r="C124" s="212"/>
      <c r="D124" s="213" t="s">
        <v>729</v>
      </c>
      <c r="E124" s="184" t="s">
        <v>622</v>
      </c>
      <c r="F124" s="184">
        <v>36</v>
      </c>
      <c r="G124" s="184">
        <v>0</v>
      </c>
      <c r="H124" s="184">
        <v>0</v>
      </c>
      <c r="I124" s="185">
        <v>90</v>
      </c>
      <c r="J124" s="236" t="s">
        <v>730</v>
      </c>
      <c r="K124" s="215">
        <f>H124-F124</f>
        <v>-36</v>
      </c>
      <c r="L124" s="215">
        <v>100</v>
      </c>
      <c r="M124" s="236">
        <f>(K124*N124)-100</f>
        <v>-2800</v>
      </c>
      <c r="N124" s="236">
        <v>75</v>
      </c>
      <c r="O124" s="237" t="s">
        <v>654</v>
      </c>
      <c r="P124" s="238">
        <v>44378</v>
      </c>
      <c r="Q124" s="210"/>
      <c r="R124" s="235" t="s">
        <v>633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459">
        <v>3</v>
      </c>
      <c r="B125" s="460">
        <v>44378</v>
      </c>
      <c r="C125" s="109" t="s">
        <v>723</v>
      </c>
      <c r="D125" s="206" t="s">
        <v>731</v>
      </c>
      <c r="E125" s="106" t="s">
        <v>622</v>
      </c>
      <c r="F125" s="106">
        <v>340</v>
      </c>
      <c r="G125" s="106">
        <v>90</v>
      </c>
      <c r="H125" s="106">
        <v>335</v>
      </c>
      <c r="I125" s="112"/>
      <c r="J125" s="457" t="s">
        <v>732</v>
      </c>
      <c r="K125" s="208">
        <v>-5</v>
      </c>
      <c r="L125" s="208">
        <v>100</v>
      </c>
      <c r="M125" s="457">
        <f>(60*N125)-200</f>
        <v>1300</v>
      </c>
      <c r="N125" s="457">
        <v>25</v>
      </c>
      <c r="O125" s="456" t="s">
        <v>620</v>
      </c>
      <c r="P125" s="453">
        <v>44382</v>
      </c>
      <c r="Q125" s="210"/>
      <c r="R125" s="235" t="s">
        <v>621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437"/>
      <c r="B126" s="437"/>
      <c r="C126" s="109" t="s">
        <v>726</v>
      </c>
      <c r="D126" s="206" t="s">
        <v>733</v>
      </c>
      <c r="E126" s="106" t="s">
        <v>728</v>
      </c>
      <c r="F126" s="106">
        <v>65</v>
      </c>
      <c r="G126" s="106"/>
      <c r="H126" s="106">
        <v>0</v>
      </c>
      <c r="I126" s="112"/>
      <c r="J126" s="437"/>
      <c r="K126" s="208">
        <v>65</v>
      </c>
      <c r="L126" s="208">
        <v>100</v>
      </c>
      <c r="M126" s="437"/>
      <c r="N126" s="437"/>
      <c r="O126" s="437"/>
      <c r="P126" s="437"/>
      <c r="Q126" s="210"/>
      <c r="R126" s="235" t="s">
        <v>621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6">
        <v>4</v>
      </c>
      <c r="B127" s="107">
        <v>44378</v>
      </c>
      <c r="C127" s="178"/>
      <c r="D127" s="109" t="s">
        <v>734</v>
      </c>
      <c r="E127" s="106" t="s">
        <v>728</v>
      </c>
      <c r="F127" s="106">
        <v>10.75</v>
      </c>
      <c r="G127" s="239">
        <v>14.5</v>
      </c>
      <c r="H127" s="106">
        <v>8.3000000000000007</v>
      </c>
      <c r="I127" s="112">
        <v>5</v>
      </c>
      <c r="J127" s="222" t="s">
        <v>735</v>
      </c>
      <c r="K127" s="208">
        <f t="shared" ref="K127:K128" si="64">F127-H127</f>
        <v>2.4499999999999993</v>
      </c>
      <c r="L127" s="208">
        <v>100</v>
      </c>
      <c r="M127" s="222">
        <f t="shared" ref="M127:M128" si="65">(K127*N127)-100</f>
        <v>3729.349999999999</v>
      </c>
      <c r="N127" s="112">
        <v>1563</v>
      </c>
      <c r="O127" s="113" t="s">
        <v>620</v>
      </c>
      <c r="P127" s="116">
        <v>44383</v>
      </c>
      <c r="Q127" s="210"/>
      <c r="R127" s="235" t="s">
        <v>633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205">
        <v>5</v>
      </c>
      <c r="B128" s="107">
        <v>44378</v>
      </c>
      <c r="C128" s="109"/>
      <c r="D128" s="206" t="s">
        <v>736</v>
      </c>
      <c r="E128" s="106" t="s">
        <v>728</v>
      </c>
      <c r="F128" s="106">
        <v>13.5</v>
      </c>
      <c r="G128" s="106">
        <v>19</v>
      </c>
      <c r="H128" s="106">
        <v>10.3</v>
      </c>
      <c r="I128" s="112">
        <v>2</v>
      </c>
      <c r="J128" s="222" t="s">
        <v>737</v>
      </c>
      <c r="K128" s="208">
        <f t="shared" si="64"/>
        <v>3.1999999999999993</v>
      </c>
      <c r="L128" s="208">
        <v>100</v>
      </c>
      <c r="M128" s="222">
        <f t="shared" si="65"/>
        <v>3899.9999999999991</v>
      </c>
      <c r="N128" s="222">
        <v>1250</v>
      </c>
      <c r="O128" s="113" t="s">
        <v>620</v>
      </c>
      <c r="P128" s="116">
        <v>44383</v>
      </c>
      <c r="Q128" s="210"/>
      <c r="R128" s="235" t="s">
        <v>621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05">
        <v>6</v>
      </c>
      <c r="B129" s="107">
        <v>44382</v>
      </c>
      <c r="C129" s="109"/>
      <c r="D129" s="206" t="s">
        <v>738</v>
      </c>
      <c r="E129" s="106" t="s">
        <v>728</v>
      </c>
      <c r="F129" s="106">
        <v>1.8</v>
      </c>
      <c r="G129" s="106">
        <v>3.05</v>
      </c>
      <c r="H129" s="106">
        <v>0.95</v>
      </c>
      <c r="I129" s="112">
        <v>0.1</v>
      </c>
      <c r="J129" s="222" t="s">
        <v>1005</v>
      </c>
      <c r="K129" s="208">
        <f t="shared" ref="K129" si="66">F129-H129</f>
        <v>0.85000000000000009</v>
      </c>
      <c r="L129" s="208">
        <v>100</v>
      </c>
      <c r="M129" s="222">
        <f t="shared" ref="M129" si="67">(K129*N129)-100</f>
        <v>3300.0000000000005</v>
      </c>
      <c r="N129" s="222">
        <v>4000</v>
      </c>
      <c r="O129" s="113" t="s">
        <v>620</v>
      </c>
      <c r="P129" s="116">
        <v>44396</v>
      </c>
      <c r="Q129" s="210"/>
      <c r="R129" s="235" t="s">
        <v>633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205">
        <v>7</v>
      </c>
      <c r="B130" s="190">
        <v>44383</v>
      </c>
      <c r="C130" s="109"/>
      <c r="D130" s="206" t="s">
        <v>739</v>
      </c>
      <c r="E130" s="106" t="s">
        <v>622</v>
      </c>
      <c r="F130" s="106">
        <v>50</v>
      </c>
      <c r="G130" s="106">
        <v>14</v>
      </c>
      <c r="H130" s="106">
        <v>63.5</v>
      </c>
      <c r="I130" s="112" t="s">
        <v>740</v>
      </c>
      <c r="J130" s="222" t="s">
        <v>741</v>
      </c>
      <c r="K130" s="208">
        <f>H130-F130</f>
        <v>13.5</v>
      </c>
      <c r="L130" s="208">
        <v>100</v>
      </c>
      <c r="M130" s="222">
        <f>(K130*N130)-100</f>
        <v>912.5</v>
      </c>
      <c r="N130" s="222">
        <v>75</v>
      </c>
      <c r="O130" s="113" t="s">
        <v>620</v>
      </c>
      <c r="P130" s="116">
        <v>44383</v>
      </c>
      <c r="Q130" s="210"/>
      <c r="R130" s="235" t="s">
        <v>621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205">
        <v>8</v>
      </c>
      <c r="B131" s="190">
        <v>44384</v>
      </c>
      <c r="C131" s="109"/>
      <c r="D131" s="206" t="s">
        <v>742</v>
      </c>
      <c r="E131" s="106" t="s">
        <v>622</v>
      </c>
      <c r="F131" s="106">
        <v>2.2000000000000002</v>
      </c>
      <c r="G131" s="106">
        <v>0.9</v>
      </c>
      <c r="H131" s="106">
        <v>2.7</v>
      </c>
      <c r="I131" s="112">
        <v>4</v>
      </c>
      <c r="J131" s="222" t="s">
        <v>985</v>
      </c>
      <c r="K131" s="208">
        <f t="shared" ref="K131" si="68">H131-F131</f>
        <v>0.5</v>
      </c>
      <c r="L131" s="208">
        <v>100</v>
      </c>
      <c r="M131" s="222">
        <f t="shared" ref="M131" si="69">(K131*N131)-100</f>
        <v>1500</v>
      </c>
      <c r="N131" s="222">
        <v>3200</v>
      </c>
      <c r="O131" s="113" t="s">
        <v>620</v>
      </c>
      <c r="P131" s="116">
        <v>44392</v>
      </c>
      <c r="Q131" s="210"/>
      <c r="R131" s="235" t="s">
        <v>621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205">
        <v>9</v>
      </c>
      <c r="B132" s="190">
        <v>44384</v>
      </c>
      <c r="C132" s="109"/>
      <c r="D132" s="206" t="s">
        <v>743</v>
      </c>
      <c r="E132" s="106" t="s">
        <v>622</v>
      </c>
      <c r="F132" s="106">
        <v>42</v>
      </c>
      <c r="G132" s="106">
        <v>12</v>
      </c>
      <c r="H132" s="106">
        <v>53.5</v>
      </c>
      <c r="I132" s="112" t="s">
        <v>744</v>
      </c>
      <c r="J132" s="222" t="s">
        <v>745</v>
      </c>
      <c r="K132" s="208">
        <f t="shared" ref="K132:K133" si="70">H132-F132</f>
        <v>11.5</v>
      </c>
      <c r="L132" s="208">
        <v>100</v>
      </c>
      <c r="M132" s="222">
        <f t="shared" ref="M132:M137" si="71">(K132*N132)-100</f>
        <v>762.5</v>
      </c>
      <c r="N132" s="222">
        <v>75</v>
      </c>
      <c r="O132" s="113" t="s">
        <v>620</v>
      </c>
      <c r="P132" s="116">
        <v>44385</v>
      </c>
      <c r="Q132" s="210"/>
      <c r="R132" s="235" t="s">
        <v>621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84">
        <v>10</v>
      </c>
      <c r="B133" s="240">
        <v>44385</v>
      </c>
      <c r="C133" s="182"/>
      <c r="D133" s="212" t="s">
        <v>746</v>
      </c>
      <c r="E133" s="184" t="s">
        <v>622</v>
      </c>
      <c r="F133" s="184">
        <v>25</v>
      </c>
      <c r="G133" s="184">
        <v>16</v>
      </c>
      <c r="H133" s="184">
        <v>16</v>
      </c>
      <c r="I133" s="185" t="s">
        <v>747</v>
      </c>
      <c r="J133" s="236" t="s">
        <v>748</v>
      </c>
      <c r="K133" s="215">
        <f t="shared" si="70"/>
        <v>-9</v>
      </c>
      <c r="L133" s="215">
        <v>100</v>
      </c>
      <c r="M133" s="236">
        <f t="shared" si="71"/>
        <v>-5050</v>
      </c>
      <c r="N133" s="236">
        <v>550</v>
      </c>
      <c r="O133" s="237" t="s">
        <v>654</v>
      </c>
      <c r="P133" s="188">
        <v>44386</v>
      </c>
      <c r="Q133" s="210"/>
      <c r="R133" s="235" t="s">
        <v>621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84">
        <v>11</v>
      </c>
      <c r="B134" s="240">
        <v>44385</v>
      </c>
      <c r="C134" s="182"/>
      <c r="D134" s="212" t="s">
        <v>734</v>
      </c>
      <c r="E134" s="184" t="s">
        <v>728</v>
      </c>
      <c r="F134" s="184">
        <v>11.75</v>
      </c>
      <c r="G134" s="184">
        <v>15.2</v>
      </c>
      <c r="H134" s="184">
        <v>15.2</v>
      </c>
      <c r="I134" s="185">
        <v>5</v>
      </c>
      <c r="J134" s="236" t="s">
        <v>749</v>
      </c>
      <c r="K134" s="215">
        <f t="shared" ref="K134:K135" si="72">F134-H134</f>
        <v>-3.4499999999999993</v>
      </c>
      <c r="L134" s="215">
        <v>100</v>
      </c>
      <c r="M134" s="236">
        <f t="shared" si="71"/>
        <v>-5492.3499999999985</v>
      </c>
      <c r="N134" s="185">
        <v>1563</v>
      </c>
      <c r="O134" s="237" t="s">
        <v>654</v>
      </c>
      <c r="P134" s="188">
        <v>44386</v>
      </c>
      <c r="Q134" s="210"/>
      <c r="R134" s="235" t="s">
        <v>633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6">
        <v>12</v>
      </c>
      <c r="B135" s="190">
        <v>44385</v>
      </c>
      <c r="C135" s="178"/>
      <c r="D135" s="109" t="s">
        <v>750</v>
      </c>
      <c r="E135" s="106" t="s">
        <v>728</v>
      </c>
      <c r="F135" s="106">
        <v>15.5</v>
      </c>
      <c r="G135" s="106">
        <v>25</v>
      </c>
      <c r="H135" s="106">
        <v>9.5</v>
      </c>
      <c r="I135" s="112">
        <v>0.1</v>
      </c>
      <c r="J135" s="222" t="s">
        <v>751</v>
      </c>
      <c r="K135" s="208">
        <f t="shared" si="72"/>
        <v>6</v>
      </c>
      <c r="L135" s="208">
        <v>100</v>
      </c>
      <c r="M135" s="222">
        <f t="shared" si="71"/>
        <v>3200</v>
      </c>
      <c r="N135" s="222">
        <v>550</v>
      </c>
      <c r="O135" s="113" t="s">
        <v>620</v>
      </c>
      <c r="P135" s="116">
        <v>44390</v>
      </c>
      <c r="Q135" s="210"/>
      <c r="R135" s="235" t="s">
        <v>621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106">
        <v>13</v>
      </c>
      <c r="B136" s="190">
        <v>44386</v>
      </c>
      <c r="C136" s="178"/>
      <c r="D136" s="109" t="s">
        <v>752</v>
      </c>
      <c r="E136" s="106" t="s">
        <v>622</v>
      </c>
      <c r="F136" s="106">
        <v>58</v>
      </c>
      <c r="G136" s="106">
        <v>17</v>
      </c>
      <c r="H136" s="106">
        <v>70</v>
      </c>
      <c r="I136" s="112" t="s">
        <v>753</v>
      </c>
      <c r="J136" s="222" t="s">
        <v>754</v>
      </c>
      <c r="K136" s="208">
        <f>H136-F136</f>
        <v>12</v>
      </c>
      <c r="L136" s="208">
        <v>100</v>
      </c>
      <c r="M136" s="222">
        <f t="shared" si="71"/>
        <v>800</v>
      </c>
      <c r="N136" s="222">
        <v>75</v>
      </c>
      <c r="O136" s="113" t="s">
        <v>620</v>
      </c>
      <c r="P136" s="191">
        <v>44386</v>
      </c>
      <c r="Q136" s="210"/>
      <c r="R136" s="235" t="s">
        <v>621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106">
        <v>14</v>
      </c>
      <c r="B137" s="190">
        <v>44389</v>
      </c>
      <c r="C137" s="178"/>
      <c r="D137" s="109" t="s">
        <v>755</v>
      </c>
      <c r="E137" s="106" t="s">
        <v>728</v>
      </c>
      <c r="F137" s="106">
        <v>2.95</v>
      </c>
      <c r="G137" s="106">
        <v>4.4000000000000004</v>
      </c>
      <c r="H137" s="106">
        <v>1.95</v>
      </c>
      <c r="I137" s="112">
        <v>0.1</v>
      </c>
      <c r="J137" s="222" t="s">
        <v>756</v>
      </c>
      <c r="K137" s="208">
        <f>F137-H137</f>
        <v>1.0000000000000002</v>
      </c>
      <c r="L137" s="208">
        <v>100</v>
      </c>
      <c r="M137" s="222">
        <f t="shared" si="71"/>
        <v>2900.0000000000005</v>
      </c>
      <c r="N137" s="222">
        <v>3000</v>
      </c>
      <c r="O137" s="113" t="s">
        <v>620</v>
      </c>
      <c r="P137" s="191">
        <v>44389</v>
      </c>
      <c r="Q137" s="210"/>
      <c r="R137" s="235" t="s">
        <v>621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454">
        <v>15</v>
      </c>
      <c r="B138" s="455">
        <v>44390</v>
      </c>
      <c r="C138" s="373" t="s">
        <v>723</v>
      </c>
      <c r="D138" s="389" t="s">
        <v>990</v>
      </c>
      <c r="E138" s="364" t="s">
        <v>622</v>
      </c>
      <c r="F138" s="364">
        <v>275</v>
      </c>
      <c r="G138" s="364">
        <v>90</v>
      </c>
      <c r="H138" s="364">
        <v>90</v>
      </c>
      <c r="I138" s="374">
        <f>H138-F138</f>
        <v>-185</v>
      </c>
      <c r="J138" s="451" t="s">
        <v>1004</v>
      </c>
      <c r="K138" s="390">
        <v>-185</v>
      </c>
      <c r="L138" s="390">
        <v>100</v>
      </c>
      <c r="M138" s="452">
        <f>(-135*25)-200</f>
        <v>-3575</v>
      </c>
      <c r="N138" s="452">
        <v>25</v>
      </c>
      <c r="O138" s="458" t="s">
        <v>654</v>
      </c>
      <c r="P138" s="449">
        <v>44396</v>
      </c>
      <c r="Q138" s="210"/>
      <c r="R138" s="235" t="s">
        <v>621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450"/>
      <c r="B139" s="450"/>
      <c r="C139" s="373" t="s">
        <v>726</v>
      </c>
      <c r="D139" s="389" t="s">
        <v>989</v>
      </c>
      <c r="E139" s="364" t="s">
        <v>728</v>
      </c>
      <c r="F139" s="364">
        <v>50</v>
      </c>
      <c r="G139" s="364"/>
      <c r="H139" s="364">
        <v>0</v>
      </c>
      <c r="I139" s="374">
        <f>F139-H139</f>
        <v>50</v>
      </c>
      <c r="J139" s="450"/>
      <c r="K139" s="390">
        <v>50</v>
      </c>
      <c r="L139" s="390">
        <v>100</v>
      </c>
      <c r="M139" s="450"/>
      <c r="N139" s="450"/>
      <c r="O139" s="450"/>
      <c r="P139" s="450"/>
      <c r="Q139" s="210"/>
      <c r="R139" s="235" t="s">
        <v>621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357">
        <v>16</v>
      </c>
      <c r="B140" s="370">
        <v>44390</v>
      </c>
      <c r="C140" s="371"/>
      <c r="D140" s="355" t="s">
        <v>757</v>
      </c>
      <c r="E140" s="357" t="s">
        <v>728</v>
      </c>
      <c r="F140" s="357">
        <v>25</v>
      </c>
      <c r="G140" s="357">
        <v>41</v>
      </c>
      <c r="H140" s="357">
        <v>14.5</v>
      </c>
      <c r="I140" s="372">
        <v>0.1</v>
      </c>
      <c r="J140" s="222" t="s">
        <v>969</v>
      </c>
      <c r="K140" s="208">
        <f t="shared" ref="K140:K141" si="73">F140-H140</f>
        <v>10.5</v>
      </c>
      <c r="L140" s="208">
        <v>100</v>
      </c>
      <c r="M140" s="222">
        <f t="shared" ref="M140:M141" si="74">(K140*N140)-100</f>
        <v>3312.5</v>
      </c>
      <c r="N140" s="112">
        <v>325</v>
      </c>
      <c r="O140" s="113" t="s">
        <v>620</v>
      </c>
      <c r="P140" s="116">
        <v>44392</v>
      </c>
      <c r="Q140" s="210"/>
      <c r="R140" s="235" t="s">
        <v>621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357">
        <v>17</v>
      </c>
      <c r="B141" s="370">
        <v>44391</v>
      </c>
      <c r="C141" s="371"/>
      <c r="D141" s="355" t="s">
        <v>974</v>
      </c>
      <c r="E141" s="357" t="s">
        <v>728</v>
      </c>
      <c r="F141" s="357">
        <v>2.2000000000000002</v>
      </c>
      <c r="G141" s="357">
        <v>3.5</v>
      </c>
      <c r="H141" s="357">
        <v>1.25</v>
      </c>
      <c r="I141" s="372">
        <v>0.1</v>
      </c>
      <c r="J141" s="222" t="s">
        <v>1000</v>
      </c>
      <c r="K141" s="208">
        <f t="shared" si="73"/>
        <v>0.95000000000000018</v>
      </c>
      <c r="L141" s="208">
        <v>100</v>
      </c>
      <c r="M141" s="222">
        <f t="shared" si="74"/>
        <v>3700.0000000000009</v>
      </c>
      <c r="N141" s="112">
        <v>4000</v>
      </c>
      <c r="O141" s="113" t="s">
        <v>620</v>
      </c>
      <c r="P141" s="116">
        <v>44393</v>
      </c>
      <c r="Q141" s="210"/>
      <c r="R141" s="235" t="s">
        <v>633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357">
        <v>18</v>
      </c>
      <c r="B142" s="370">
        <v>44391</v>
      </c>
      <c r="C142" s="371"/>
      <c r="D142" s="355" t="s">
        <v>975</v>
      </c>
      <c r="E142" s="357" t="s">
        <v>728</v>
      </c>
      <c r="F142" s="357">
        <v>5</v>
      </c>
      <c r="G142" s="357">
        <v>7.1</v>
      </c>
      <c r="H142" s="357">
        <v>3.6</v>
      </c>
      <c r="I142" s="372">
        <v>0.1</v>
      </c>
      <c r="J142" s="222" t="s">
        <v>991</v>
      </c>
      <c r="K142" s="208">
        <f t="shared" ref="K142" si="75">F142-H142</f>
        <v>1.4</v>
      </c>
      <c r="L142" s="208">
        <v>100</v>
      </c>
      <c r="M142" s="222">
        <f t="shared" ref="M142" si="76">(K142*N142)-100</f>
        <v>3539.9999999999995</v>
      </c>
      <c r="N142" s="112">
        <v>2600</v>
      </c>
      <c r="O142" s="113" t="s">
        <v>620</v>
      </c>
      <c r="P142" s="116">
        <v>44393</v>
      </c>
      <c r="Q142" s="210"/>
      <c r="R142" s="235" t="s">
        <v>621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357">
        <v>19</v>
      </c>
      <c r="B143" s="370">
        <v>44391</v>
      </c>
      <c r="C143" s="371"/>
      <c r="D143" s="355" t="s">
        <v>976</v>
      </c>
      <c r="E143" s="357" t="s">
        <v>728</v>
      </c>
      <c r="F143" s="357">
        <v>6.5</v>
      </c>
      <c r="G143" s="357">
        <v>10.5</v>
      </c>
      <c r="H143" s="357">
        <v>4.0999999999999996</v>
      </c>
      <c r="I143" s="372">
        <v>0.1</v>
      </c>
      <c r="J143" s="222" t="s">
        <v>983</v>
      </c>
      <c r="K143" s="208">
        <f t="shared" ref="K143:K144" si="77">F143-H143</f>
        <v>2.4000000000000004</v>
      </c>
      <c r="L143" s="208">
        <v>100</v>
      </c>
      <c r="M143" s="222">
        <f t="shared" ref="M143:M145" si="78">(K143*N143)-100</f>
        <v>3200.0000000000005</v>
      </c>
      <c r="N143" s="112">
        <v>1375</v>
      </c>
      <c r="O143" s="113" t="s">
        <v>620</v>
      </c>
      <c r="P143" s="116">
        <v>44392</v>
      </c>
      <c r="Q143" s="210"/>
      <c r="R143" s="235" t="s">
        <v>621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364">
        <v>20</v>
      </c>
      <c r="B144" s="361">
        <v>44391</v>
      </c>
      <c r="C144" s="362"/>
      <c r="D144" s="373" t="s">
        <v>755</v>
      </c>
      <c r="E144" s="364" t="s">
        <v>728</v>
      </c>
      <c r="F144" s="364">
        <v>2.5</v>
      </c>
      <c r="G144" s="364">
        <v>4.2</v>
      </c>
      <c r="H144" s="364">
        <v>4.2</v>
      </c>
      <c r="I144" s="374">
        <v>0.1</v>
      </c>
      <c r="J144" s="236" t="s">
        <v>984</v>
      </c>
      <c r="K144" s="215">
        <f t="shared" si="77"/>
        <v>-1.7000000000000002</v>
      </c>
      <c r="L144" s="215">
        <v>100</v>
      </c>
      <c r="M144" s="236">
        <f t="shared" si="78"/>
        <v>-5200.0000000000009</v>
      </c>
      <c r="N144" s="185">
        <v>3000</v>
      </c>
      <c r="O144" s="237" t="s">
        <v>654</v>
      </c>
      <c r="P144" s="188">
        <v>44392</v>
      </c>
      <c r="Q144" s="210"/>
      <c r="R144" s="235" t="s">
        <v>621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357">
        <v>21</v>
      </c>
      <c r="B145" s="370">
        <v>44393</v>
      </c>
      <c r="C145" s="371"/>
      <c r="D145" s="355" t="s">
        <v>992</v>
      </c>
      <c r="E145" s="357" t="s">
        <v>622</v>
      </c>
      <c r="F145" s="357">
        <v>2.25</v>
      </c>
      <c r="G145" s="357">
        <v>0.8</v>
      </c>
      <c r="H145" s="357">
        <v>3.3</v>
      </c>
      <c r="I145" s="372" t="s">
        <v>993</v>
      </c>
      <c r="J145" s="222" t="s">
        <v>1080</v>
      </c>
      <c r="K145" s="208">
        <f>H145-F145</f>
        <v>1.0499999999999998</v>
      </c>
      <c r="L145" s="208">
        <v>100</v>
      </c>
      <c r="M145" s="222">
        <f t="shared" si="78"/>
        <v>3259.9999999999995</v>
      </c>
      <c r="N145" s="112">
        <v>3200</v>
      </c>
      <c r="O145" s="113" t="s">
        <v>620</v>
      </c>
      <c r="P145" s="116">
        <v>44400</v>
      </c>
      <c r="Q145" s="210"/>
      <c r="R145" s="235" t="s">
        <v>621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57">
        <v>22</v>
      </c>
      <c r="B146" s="370">
        <v>44393</v>
      </c>
      <c r="C146" s="371"/>
      <c r="D146" s="355" t="s">
        <v>994</v>
      </c>
      <c r="E146" s="357" t="s">
        <v>622</v>
      </c>
      <c r="F146" s="357">
        <v>65</v>
      </c>
      <c r="G146" s="357">
        <v>20</v>
      </c>
      <c r="H146" s="357">
        <v>83</v>
      </c>
      <c r="I146" s="372" t="s">
        <v>995</v>
      </c>
      <c r="J146" s="222" t="s">
        <v>996</v>
      </c>
      <c r="K146" s="208">
        <f>H146-F146</f>
        <v>18</v>
      </c>
      <c r="L146" s="208">
        <v>100</v>
      </c>
      <c r="M146" s="222">
        <f t="shared" ref="M146" si="79">(K146*N146)-100</f>
        <v>1250</v>
      </c>
      <c r="N146" s="222">
        <v>75</v>
      </c>
      <c r="O146" s="113" t="s">
        <v>620</v>
      </c>
      <c r="P146" s="191">
        <v>44393</v>
      </c>
      <c r="Q146" s="210"/>
      <c r="R146" s="235" t="s">
        <v>633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57">
        <v>23</v>
      </c>
      <c r="B147" s="353">
        <v>44399</v>
      </c>
      <c r="C147" s="371"/>
      <c r="D147" s="355" t="s">
        <v>1043</v>
      </c>
      <c r="E147" s="357" t="s">
        <v>622</v>
      </c>
      <c r="F147" s="357">
        <v>21</v>
      </c>
      <c r="G147" s="357"/>
      <c r="H147" s="357">
        <v>27</v>
      </c>
      <c r="I147" s="372">
        <v>50</v>
      </c>
      <c r="J147" s="222" t="s">
        <v>1050</v>
      </c>
      <c r="K147" s="208">
        <f>H147-F147</f>
        <v>6</v>
      </c>
      <c r="L147" s="208">
        <v>100</v>
      </c>
      <c r="M147" s="222">
        <f t="shared" ref="M147:M149" si="80">(K147*N147)-100</f>
        <v>350</v>
      </c>
      <c r="N147" s="222">
        <v>75</v>
      </c>
      <c r="O147" s="113" t="s">
        <v>620</v>
      </c>
      <c r="P147" s="191">
        <v>44399</v>
      </c>
      <c r="Q147" s="210"/>
      <c r="R147" s="235" t="s">
        <v>633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364">
        <v>24</v>
      </c>
      <c r="B148" s="382">
        <v>44399</v>
      </c>
      <c r="C148" s="362"/>
      <c r="D148" s="373" t="s">
        <v>1048</v>
      </c>
      <c r="E148" s="364" t="s">
        <v>728</v>
      </c>
      <c r="F148" s="364">
        <v>70</v>
      </c>
      <c r="G148" s="364">
        <v>115</v>
      </c>
      <c r="H148" s="364">
        <v>115</v>
      </c>
      <c r="I148" s="374">
        <v>0.1</v>
      </c>
      <c r="J148" s="236" t="s">
        <v>1081</v>
      </c>
      <c r="K148" s="215">
        <f t="shared" ref="K148:K149" si="81">F148-H148</f>
        <v>-45</v>
      </c>
      <c r="L148" s="215">
        <v>100</v>
      </c>
      <c r="M148" s="236">
        <f t="shared" si="80"/>
        <v>-4600</v>
      </c>
      <c r="N148" s="185">
        <v>100</v>
      </c>
      <c r="O148" s="237" t="s">
        <v>654</v>
      </c>
      <c r="P148" s="188">
        <v>44400</v>
      </c>
      <c r="Q148" s="210"/>
      <c r="R148" s="235" t="s">
        <v>621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357">
        <v>25</v>
      </c>
      <c r="B149" s="353">
        <v>44399</v>
      </c>
      <c r="C149" s="371"/>
      <c r="D149" s="355" t="s">
        <v>1049</v>
      </c>
      <c r="E149" s="357" t="s">
        <v>728</v>
      </c>
      <c r="F149" s="357">
        <v>10.25</v>
      </c>
      <c r="G149" s="357">
        <v>17</v>
      </c>
      <c r="H149" s="357">
        <v>7.25</v>
      </c>
      <c r="I149" s="372">
        <v>0.1</v>
      </c>
      <c r="J149" s="222" t="s">
        <v>1082</v>
      </c>
      <c r="K149" s="208">
        <f t="shared" si="81"/>
        <v>3</v>
      </c>
      <c r="L149" s="208">
        <v>100</v>
      </c>
      <c r="M149" s="222">
        <f t="shared" si="80"/>
        <v>1700</v>
      </c>
      <c r="N149" s="112">
        <v>600</v>
      </c>
      <c r="O149" s="113" t="s">
        <v>620</v>
      </c>
      <c r="P149" s="116">
        <v>44400</v>
      </c>
      <c r="Q149" s="210"/>
      <c r="R149" s="235" t="s">
        <v>633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17">
        <v>26</v>
      </c>
      <c r="B150" s="173">
        <v>44400</v>
      </c>
      <c r="C150" s="174"/>
      <c r="D150" s="120" t="s">
        <v>1083</v>
      </c>
      <c r="E150" s="117" t="s">
        <v>622</v>
      </c>
      <c r="F150" s="117" t="s">
        <v>1084</v>
      </c>
      <c r="G150" s="117"/>
      <c r="H150" s="117"/>
      <c r="I150" s="176" t="s">
        <v>1085</v>
      </c>
      <c r="J150" s="218" t="s">
        <v>627</v>
      </c>
      <c r="K150" s="220"/>
      <c r="L150" s="220"/>
      <c r="M150" s="218"/>
      <c r="N150" s="218"/>
      <c r="O150" s="189"/>
      <c r="P150" s="126"/>
      <c r="Q150" s="210"/>
      <c r="R150" s="235" t="s">
        <v>621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17"/>
      <c r="B151" s="173"/>
      <c r="C151" s="174"/>
      <c r="D151" s="120"/>
      <c r="E151" s="117"/>
      <c r="F151" s="117"/>
      <c r="G151" s="117"/>
      <c r="H151" s="117"/>
      <c r="I151" s="123"/>
      <c r="J151" s="218"/>
      <c r="K151" s="220"/>
      <c r="L151" s="220"/>
      <c r="M151" s="218"/>
      <c r="N151" s="218"/>
      <c r="O151" s="189"/>
      <c r="P151" s="126"/>
      <c r="Q151" s="210"/>
      <c r="R151" s="235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117"/>
      <c r="B152" s="173"/>
      <c r="C152" s="174"/>
      <c r="D152" s="120"/>
      <c r="E152" s="117"/>
      <c r="F152" s="117"/>
      <c r="G152" s="117"/>
      <c r="H152" s="117"/>
      <c r="I152" s="123"/>
      <c r="J152" s="218"/>
      <c r="K152" s="220"/>
      <c r="L152" s="220"/>
      <c r="M152" s="218"/>
      <c r="N152" s="218"/>
      <c r="O152" s="189"/>
      <c r="P152" s="126"/>
      <c r="Q152" s="210"/>
      <c r="R152" s="235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27"/>
      <c r="B153" s="173"/>
      <c r="C153" s="174"/>
      <c r="D153" s="120"/>
      <c r="E153" s="117"/>
      <c r="F153" s="117"/>
      <c r="G153" s="117"/>
      <c r="H153" s="117"/>
      <c r="I153" s="123"/>
      <c r="J153" s="218"/>
      <c r="K153" s="220"/>
      <c r="L153" s="220"/>
      <c r="M153" s="218"/>
      <c r="N153" s="218"/>
      <c r="O153" s="189"/>
      <c r="P153" s="126"/>
      <c r="Q153" s="210"/>
      <c r="R153" s="235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27"/>
      <c r="B154" s="118"/>
      <c r="C154" s="174"/>
      <c r="D154" s="120"/>
      <c r="E154" s="117"/>
      <c r="F154" s="117"/>
      <c r="G154" s="117"/>
      <c r="H154" s="117"/>
      <c r="I154" s="123"/>
      <c r="J154" s="123"/>
      <c r="K154" s="123"/>
      <c r="L154" s="123"/>
      <c r="M154" s="221"/>
      <c r="N154" s="123"/>
      <c r="O154" s="189"/>
      <c r="P154" s="176"/>
      <c r="Q154" s="210"/>
      <c r="R154" s="235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"/>
      <c r="B155" s="210"/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230"/>
      <c r="B157" s="241"/>
      <c r="C157" s="241"/>
      <c r="D157" s="242"/>
      <c r="E157" s="230"/>
      <c r="F157" s="243"/>
      <c r="G157" s="230"/>
      <c r="H157" s="230"/>
      <c r="I157" s="230"/>
      <c r="J157" s="241"/>
      <c r="K157" s="244"/>
      <c r="L157" s="230"/>
      <c r="M157" s="230"/>
      <c r="N157" s="230"/>
      <c r="O157" s="245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100" t="s">
        <v>758</v>
      </c>
      <c r="B158" s="246"/>
      <c r="C158" s="246"/>
      <c r="D158" s="247"/>
      <c r="E158" s="166"/>
      <c r="F158" s="6"/>
      <c r="G158" s="6"/>
      <c r="H158" s="167"/>
      <c r="I158" s="248"/>
      <c r="J158" s="1"/>
      <c r="K158" s="6"/>
      <c r="L158" s="6"/>
      <c r="M158" s="6"/>
      <c r="N158" s="1"/>
      <c r="O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38.25" customHeight="1">
      <c r="A159" s="101" t="s">
        <v>16</v>
      </c>
      <c r="B159" s="102" t="s">
        <v>590</v>
      </c>
      <c r="C159" s="102"/>
      <c r="D159" s="103" t="s">
        <v>606</v>
      </c>
      <c r="E159" s="102" t="s">
        <v>607</v>
      </c>
      <c r="F159" s="102" t="s">
        <v>608</v>
      </c>
      <c r="G159" s="102" t="s">
        <v>609</v>
      </c>
      <c r="H159" s="102" t="s">
        <v>610</v>
      </c>
      <c r="I159" s="102" t="s">
        <v>611</v>
      </c>
      <c r="J159" s="101" t="s">
        <v>612</v>
      </c>
      <c r="K159" s="170" t="s">
        <v>648</v>
      </c>
      <c r="L159" s="171" t="s">
        <v>614</v>
      </c>
      <c r="M159" s="104" t="s">
        <v>615</v>
      </c>
      <c r="N159" s="102" t="s">
        <v>616</v>
      </c>
      <c r="O159" s="103" t="s">
        <v>617</v>
      </c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4.25" customHeight="1">
      <c r="A160" s="117">
        <v>1</v>
      </c>
      <c r="B160" s="118">
        <v>44363</v>
      </c>
      <c r="C160" s="249"/>
      <c r="D160" s="120" t="s">
        <v>283</v>
      </c>
      <c r="E160" s="121" t="s">
        <v>622</v>
      </c>
      <c r="F160" s="117" t="s">
        <v>759</v>
      </c>
      <c r="G160" s="117">
        <v>2070</v>
      </c>
      <c r="H160" s="121"/>
      <c r="I160" s="122" t="s">
        <v>760</v>
      </c>
      <c r="J160" s="123" t="s">
        <v>627</v>
      </c>
      <c r="K160" s="123"/>
      <c r="L160" s="124"/>
      <c r="M160" s="125"/>
      <c r="N160" s="123"/>
      <c r="O160" s="176"/>
      <c r="P160" s="105"/>
      <c r="Q160" s="1"/>
      <c r="R160" s="1" t="s">
        <v>621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17"/>
      <c r="B161" s="118"/>
      <c r="C161" s="249"/>
      <c r="D161" s="120"/>
      <c r="E161" s="121"/>
      <c r="F161" s="117"/>
      <c r="G161" s="117"/>
      <c r="H161" s="121"/>
      <c r="I161" s="122"/>
      <c r="J161" s="123"/>
      <c r="K161" s="123"/>
      <c r="L161" s="124"/>
      <c r="M161" s="125"/>
      <c r="N161" s="123"/>
      <c r="O161" s="176"/>
      <c r="P161" s="105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250"/>
      <c r="B162" s="174"/>
      <c r="C162" s="251"/>
      <c r="D162" s="120"/>
      <c r="E162" s="252"/>
      <c r="F162" s="252"/>
      <c r="G162" s="252"/>
      <c r="H162" s="252"/>
      <c r="I162" s="252"/>
      <c r="J162" s="252"/>
      <c r="K162" s="253"/>
      <c r="L162" s="254"/>
      <c r="M162" s="252"/>
      <c r="N162" s="255"/>
      <c r="O162" s="256"/>
      <c r="P162" s="257"/>
      <c r="R162" s="6"/>
      <c r="S162" s="44"/>
      <c r="T162" s="1"/>
      <c r="U162" s="1"/>
      <c r="V162" s="1"/>
      <c r="W162" s="1"/>
      <c r="X162" s="1"/>
      <c r="Y162" s="1"/>
      <c r="Z162" s="1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</row>
    <row r="163" spans="1:38" ht="12.75" customHeight="1">
      <c r="A163" s="150" t="s">
        <v>641</v>
      </c>
      <c r="B163" s="150"/>
      <c r="C163" s="150"/>
      <c r="D163" s="150"/>
      <c r="E163" s="44"/>
      <c r="F163" s="158" t="s">
        <v>643</v>
      </c>
      <c r="G163" s="61"/>
      <c r="H163" s="61"/>
      <c r="I163" s="61"/>
      <c r="J163" s="6"/>
      <c r="K163" s="200"/>
      <c r="L163" s="201"/>
      <c r="M163" s="6"/>
      <c r="N163" s="140"/>
      <c r="O163" s="258"/>
      <c r="P163" s="1"/>
      <c r="Q163" s="1"/>
      <c r="R163" s="6"/>
      <c r="S163" s="1"/>
      <c r="T163" s="1"/>
      <c r="U163" s="1"/>
      <c r="V163" s="1"/>
      <c r="W163" s="1"/>
      <c r="X163" s="1"/>
      <c r="Y163" s="1"/>
    </row>
    <row r="164" spans="1:38" ht="12.75" customHeight="1">
      <c r="A164" s="157" t="s">
        <v>642</v>
      </c>
      <c r="B164" s="150"/>
      <c r="C164" s="150"/>
      <c r="D164" s="150"/>
      <c r="E164" s="6"/>
      <c r="F164" s="158" t="s">
        <v>645</v>
      </c>
      <c r="G164" s="6"/>
      <c r="H164" s="6"/>
      <c r="I164" s="6"/>
      <c r="J164" s="1"/>
      <c r="K164" s="6"/>
      <c r="L164" s="6"/>
      <c r="M164" s="6"/>
      <c r="N164" s="1"/>
      <c r="O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157"/>
      <c r="B165" s="150"/>
      <c r="C165" s="150"/>
      <c r="D165" s="150"/>
      <c r="E165" s="6"/>
      <c r="F165" s="158"/>
      <c r="G165" s="6"/>
      <c r="H165" s="6"/>
      <c r="I165" s="6"/>
      <c r="J165" s="1"/>
      <c r="K165" s="6"/>
      <c r="L165" s="6"/>
      <c r="M165" s="6"/>
      <c r="N165" s="1"/>
      <c r="O165" s="1"/>
      <c r="Q165" s="1"/>
      <c r="R165" s="61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1"/>
      <c r="B166" s="165" t="s">
        <v>761</v>
      </c>
      <c r="C166" s="165"/>
      <c r="D166" s="165"/>
      <c r="E166" s="165"/>
      <c r="F166" s="166"/>
      <c r="G166" s="6"/>
      <c r="H166" s="6"/>
      <c r="I166" s="167"/>
      <c r="J166" s="168"/>
      <c r="K166" s="169"/>
      <c r="L166" s="168"/>
      <c r="M166" s="6"/>
      <c r="N166" s="1"/>
      <c r="O166" s="1"/>
      <c r="Q166" s="1"/>
      <c r="R166" s="61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101" t="s">
        <v>16</v>
      </c>
      <c r="B167" s="102" t="s">
        <v>590</v>
      </c>
      <c r="C167" s="102"/>
      <c r="D167" s="103" t="s">
        <v>606</v>
      </c>
      <c r="E167" s="102" t="s">
        <v>607</v>
      </c>
      <c r="F167" s="102" t="s">
        <v>608</v>
      </c>
      <c r="G167" s="102" t="s">
        <v>647</v>
      </c>
      <c r="H167" s="102" t="s">
        <v>610</v>
      </c>
      <c r="I167" s="102" t="s">
        <v>611</v>
      </c>
      <c r="J167" s="259" t="s">
        <v>612</v>
      </c>
      <c r="K167" s="170" t="s">
        <v>648</v>
      </c>
      <c r="L167" s="204" t="s">
        <v>681</v>
      </c>
      <c r="M167" s="102" t="s">
        <v>682</v>
      </c>
      <c r="N167" s="171" t="s">
        <v>614</v>
      </c>
      <c r="O167" s="104" t="s">
        <v>615</v>
      </c>
      <c r="P167" s="102" t="s">
        <v>616</v>
      </c>
      <c r="Q167" s="103" t="s">
        <v>617</v>
      </c>
      <c r="R167" s="61"/>
      <c r="S167" s="1"/>
      <c r="T167" s="1"/>
      <c r="U167" s="1"/>
      <c r="V167" s="1"/>
      <c r="W167" s="1"/>
      <c r="X167" s="1"/>
      <c r="Y167" s="1"/>
      <c r="Z167" s="1"/>
    </row>
    <row r="168" spans="1:38" ht="14.25" customHeight="1">
      <c r="A168" s="127"/>
      <c r="B168" s="129"/>
      <c r="C168" s="260"/>
      <c r="D168" s="130"/>
      <c r="E168" s="131"/>
      <c r="F168" s="261"/>
      <c r="G168" s="127"/>
      <c r="H168" s="131"/>
      <c r="I168" s="132"/>
      <c r="J168" s="262"/>
      <c r="K168" s="262"/>
      <c r="L168" s="263"/>
      <c r="M168" s="117"/>
      <c r="N168" s="263"/>
      <c r="O168" s="264"/>
      <c r="P168" s="265"/>
      <c r="Q168" s="266"/>
      <c r="R168" s="198"/>
      <c r="S168" s="144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38" ht="14.25" customHeight="1">
      <c r="A169" s="127"/>
      <c r="B169" s="129"/>
      <c r="C169" s="260"/>
      <c r="D169" s="130"/>
      <c r="E169" s="131"/>
      <c r="F169" s="261"/>
      <c r="G169" s="127"/>
      <c r="H169" s="131"/>
      <c r="I169" s="132"/>
      <c r="J169" s="262"/>
      <c r="K169" s="262"/>
      <c r="L169" s="263"/>
      <c r="M169" s="117"/>
      <c r="N169" s="263"/>
      <c r="O169" s="264"/>
      <c r="P169" s="265"/>
      <c r="Q169" s="266"/>
      <c r="R169" s="198"/>
      <c r="S169" s="144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38" ht="14.25" customHeight="1">
      <c r="A170" s="127"/>
      <c r="B170" s="129"/>
      <c r="C170" s="260"/>
      <c r="D170" s="130"/>
      <c r="E170" s="131"/>
      <c r="F170" s="261"/>
      <c r="G170" s="127"/>
      <c r="H170" s="131"/>
      <c r="I170" s="132"/>
      <c r="J170" s="262"/>
      <c r="K170" s="262"/>
      <c r="L170" s="263"/>
      <c r="M170" s="117"/>
      <c r="N170" s="263"/>
      <c r="O170" s="264"/>
      <c r="P170" s="265"/>
      <c r="Q170" s="266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27"/>
      <c r="B171" s="129"/>
      <c r="C171" s="260"/>
      <c r="D171" s="130"/>
      <c r="E171" s="131"/>
      <c r="F171" s="262"/>
      <c r="G171" s="127"/>
      <c r="H171" s="131"/>
      <c r="I171" s="132"/>
      <c r="J171" s="262"/>
      <c r="K171" s="262"/>
      <c r="L171" s="263"/>
      <c r="M171" s="117"/>
      <c r="N171" s="263"/>
      <c r="O171" s="264"/>
      <c r="P171" s="265"/>
      <c r="Q171" s="266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27"/>
      <c r="B172" s="129"/>
      <c r="C172" s="260"/>
      <c r="D172" s="130"/>
      <c r="E172" s="131"/>
      <c r="F172" s="262"/>
      <c r="G172" s="127"/>
      <c r="H172" s="131"/>
      <c r="I172" s="132"/>
      <c r="J172" s="262"/>
      <c r="K172" s="262"/>
      <c r="L172" s="263"/>
      <c r="M172" s="117"/>
      <c r="N172" s="263"/>
      <c r="O172" s="264"/>
      <c r="P172" s="265"/>
      <c r="Q172" s="266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27"/>
      <c r="B173" s="129"/>
      <c r="C173" s="260"/>
      <c r="D173" s="130"/>
      <c r="E173" s="131"/>
      <c r="F173" s="261"/>
      <c r="G173" s="127"/>
      <c r="H173" s="131"/>
      <c r="I173" s="132"/>
      <c r="J173" s="262"/>
      <c r="K173" s="262"/>
      <c r="L173" s="263"/>
      <c r="M173" s="117"/>
      <c r="N173" s="263"/>
      <c r="O173" s="264"/>
      <c r="P173" s="265"/>
      <c r="Q173" s="266"/>
      <c r="R173" s="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27"/>
      <c r="B174" s="129"/>
      <c r="C174" s="260"/>
      <c r="D174" s="130"/>
      <c r="E174" s="131"/>
      <c r="F174" s="261"/>
      <c r="G174" s="127"/>
      <c r="H174" s="131"/>
      <c r="I174" s="132"/>
      <c r="J174" s="262"/>
      <c r="K174" s="262"/>
      <c r="L174" s="262"/>
      <c r="M174" s="262"/>
      <c r="N174" s="263"/>
      <c r="O174" s="267"/>
      <c r="P174" s="265"/>
      <c r="Q174" s="266"/>
      <c r="R174" s="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127"/>
      <c r="B175" s="129"/>
      <c r="C175" s="260"/>
      <c r="D175" s="130"/>
      <c r="E175" s="131"/>
      <c r="F175" s="262"/>
      <c r="G175" s="127"/>
      <c r="H175" s="131"/>
      <c r="I175" s="132"/>
      <c r="J175" s="262"/>
      <c r="K175" s="262"/>
      <c r="L175" s="263"/>
      <c r="M175" s="117"/>
      <c r="N175" s="263"/>
      <c r="O175" s="264"/>
      <c r="P175" s="265"/>
      <c r="Q175" s="266"/>
      <c r="R175" s="198"/>
      <c r="S175" s="144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27"/>
      <c r="B176" s="129"/>
      <c r="C176" s="260"/>
      <c r="D176" s="130"/>
      <c r="E176" s="131"/>
      <c r="F176" s="261"/>
      <c r="G176" s="127"/>
      <c r="H176" s="131"/>
      <c r="I176" s="132"/>
      <c r="J176" s="268"/>
      <c r="K176" s="268"/>
      <c r="L176" s="268"/>
      <c r="M176" s="268"/>
      <c r="N176" s="269"/>
      <c r="O176" s="264"/>
      <c r="P176" s="133"/>
      <c r="Q176" s="266"/>
      <c r="R176" s="198"/>
      <c r="S176" s="144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26" ht="12.75" customHeight="1">
      <c r="A177" s="157"/>
      <c r="B177" s="150"/>
      <c r="C177" s="150"/>
      <c r="D177" s="150"/>
      <c r="E177" s="6"/>
      <c r="F177" s="158"/>
      <c r="G177" s="6"/>
      <c r="H177" s="6"/>
      <c r="I177" s="6"/>
      <c r="J177" s="1"/>
      <c r="K177" s="6"/>
      <c r="L177" s="6"/>
      <c r="M177" s="6"/>
      <c r="N177" s="1"/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/>
      <c r="B178" s="150"/>
      <c r="C178" s="150"/>
      <c r="D178" s="150"/>
      <c r="E178" s="6"/>
      <c r="F178" s="158"/>
      <c r="G178" s="61"/>
      <c r="H178" s="44"/>
      <c r="I178" s="61"/>
      <c r="J178" s="6"/>
      <c r="K178" s="200"/>
      <c r="L178" s="201"/>
      <c r="M178" s="6"/>
      <c r="N178" s="140"/>
      <c r="O178" s="202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61"/>
      <c r="B179" s="139"/>
      <c r="C179" s="139"/>
      <c r="D179" s="44"/>
      <c r="E179" s="61"/>
      <c r="F179" s="61"/>
      <c r="G179" s="61"/>
      <c r="H179" s="44"/>
      <c r="I179" s="61"/>
      <c r="J179" s="6"/>
      <c r="K179" s="200"/>
      <c r="L179" s="201"/>
      <c r="M179" s="6"/>
      <c r="N179" s="140"/>
      <c r="O179" s="202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44"/>
      <c r="B180" s="270" t="s">
        <v>762</v>
      </c>
      <c r="C180" s="270"/>
      <c r="D180" s="270"/>
      <c r="E180" s="270"/>
      <c r="F180" s="6"/>
      <c r="G180" s="6"/>
      <c r="H180" s="168"/>
      <c r="I180" s="6"/>
      <c r="J180" s="168"/>
      <c r="K180" s="169"/>
      <c r="L180" s="6"/>
      <c r="M180" s="6"/>
      <c r="N180" s="1"/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38.25" customHeight="1">
      <c r="A181" s="101" t="s">
        <v>16</v>
      </c>
      <c r="B181" s="102" t="s">
        <v>590</v>
      </c>
      <c r="C181" s="102"/>
      <c r="D181" s="103" t="s">
        <v>606</v>
      </c>
      <c r="E181" s="102" t="s">
        <v>607</v>
      </c>
      <c r="F181" s="102" t="s">
        <v>608</v>
      </c>
      <c r="G181" s="102" t="s">
        <v>763</v>
      </c>
      <c r="H181" s="102" t="s">
        <v>764</v>
      </c>
      <c r="I181" s="102" t="s">
        <v>611</v>
      </c>
      <c r="J181" s="271" t="s">
        <v>612</v>
      </c>
      <c r="K181" s="102" t="s">
        <v>613</v>
      </c>
      <c r="L181" s="102" t="s">
        <v>765</v>
      </c>
      <c r="M181" s="102" t="s">
        <v>616</v>
      </c>
      <c r="N181" s="103" t="s">
        <v>617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72">
        <v>1</v>
      </c>
      <c r="B182" s="273">
        <v>41579</v>
      </c>
      <c r="C182" s="273"/>
      <c r="D182" s="274" t="s">
        <v>766</v>
      </c>
      <c r="E182" s="275" t="s">
        <v>767</v>
      </c>
      <c r="F182" s="276">
        <v>82</v>
      </c>
      <c r="G182" s="275" t="s">
        <v>768</v>
      </c>
      <c r="H182" s="275">
        <v>100</v>
      </c>
      <c r="I182" s="277">
        <v>100</v>
      </c>
      <c r="J182" s="278" t="s">
        <v>769</v>
      </c>
      <c r="K182" s="279">
        <f t="shared" ref="K182:K234" si="82">H182-F182</f>
        <v>18</v>
      </c>
      <c r="L182" s="280">
        <f t="shared" ref="L182:L234" si="83">K182/F182</f>
        <v>0.21951219512195122</v>
      </c>
      <c r="M182" s="275" t="s">
        <v>620</v>
      </c>
      <c r="N182" s="281">
        <v>42657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72">
        <v>2</v>
      </c>
      <c r="B183" s="273">
        <v>41794</v>
      </c>
      <c r="C183" s="273"/>
      <c r="D183" s="274" t="s">
        <v>770</v>
      </c>
      <c r="E183" s="275" t="s">
        <v>622</v>
      </c>
      <c r="F183" s="276">
        <v>257</v>
      </c>
      <c r="G183" s="275" t="s">
        <v>768</v>
      </c>
      <c r="H183" s="275">
        <v>300</v>
      </c>
      <c r="I183" s="277">
        <v>300</v>
      </c>
      <c r="J183" s="278" t="s">
        <v>769</v>
      </c>
      <c r="K183" s="279">
        <f t="shared" si="82"/>
        <v>43</v>
      </c>
      <c r="L183" s="280">
        <f t="shared" si="83"/>
        <v>0.16731517509727625</v>
      </c>
      <c r="M183" s="275" t="s">
        <v>620</v>
      </c>
      <c r="N183" s="281">
        <v>41822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72">
        <v>3</v>
      </c>
      <c r="B184" s="273">
        <v>41828</v>
      </c>
      <c r="C184" s="273"/>
      <c r="D184" s="274" t="s">
        <v>771</v>
      </c>
      <c r="E184" s="275" t="s">
        <v>622</v>
      </c>
      <c r="F184" s="276">
        <v>393</v>
      </c>
      <c r="G184" s="275" t="s">
        <v>768</v>
      </c>
      <c r="H184" s="275">
        <v>468</v>
      </c>
      <c r="I184" s="277">
        <v>468</v>
      </c>
      <c r="J184" s="278" t="s">
        <v>769</v>
      </c>
      <c r="K184" s="279">
        <f t="shared" si="82"/>
        <v>75</v>
      </c>
      <c r="L184" s="280">
        <f t="shared" si="83"/>
        <v>0.19083969465648856</v>
      </c>
      <c r="M184" s="275" t="s">
        <v>620</v>
      </c>
      <c r="N184" s="281">
        <v>41863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72">
        <v>4</v>
      </c>
      <c r="B185" s="273">
        <v>41857</v>
      </c>
      <c r="C185" s="273"/>
      <c r="D185" s="274" t="s">
        <v>772</v>
      </c>
      <c r="E185" s="275" t="s">
        <v>622</v>
      </c>
      <c r="F185" s="276">
        <v>205</v>
      </c>
      <c r="G185" s="275" t="s">
        <v>768</v>
      </c>
      <c r="H185" s="275">
        <v>275</v>
      </c>
      <c r="I185" s="277">
        <v>250</v>
      </c>
      <c r="J185" s="278" t="s">
        <v>769</v>
      </c>
      <c r="K185" s="279">
        <f t="shared" si="82"/>
        <v>70</v>
      </c>
      <c r="L185" s="280">
        <f t="shared" si="83"/>
        <v>0.34146341463414637</v>
      </c>
      <c r="M185" s="275" t="s">
        <v>620</v>
      </c>
      <c r="N185" s="281">
        <v>41962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72">
        <v>5</v>
      </c>
      <c r="B186" s="273">
        <v>41886</v>
      </c>
      <c r="C186" s="273"/>
      <c r="D186" s="274" t="s">
        <v>773</v>
      </c>
      <c r="E186" s="275" t="s">
        <v>622</v>
      </c>
      <c r="F186" s="276">
        <v>162</v>
      </c>
      <c r="G186" s="275" t="s">
        <v>768</v>
      </c>
      <c r="H186" s="275">
        <v>190</v>
      </c>
      <c r="I186" s="277">
        <v>190</v>
      </c>
      <c r="J186" s="278" t="s">
        <v>769</v>
      </c>
      <c r="K186" s="279">
        <f t="shared" si="82"/>
        <v>28</v>
      </c>
      <c r="L186" s="280">
        <f t="shared" si="83"/>
        <v>0.1728395061728395</v>
      </c>
      <c r="M186" s="275" t="s">
        <v>620</v>
      </c>
      <c r="N186" s="281">
        <v>42006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72">
        <v>6</v>
      </c>
      <c r="B187" s="273">
        <v>41886</v>
      </c>
      <c r="C187" s="273"/>
      <c r="D187" s="274" t="s">
        <v>774</v>
      </c>
      <c r="E187" s="275" t="s">
        <v>622</v>
      </c>
      <c r="F187" s="276">
        <v>75</v>
      </c>
      <c r="G187" s="275" t="s">
        <v>768</v>
      </c>
      <c r="H187" s="275">
        <v>91.5</v>
      </c>
      <c r="I187" s="277" t="s">
        <v>775</v>
      </c>
      <c r="J187" s="278" t="s">
        <v>776</v>
      </c>
      <c r="K187" s="279">
        <f t="shared" si="82"/>
        <v>16.5</v>
      </c>
      <c r="L187" s="280">
        <f t="shared" si="83"/>
        <v>0.22</v>
      </c>
      <c r="M187" s="275" t="s">
        <v>620</v>
      </c>
      <c r="N187" s="281">
        <v>41954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72">
        <v>7</v>
      </c>
      <c r="B188" s="273">
        <v>41913</v>
      </c>
      <c r="C188" s="273"/>
      <c r="D188" s="274" t="s">
        <v>777</v>
      </c>
      <c r="E188" s="275" t="s">
        <v>622</v>
      </c>
      <c r="F188" s="276">
        <v>850</v>
      </c>
      <c r="G188" s="275" t="s">
        <v>768</v>
      </c>
      <c r="H188" s="275">
        <v>982.5</v>
      </c>
      <c r="I188" s="277">
        <v>1050</v>
      </c>
      <c r="J188" s="278" t="s">
        <v>778</v>
      </c>
      <c r="K188" s="279">
        <f t="shared" si="82"/>
        <v>132.5</v>
      </c>
      <c r="L188" s="280">
        <f t="shared" si="83"/>
        <v>0.15588235294117647</v>
      </c>
      <c r="M188" s="275" t="s">
        <v>620</v>
      </c>
      <c r="N188" s="281">
        <v>42039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72">
        <v>8</v>
      </c>
      <c r="B189" s="273">
        <v>41913</v>
      </c>
      <c r="C189" s="273"/>
      <c r="D189" s="274" t="s">
        <v>779</v>
      </c>
      <c r="E189" s="275" t="s">
        <v>622</v>
      </c>
      <c r="F189" s="276">
        <v>475</v>
      </c>
      <c r="G189" s="275" t="s">
        <v>768</v>
      </c>
      <c r="H189" s="275">
        <v>515</v>
      </c>
      <c r="I189" s="277">
        <v>600</v>
      </c>
      <c r="J189" s="278" t="s">
        <v>780</v>
      </c>
      <c r="K189" s="279">
        <f t="shared" si="82"/>
        <v>40</v>
      </c>
      <c r="L189" s="280">
        <f t="shared" si="83"/>
        <v>8.4210526315789472E-2</v>
      </c>
      <c r="M189" s="275" t="s">
        <v>620</v>
      </c>
      <c r="N189" s="281">
        <v>41939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72">
        <v>9</v>
      </c>
      <c r="B190" s="273">
        <v>41913</v>
      </c>
      <c r="C190" s="273"/>
      <c r="D190" s="274" t="s">
        <v>781</v>
      </c>
      <c r="E190" s="275" t="s">
        <v>622</v>
      </c>
      <c r="F190" s="276">
        <v>86</v>
      </c>
      <c r="G190" s="275" t="s">
        <v>768</v>
      </c>
      <c r="H190" s="275">
        <v>99</v>
      </c>
      <c r="I190" s="277">
        <v>140</v>
      </c>
      <c r="J190" s="278" t="s">
        <v>782</v>
      </c>
      <c r="K190" s="279">
        <f t="shared" si="82"/>
        <v>13</v>
      </c>
      <c r="L190" s="280">
        <f t="shared" si="83"/>
        <v>0.15116279069767441</v>
      </c>
      <c r="M190" s="275" t="s">
        <v>620</v>
      </c>
      <c r="N190" s="281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72">
        <v>10</v>
      </c>
      <c r="B191" s="273">
        <v>41926</v>
      </c>
      <c r="C191" s="273"/>
      <c r="D191" s="274" t="s">
        <v>783</v>
      </c>
      <c r="E191" s="275" t="s">
        <v>622</v>
      </c>
      <c r="F191" s="276">
        <v>496.6</v>
      </c>
      <c r="G191" s="275" t="s">
        <v>768</v>
      </c>
      <c r="H191" s="275">
        <v>621</v>
      </c>
      <c r="I191" s="277">
        <v>580</v>
      </c>
      <c r="J191" s="278" t="s">
        <v>769</v>
      </c>
      <c r="K191" s="279">
        <f t="shared" si="82"/>
        <v>124.39999999999998</v>
      </c>
      <c r="L191" s="280">
        <f t="shared" si="83"/>
        <v>0.25050342327829234</v>
      </c>
      <c r="M191" s="275" t="s">
        <v>620</v>
      </c>
      <c r="N191" s="281">
        <v>42605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72">
        <v>11</v>
      </c>
      <c r="B192" s="273">
        <v>41926</v>
      </c>
      <c r="C192" s="273"/>
      <c r="D192" s="274" t="s">
        <v>784</v>
      </c>
      <c r="E192" s="275" t="s">
        <v>622</v>
      </c>
      <c r="F192" s="276">
        <v>2481.9</v>
      </c>
      <c r="G192" s="275" t="s">
        <v>768</v>
      </c>
      <c r="H192" s="275">
        <v>2840</v>
      </c>
      <c r="I192" s="277">
        <v>2870</v>
      </c>
      <c r="J192" s="278" t="s">
        <v>785</v>
      </c>
      <c r="K192" s="279">
        <f t="shared" si="82"/>
        <v>358.09999999999991</v>
      </c>
      <c r="L192" s="280">
        <f t="shared" si="83"/>
        <v>0.14428462065353154</v>
      </c>
      <c r="M192" s="275" t="s">
        <v>620</v>
      </c>
      <c r="N192" s="281">
        <v>42017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72">
        <v>12</v>
      </c>
      <c r="B193" s="273">
        <v>41928</v>
      </c>
      <c r="C193" s="273"/>
      <c r="D193" s="274" t="s">
        <v>786</v>
      </c>
      <c r="E193" s="275" t="s">
        <v>622</v>
      </c>
      <c r="F193" s="276">
        <v>84.5</v>
      </c>
      <c r="G193" s="275" t="s">
        <v>768</v>
      </c>
      <c r="H193" s="275">
        <v>93</v>
      </c>
      <c r="I193" s="277">
        <v>110</v>
      </c>
      <c r="J193" s="278" t="s">
        <v>787</v>
      </c>
      <c r="K193" s="279">
        <f t="shared" si="82"/>
        <v>8.5</v>
      </c>
      <c r="L193" s="280">
        <f t="shared" si="83"/>
        <v>0.10059171597633136</v>
      </c>
      <c r="M193" s="275" t="s">
        <v>620</v>
      </c>
      <c r="N193" s="281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72">
        <v>13</v>
      </c>
      <c r="B194" s="273">
        <v>41928</v>
      </c>
      <c r="C194" s="273"/>
      <c r="D194" s="274" t="s">
        <v>788</v>
      </c>
      <c r="E194" s="275" t="s">
        <v>622</v>
      </c>
      <c r="F194" s="276">
        <v>401</v>
      </c>
      <c r="G194" s="275" t="s">
        <v>768</v>
      </c>
      <c r="H194" s="275">
        <v>428</v>
      </c>
      <c r="I194" s="277">
        <v>450</v>
      </c>
      <c r="J194" s="278" t="s">
        <v>789</v>
      </c>
      <c r="K194" s="279">
        <f t="shared" si="82"/>
        <v>27</v>
      </c>
      <c r="L194" s="280">
        <f t="shared" si="83"/>
        <v>6.7331670822942641E-2</v>
      </c>
      <c r="M194" s="275" t="s">
        <v>620</v>
      </c>
      <c r="N194" s="281">
        <v>42020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72">
        <v>14</v>
      </c>
      <c r="B195" s="273">
        <v>41928</v>
      </c>
      <c r="C195" s="273"/>
      <c r="D195" s="274" t="s">
        <v>790</v>
      </c>
      <c r="E195" s="275" t="s">
        <v>622</v>
      </c>
      <c r="F195" s="276">
        <v>101</v>
      </c>
      <c r="G195" s="275" t="s">
        <v>768</v>
      </c>
      <c r="H195" s="275">
        <v>112</v>
      </c>
      <c r="I195" s="277">
        <v>120</v>
      </c>
      <c r="J195" s="278" t="s">
        <v>791</v>
      </c>
      <c r="K195" s="279">
        <f t="shared" si="82"/>
        <v>11</v>
      </c>
      <c r="L195" s="280">
        <f t="shared" si="83"/>
        <v>0.10891089108910891</v>
      </c>
      <c r="M195" s="275" t="s">
        <v>620</v>
      </c>
      <c r="N195" s="281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72">
        <v>15</v>
      </c>
      <c r="B196" s="273">
        <v>41954</v>
      </c>
      <c r="C196" s="273"/>
      <c r="D196" s="274" t="s">
        <v>792</v>
      </c>
      <c r="E196" s="275" t="s">
        <v>622</v>
      </c>
      <c r="F196" s="276">
        <v>59</v>
      </c>
      <c r="G196" s="275" t="s">
        <v>768</v>
      </c>
      <c r="H196" s="275">
        <v>76</v>
      </c>
      <c r="I196" s="277">
        <v>76</v>
      </c>
      <c r="J196" s="278" t="s">
        <v>769</v>
      </c>
      <c r="K196" s="279">
        <f t="shared" si="82"/>
        <v>17</v>
      </c>
      <c r="L196" s="280">
        <f t="shared" si="83"/>
        <v>0.28813559322033899</v>
      </c>
      <c r="M196" s="275" t="s">
        <v>620</v>
      </c>
      <c r="N196" s="281">
        <v>43032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72">
        <v>16</v>
      </c>
      <c r="B197" s="273">
        <v>41954</v>
      </c>
      <c r="C197" s="273"/>
      <c r="D197" s="274" t="s">
        <v>781</v>
      </c>
      <c r="E197" s="275" t="s">
        <v>622</v>
      </c>
      <c r="F197" s="276">
        <v>99</v>
      </c>
      <c r="G197" s="275" t="s">
        <v>768</v>
      </c>
      <c r="H197" s="275">
        <v>120</v>
      </c>
      <c r="I197" s="277">
        <v>120</v>
      </c>
      <c r="J197" s="278" t="s">
        <v>655</v>
      </c>
      <c r="K197" s="279">
        <f t="shared" si="82"/>
        <v>21</v>
      </c>
      <c r="L197" s="280">
        <f t="shared" si="83"/>
        <v>0.21212121212121213</v>
      </c>
      <c r="M197" s="275" t="s">
        <v>620</v>
      </c>
      <c r="N197" s="281">
        <v>41960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72">
        <v>17</v>
      </c>
      <c r="B198" s="273">
        <v>41956</v>
      </c>
      <c r="C198" s="273"/>
      <c r="D198" s="274" t="s">
        <v>793</v>
      </c>
      <c r="E198" s="275" t="s">
        <v>622</v>
      </c>
      <c r="F198" s="276">
        <v>22</v>
      </c>
      <c r="G198" s="275" t="s">
        <v>768</v>
      </c>
      <c r="H198" s="275">
        <v>33.549999999999997</v>
      </c>
      <c r="I198" s="277">
        <v>32</v>
      </c>
      <c r="J198" s="278" t="s">
        <v>794</v>
      </c>
      <c r="K198" s="279">
        <f t="shared" si="82"/>
        <v>11.549999999999997</v>
      </c>
      <c r="L198" s="280">
        <f t="shared" si="83"/>
        <v>0.52499999999999991</v>
      </c>
      <c r="M198" s="275" t="s">
        <v>620</v>
      </c>
      <c r="N198" s="281">
        <v>42188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72">
        <v>18</v>
      </c>
      <c r="B199" s="273">
        <v>41976</v>
      </c>
      <c r="C199" s="273"/>
      <c r="D199" s="274" t="s">
        <v>795</v>
      </c>
      <c r="E199" s="275" t="s">
        <v>622</v>
      </c>
      <c r="F199" s="276">
        <v>440</v>
      </c>
      <c r="G199" s="275" t="s">
        <v>768</v>
      </c>
      <c r="H199" s="275">
        <v>520</v>
      </c>
      <c r="I199" s="277">
        <v>520</v>
      </c>
      <c r="J199" s="278" t="s">
        <v>796</v>
      </c>
      <c r="K199" s="279">
        <f t="shared" si="82"/>
        <v>80</v>
      </c>
      <c r="L199" s="280">
        <f t="shared" si="83"/>
        <v>0.18181818181818182</v>
      </c>
      <c r="M199" s="275" t="s">
        <v>620</v>
      </c>
      <c r="N199" s="281">
        <v>42208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72">
        <v>19</v>
      </c>
      <c r="B200" s="273">
        <v>41976</v>
      </c>
      <c r="C200" s="273"/>
      <c r="D200" s="274" t="s">
        <v>797</v>
      </c>
      <c r="E200" s="275" t="s">
        <v>622</v>
      </c>
      <c r="F200" s="276">
        <v>360</v>
      </c>
      <c r="G200" s="275" t="s">
        <v>768</v>
      </c>
      <c r="H200" s="275">
        <v>427</v>
      </c>
      <c r="I200" s="277">
        <v>425</v>
      </c>
      <c r="J200" s="278" t="s">
        <v>798</v>
      </c>
      <c r="K200" s="279">
        <f t="shared" si="82"/>
        <v>67</v>
      </c>
      <c r="L200" s="280">
        <f t="shared" si="83"/>
        <v>0.18611111111111112</v>
      </c>
      <c r="M200" s="275" t="s">
        <v>620</v>
      </c>
      <c r="N200" s="281">
        <v>42058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72">
        <v>20</v>
      </c>
      <c r="B201" s="273">
        <v>42012</v>
      </c>
      <c r="C201" s="273"/>
      <c r="D201" s="274" t="s">
        <v>799</v>
      </c>
      <c r="E201" s="275" t="s">
        <v>622</v>
      </c>
      <c r="F201" s="276">
        <v>360</v>
      </c>
      <c r="G201" s="275" t="s">
        <v>768</v>
      </c>
      <c r="H201" s="275">
        <v>455</v>
      </c>
      <c r="I201" s="277">
        <v>420</v>
      </c>
      <c r="J201" s="278" t="s">
        <v>800</v>
      </c>
      <c r="K201" s="279">
        <f t="shared" si="82"/>
        <v>95</v>
      </c>
      <c r="L201" s="280">
        <f t="shared" si="83"/>
        <v>0.2638888888888889</v>
      </c>
      <c r="M201" s="275" t="s">
        <v>620</v>
      </c>
      <c r="N201" s="281">
        <v>42024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72">
        <v>21</v>
      </c>
      <c r="B202" s="273">
        <v>42012</v>
      </c>
      <c r="C202" s="273"/>
      <c r="D202" s="274" t="s">
        <v>801</v>
      </c>
      <c r="E202" s="275" t="s">
        <v>622</v>
      </c>
      <c r="F202" s="276">
        <v>130</v>
      </c>
      <c r="G202" s="275"/>
      <c r="H202" s="275">
        <v>175.5</v>
      </c>
      <c r="I202" s="277">
        <v>165</v>
      </c>
      <c r="J202" s="278" t="s">
        <v>802</v>
      </c>
      <c r="K202" s="279">
        <f t="shared" si="82"/>
        <v>45.5</v>
      </c>
      <c r="L202" s="280">
        <f t="shared" si="83"/>
        <v>0.35</v>
      </c>
      <c r="M202" s="275" t="s">
        <v>620</v>
      </c>
      <c r="N202" s="281">
        <v>43088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72">
        <v>22</v>
      </c>
      <c r="B203" s="273">
        <v>42040</v>
      </c>
      <c r="C203" s="273"/>
      <c r="D203" s="274" t="s">
        <v>392</v>
      </c>
      <c r="E203" s="275" t="s">
        <v>767</v>
      </c>
      <c r="F203" s="276">
        <v>98</v>
      </c>
      <c r="G203" s="275"/>
      <c r="H203" s="275">
        <v>120</v>
      </c>
      <c r="I203" s="277">
        <v>120</v>
      </c>
      <c r="J203" s="278" t="s">
        <v>769</v>
      </c>
      <c r="K203" s="279">
        <f t="shared" si="82"/>
        <v>22</v>
      </c>
      <c r="L203" s="280">
        <f t="shared" si="83"/>
        <v>0.22448979591836735</v>
      </c>
      <c r="M203" s="275" t="s">
        <v>620</v>
      </c>
      <c r="N203" s="281">
        <v>42753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72">
        <v>23</v>
      </c>
      <c r="B204" s="273">
        <v>42040</v>
      </c>
      <c r="C204" s="273"/>
      <c r="D204" s="274" t="s">
        <v>803</v>
      </c>
      <c r="E204" s="275" t="s">
        <v>767</v>
      </c>
      <c r="F204" s="276">
        <v>196</v>
      </c>
      <c r="G204" s="275"/>
      <c r="H204" s="275">
        <v>262</v>
      </c>
      <c r="I204" s="277">
        <v>255</v>
      </c>
      <c r="J204" s="278" t="s">
        <v>769</v>
      </c>
      <c r="K204" s="279">
        <f t="shared" si="82"/>
        <v>66</v>
      </c>
      <c r="L204" s="280">
        <f t="shared" si="83"/>
        <v>0.33673469387755101</v>
      </c>
      <c r="M204" s="275" t="s">
        <v>620</v>
      </c>
      <c r="N204" s="281">
        <v>42599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2">
        <v>24</v>
      </c>
      <c r="B205" s="283">
        <v>42067</v>
      </c>
      <c r="C205" s="283"/>
      <c r="D205" s="284" t="s">
        <v>391</v>
      </c>
      <c r="E205" s="285" t="s">
        <v>767</v>
      </c>
      <c r="F205" s="286">
        <v>235</v>
      </c>
      <c r="G205" s="286"/>
      <c r="H205" s="287">
        <v>77</v>
      </c>
      <c r="I205" s="287" t="s">
        <v>804</v>
      </c>
      <c r="J205" s="288" t="s">
        <v>805</v>
      </c>
      <c r="K205" s="289">
        <f t="shared" si="82"/>
        <v>-158</v>
      </c>
      <c r="L205" s="290">
        <f t="shared" si="83"/>
        <v>-0.67234042553191486</v>
      </c>
      <c r="M205" s="286" t="s">
        <v>654</v>
      </c>
      <c r="N205" s="283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72">
        <v>25</v>
      </c>
      <c r="B206" s="273">
        <v>42067</v>
      </c>
      <c r="C206" s="273"/>
      <c r="D206" s="274" t="s">
        <v>806</v>
      </c>
      <c r="E206" s="275" t="s">
        <v>767</v>
      </c>
      <c r="F206" s="276">
        <v>185</v>
      </c>
      <c r="G206" s="275"/>
      <c r="H206" s="275">
        <v>224</v>
      </c>
      <c r="I206" s="277" t="s">
        <v>807</v>
      </c>
      <c r="J206" s="278" t="s">
        <v>769</v>
      </c>
      <c r="K206" s="279">
        <f t="shared" si="82"/>
        <v>39</v>
      </c>
      <c r="L206" s="280">
        <f t="shared" si="83"/>
        <v>0.21081081081081082</v>
      </c>
      <c r="M206" s="275" t="s">
        <v>620</v>
      </c>
      <c r="N206" s="281">
        <v>42647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2">
        <v>26</v>
      </c>
      <c r="B207" s="283">
        <v>42090</v>
      </c>
      <c r="C207" s="283"/>
      <c r="D207" s="291" t="s">
        <v>808</v>
      </c>
      <c r="E207" s="286" t="s">
        <v>767</v>
      </c>
      <c r="F207" s="286">
        <v>49.5</v>
      </c>
      <c r="G207" s="287"/>
      <c r="H207" s="287">
        <v>15.85</v>
      </c>
      <c r="I207" s="287">
        <v>67</v>
      </c>
      <c r="J207" s="288" t="s">
        <v>809</v>
      </c>
      <c r="K207" s="287">
        <f t="shared" si="82"/>
        <v>-33.65</v>
      </c>
      <c r="L207" s="292">
        <f t="shared" si="83"/>
        <v>-0.67979797979797973</v>
      </c>
      <c r="M207" s="286" t="s">
        <v>654</v>
      </c>
      <c r="N207" s="293">
        <v>43627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72">
        <v>27</v>
      </c>
      <c r="B208" s="273">
        <v>42093</v>
      </c>
      <c r="C208" s="273"/>
      <c r="D208" s="274" t="s">
        <v>810</v>
      </c>
      <c r="E208" s="275" t="s">
        <v>767</v>
      </c>
      <c r="F208" s="276">
        <v>183.5</v>
      </c>
      <c r="G208" s="275"/>
      <c r="H208" s="275">
        <v>219</v>
      </c>
      <c r="I208" s="277">
        <v>218</v>
      </c>
      <c r="J208" s="278" t="s">
        <v>811</v>
      </c>
      <c r="K208" s="279">
        <f t="shared" si="82"/>
        <v>35.5</v>
      </c>
      <c r="L208" s="280">
        <f t="shared" si="83"/>
        <v>0.19346049046321526</v>
      </c>
      <c r="M208" s="275" t="s">
        <v>620</v>
      </c>
      <c r="N208" s="281">
        <v>42103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72">
        <v>28</v>
      </c>
      <c r="B209" s="273">
        <v>42114</v>
      </c>
      <c r="C209" s="273"/>
      <c r="D209" s="274" t="s">
        <v>812</v>
      </c>
      <c r="E209" s="275" t="s">
        <v>767</v>
      </c>
      <c r="F209" s="276">
        <f>(227+237)/2</f>
        <v>232</v>
      </c>
      <c r="G209" s="275"/>
      <c r="H209" s="275">
        <v>298</v>
      </c>
      <c r="I209" s="277">
        <v>298</v>
      </c>
      <c r="J209" s="278" t="s">
        <v>769</v>
      </c>
      <c r="K209" s="279">
        <f t="shared" si="82"/>
        <v>66</v>
      </c>
      <c r="L209" s="280">
        <f t="shared" si="83"/>
        <v>0.28448275862068967</v>
      </c>
      <c r="M209" s="275" t="s">
        <v>620</v>
      </c>
      <c r="N209" s="281">
        <v>42823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72">
        <v>29</v>
      </c>
      <c r="B210" s="273">
        <v>42128</v>
      </c>
      <c r="C210" s="273"/>
      <c r="D210" s="274" t="s">
        <v>813</v>
      </c>
      <c r="E210" s="275" t="s">
        <v>622</v>
      </c>
      <c r="F210" s="276">
        <v>385</v>
      </c>
      <c r="G210" s="275"/>
      <c r="H210" s="275">
        <f>212.5+331</f>
        <v>543.5</v>
      </c>
      <c r="I210" s="277">
        <v>510</v>
      </c>
      <c r="J210" s="278" t="s">
        <v>814</v>
      </c>
      <c r="K210" s="279">
        <f t="shared" si="82"/>
        <v>158.5</v>
      </c>
      <c r="L210" s="280">
        <f t="shared" si="83"/>
        <v>0.41168831168831171</v>
      </c>
      <c r="M210" s="275" t="s">
        <v>620</v>
      </c>
      <c r="N210" s="281">
        <v>42235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72">
        <v>30</v>
      </c>
      <c r="B211" s="273">
        <v>42128</v>
      </c>
      <c r="C211" s="273"/>
      <c r="D211" s="274" t="s">
        <v>815</v>
      </c>
      <c r="E211" s="275" t="s">
        <v>622</v>
      </c>
      <c r="F211" s="276">
        <v>115.5</v>
      </c>
      <c r="G211" s="275"/>
      <c r="H211" s="275">
        <v>146</v>
      </c>
      <c r="I211" s="277">
        <v>142</v>
      </c>
      <c r="J211" s="278" t="s">
        <v>816</v>
      </c>
      <c r="K211" s="279">
        <f t="shared" si="82"/>
        <v>30.5</v>
      </c>
      <c r="L211" s="280">
        <f t="shared" si="83"/>
        <v>0.26406926406926406</v>
      </c>
      <c r="M211" s="275" t="s">
        <v>620</v>
      </c>
      <c r="N211" s="281">
        <v>42202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72">
        <v>31</v>
      </c>
      <c r="B212" s="273">
        <v>42151</v>
      </c>
      <c r="C212" s="273"/>
      <c r="D212" s="274" t="s">
        <v>817</v>
      </c>
      <c r="E212" s="275" t="s">
        <v>622</v>
      </c>
      <c r="F212" s="276">
        <v>237.5</v>
      </c>
      <c r="G212" s="275"/>
      <c r="H212" s="275">
        <v>279.5</v>
      </c>
      <c r="I212" s="277">
        <v>278</v>
      </c>
      <c r="J212" s="278" t="s">
        <v>769</v>
      </c>
      <c r="K212" s="279">
        <f t="shared" si="82"/>
        <v>42</v>
      </c>
      <c r="L212" s="280">
        <f t="shared" si="83"/>
        <v>0.17684210526315788</v>
      </c>
      <c r="M212" s="275" t="s">
        <v>620</v>
      </c>
      <c r="N212" s="281">
        <v>42222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32</v>
      </c>
      <c r="B213" s="273">
        <v>42174</v>
      </c>
      <c r="C213" s="273"/>
      <c r="D213" s="274" t="s">
        <v>788</v>
      </c>
      <c r="E213" s="275" t="s">
        <v>767</v>
      </c>
      <c r="F213" s="276">
        <v>340</v>
      </c>
      <c r="G213" s="275"/>
      <c r="H213" s="275">
        <v>448</v>
      </c>
      <c r="I213" s="277">
        <v>448</v>
      </c>
      <c r="J213" s="278" t="s">
        <v>769</v>
      </c>
      <c r="K213" s="279">
        <f t="shared" si="82"/>
        <v>108</v>
      </c>
      <c r="L213" s="280">
        <f t="shared" si="83"/>
        <v>0.31764705882352939</v>
      </c>
      <c r="M213" s="275" t="s">
        <v>620</v>
      </c>
      <c r="N213" s="281">
        <v>43018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33</v>
      </c>
      <c r="B214" s="273">
        <v>42191</v>
      </c>
      <c r="C214" s="273"/>
      <c r="D214" s="274" t="s">
        <v>818</v>
      </c>
      <c r="E214" s="275" t="s">
        <v>767</v>
      </c>
      <c r="F214" s="276">
        <v>390</v>
      </c>
      <c r="G214" s="275"/>
      <c r="H214" s="275">
        <v>460</v>
      </c>
      <c r="I214" s="277">
        <v>460</v>
      </c>
      <c r="J214" s="278" t="s">
        <v>769</v>
      </c>
      <c r="K214" s="279">
        <f t="shared" si="82"/>
        <v>70</v>
      </c>
      <c r="L214" s="280">
        <f t="shared" si="83"/>
        <v>0.17948717948717949</v>
      </c>
      <c r="M214" s="275" t="s">
        <v>620</v>
      </c>
      <c r="N214" s="281">
        <v>42478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2">
        <v>34</v>
      </c>
      <c r="B215" s="283">
        <v>42195</v>
      </c>
      <c r="C215" s="283"/>
      <c r="D215" s="284" t="s">
        <v>819</v>
      </c>
      <c r="E215" s="285" t="s">
        <v>767</v>
      </c>
      <c r="F215" s="286">
        <v>122.5</v>
      </c>
      <c r="G215" s="286"/>
      <c r="H215" s="287">
        <v>61</v>
      </c>
      <c r="I215" s="287">
        <v>172</v>
      </c>
      <c r="J215" s="288" t="s">
        <v>820</v>
      </c>
      <c r="K215" s="289">
        <f t="shared" si="82"/>
        <v>-61.5</v>
      </c>
      <c r="L215" s="290">
        <f t="shared" si="83"/>
        <v>-0.50204081632653064</v>
      </c>
      <c r="M215" s="286" t="s">
        <v>654</v>
      </c>
      <c r="N215" s="283">
        <v>43333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2">
        <v>35</v>
      </c>
      <c r="B216" s="273">
        <v>42219</v>
      </c>
      <c r="C216" s="273"/>
      <c r="D216" s="274" t="s">
        <v>821</v>
      </c>
      <c r="E216" s="275" t="s">
        <v>767</v>
      </c>
      <c r="F216" s="276">
        <v>297.5</v>
      </c>
      <c r="G216" s="275"/>
      <c r="H216" s="275">
        <v>350</v>
      </c>
      <c r="I216" s="277">
        <v>360</v>
      </c>
      <c r="J216" s="278" t="s">
        <v>822</v>
      </c>
      <c r="K216" s="279">
        <f t="shared" si="82"/>
        <v>52.5</v>
      </c>
      <c r="L216" s="280">
        <f t="shared" si="83"/>
        <v>0.17647058823529413</v>
      </c>
      <c r="M216" s="275" t="s">
        <v>620</v>
      </c>
      <c r="N216" s="281">
        <v>42232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36</v>
      </c>
      <c r="B217" s="273">
        <v>42219</v>
      </c>
      <c r="C217" s="273"/>
      <c r="D217" s="274" t="s">
        <v>823</v>
      </c>
      <c r="E217" s="275" t="s">
        <v>767</v>
      </c>
      <c r="F217" s="276">
        <v>115.5</v>
      </c>
      <c r="G217" s="275"/>
      <c r="H217" s="275">
        <v>149</v>
      </c>
      <c r="I217" s="277">
        <v>140</v>
      </c>
      <c r="J217" s="278" t="s">
        <v>824</v>
      </c>
      <c r="K217" s="279">
        <f t="shared" si="82"/>
        <v>33.5</v>
      </c>
      <c r="L217" s="280">
        <f t="shared" si="83"/>
        <v>0.29004329004329005</v>
      </c>
      <c r="M217" s="275" t="s">
        <v>620</v>
      </c>
      <c r="N217" s="281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72">
        <v>37</v>
      </c>
      <c r="B218" s="273">
        <v>42251</v>
      </c>
      <c r="C218" s="273"/>
      <c r="D218" s="274" t="s">
        <v>817</v>
      </c>
      <c r="E218" s="275" t="s">
        <v>767</v>
      </c>
      <c r="F218" s="276">
        <v>226</v>
      </c>
      <c r="G218" s="275"/>
      <c r="H218" s="275">
        <v>292</v>
      </c>
      <c r="I218" s="277">
        <v>292</v>
      </c>
      <c r="J218" s="278" t="s">
        <v>825</v>
      </c>
      <c r="K218" s="279">
        <f t="shared" si="82"/>
        <v>66</v>
      </c>
      <c r="L218" s="280">
        <f t="shared" si="83"/>
        <v>0.29203539823008851</v>
      </c>
      <c r="M218" s="275" t="s">
        <v>620</v>
      </c>
      <c r="N218" s="281">
        <v>42286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38</v>
      </c>
      <c r="B219" s="273">
        <v>42254</v>
      </c>
      <c r="C219" s="273"/>
      <c r="D219" s="274" t="s">
        <v>812</v>
      </c>
      <c r="E219" s="275" t="s">
        <v>767</v>
      </c>
      <c r="F219" s="276">
        <v>232.5</v>
      </c>
      <c r="G219" s="275"/>
      <c r="H219" s="275">
        <v>312.5</v>
      </c>
      <c r="I219" s="277">
        <v>310</v>
      </c>
      <c r="J219" s="278" t="s">
        <v>769</v>
      </c>
      <c r="K219" s="279">
        <f t="shared" si="82"/>
        <v>80</v>
      </c>
      <c r="L219" s="280">
        <f t="shared" si="83"/>
        <v>0.34408602150537637</v>
      </c>
      <c r="M219" s="275" t="s">
        <v>620</v>
      </c>
      <c r="N219" s="281">
        <v>42823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72">
        <v>39</v>
      </c>
      <c r="B220" s="273">
        <v>42268</v>
      </c>
      <c r="C220" s="273"/>
      <c r="D220" s="274" t="s">
        <v>826</v>
      </c>
      <c r="E220" s="275" t="s">
        <v>767</v>
      </c>
      <c r="F220" s="276">
        <v>196.5</v>
      </c>
      <c r="G220" s="275"/>
      <c r="H220" s="275">
        <v>238</v>
      </c>
      <c r="I220" s="277">
        <v>238</v>
      </c>
      <c r="J220" s="278" t="s">
        <v>825</v>
      </c>
      <c r="K220" s="279">
        <f t="shared" si="82"/>
        <v>41.5</v>
      </c>
      <c r="L220" s="280">
        <f t="shared" si="83"/>
        <v>0.21119592875318066</v>
      </c>
      <c r="M220" s="275" t="s">
        <v>620</v>
      </c>
      <c r="N220" s="281">
        <v>42291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40</v>
      </c>
      <c r="B221" s="273">
        <v>42271</v>
      </c>
      <c r="C221" s="273"/>
      <c r="D221" s="274" t="s">
        <v>766</v>
      </c>
      <c r="E221" s="275" t="s">
        <v>767</v>
      </c>
      <c r="F221" s="276">
        <v>65</v>
      </c>
      <c r="G221" s="275"/>
      <c r="H221" s="275">
        <v>82</v>
      </c>
      <c r="I221" s="277">
        <v>82</v>
      </c>
      <c r="J221" s="278" t="s">
        <v>825</v>
      </c>
      <c r="K221" s="279">
        <f t="shared" si="82"/>
        <v>17</v>
      </c>
      <c r="L221" s="280">
        <f t="shared" si="83"/>
        <v>0.26153846153846155</v>
      </c>
      <c r="M221" s="275" t="s">
        <v>620</v>
      </c>
      <c r="N221" s="281">
        <v>42578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41</v>
      </c>
      <c r="B222" s="273">
        <v>42291</v>
      </c>
      <c r="C222" s="273"/>
      <c r="D222" s="274" t="s">
        <v>827</v>
      </c>
      <c r="E222" s="275" t="s">
        <v>767</v>
      </c>
      <c r="F222" s="276">
        <v>144</v>
      </c>
      <c r="G222" s="275"/>
      <c r="H222" s="275">
        <v>182.5</v>
      </c>
      <c r="I222" s="277">
        <v>181</v>
      </c>
      <c r="J222" s="278" t="s">
        <v>825</v>
      </c>
      <c r="K222" s="279">
        <f t="shared" si="82"/>
        <v>38.5</v>
      </c>
      <c r="L222" s="280">
        <f t="shared" si="83"/>
        <v>0.2673611111111111</v>
      </c>
      <c r="M222" s="275" t="s">
        <v>620</v>
      </c>
      <c r="N222" s="281">
        <v>42817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42</v>
      </c>
      <c r="B223" s="273">
        <v>42291</v>
      </c>
      <c r="C223" s="273"/>
      <c r="D223" s="274" t="s">
        <v>828</v>
      </c>
      <c r="E223" s="275" t="s">
        <v>767</v>
      </c>
      <c r="F223" s="276">
        <v>264</v>
      </c>
      <c r="G223" s="275"/>
      <c r="H223" s="275">
        <v>311</v>
      </c>
      <c r="I223" s="277">
        <v>311</v>
      </c>
      <c r="J223" s="278" t="s">
        <v>825</v>
      </c>
      <c r="K223" s="279">
        <f t="shared" si="82"/>
        <v>47</v>
      </c>
      <c r="L223" s="280">
        <f t="shared" si="83"/>
        <v>0.17803030303030304</v>
      </c>
      <c r="M223" s="275" t="s">
        <v>620</v>
      </c>
      <c r="N223" s="281">
        <v>42604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43</v>
      </c>
      <c r="B224" s="273">
        <v>42318</v>
      </c>
      <c r="C224" s="273"/>
      <c r="D224" s="274" t="s">
        <v>829</v>
      </c>
      <c r="E224" s="275" t="s">
        <v>622</v>
      </c>
      <c r="F224" s="276">
        <v>549.5</v>
      </c>
      <c r="G224" s="275"/>
      <c r="H224" s="275">
        <v>630</v>
      </c>
      <c r="I224" s="277">
        <v>630</v>
      </c>
      <c r="J224" s="278" t="s">
        <v>825</v>
      </c>
      <c r="K224" s="279">
        <f t="shared" si="82"/>
        <v>80.5</v>
      </c>
      <c r="L224" s="280">
        <f t="shared" si="83"/>
        <v>0.1464968152866242</v>
      </c>
      <c r="M224" s="275" t="s">
        <v>620</v>
      </c>
      <c r="N224" s="281">
        <v>42419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2">
        <v>44</v>
      </c>
      <c r="B225" s="273">
        <v>42342</v>
      </c>
      <c r="C225" s="273"/>
      <c r="D225" s="274" t="s">
        <v>830</v>
      </c>
      <c r="E225" s="275" t="s">
        <v>767</v>
      </c>
      <c r="F225" s="276">
        <v>1027.5</v>
      </c>
      <c r="G225" s="275"/>
      <c r="H225" s="275">
        <v>1315</v>
      </c>
      <c r="I225" s="277">
        <v>1250</v>
      </c>
      <c r="J225" s="278" t="s">
        <v>825</v>
      </c>
      <c r="K225" s="279">
        <f t="shared" si="82"/>
        <v>287.5</v>
      </c>
      <c r="L225" s="280">
        <f t="shared" si="83"/>
        <v>0.27980535279805352</v>
      </c>
      <c r="M225" s="275" t="s">
        <v>620</v>
      </c>
      <c r="N225" s="281">
        <v>43244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45</v>
      </c>
      <c r="B226" s="273">
        <v>42367</v>
      </c>
      <c r="C226" s="273"/>
      <c r="D226" s="274" t="s">
        <v>831</v>
      </c>
      <c r="E226" s="275" t="s">
        <v>767</v>
      </c>
      <c r="F226" s="276">
        <v>465</v>
      </c>
      <c r="G226" s="275"/>
      <c r="H226" s="275">
        <v>540</v>
      </c>
      <c r="I226" s="277">
        <v>540</v>
      </c>
      <c r="J226" s="278" t="s">
        <v>825</v>
      </c>
      <c r="K226" s="279">
        <f t="shared" si="82"/>
        <v>75</v>
      </c>
      <c r="L226" s="280">
        <f t="shared" si="83"/>
        <v>0.16129032258064516</v>
      </c>
      <c r="M226" s="275" t="s">
        <v>620</v>
      </c>
      <c r="N226" s="281">
        <v>42530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46</v>
      </c>
      <c r="B227" s="273">
        <v>42380</v>
      </c>
      <c r="C227" s="273"/>
      <c r="D227" s="274" t="s">
        <v>392</v>
      </c>
      <c r="E227" s="275" t="s">
        <v>622</v>
      </c>
      <c r="F227" s="276">
        <v>81</v>
      </c>
      <c r="G227" s="275"/>
      <c r="H227" s="275">
        <v>110</v>
      </c>
      <c r="I227" s="277">
        <v>110</v>
      </c>
      <c r="J227" s="278" t="s">
        <v>825</v>
      </c>
      <c r="K227" s="279">
        <f t="shared" si="82"/>
        <v>29</v>
      </c>
      <c r="L227" s="280">
        <f t="shared" si="83"/>
        <v>0.35802469135802467</v>
      </c>
      <c r="M227" s="275" t="s">
        <v>620</v>
      </c>
      <c r="N227" s="281">
        <v>42745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47</v>
      </c>
      <c r="B228" s="273">
        <v>42382</v>
      </c>
      <c r="C228" s="273"/>
      <c r="D228" s="274" t="s">
        <v>832</v>
      </c>
      <c r="E228" s="275" t="s">
        <v>622</v>
      </c>
      <c r="F228" s="276">
        <v>417.5</v>
      </c>
      <c r="G228" s="275"/>
      <c r="H228" s="275">
        <v>547</v>
      </c>
      <c r="I228" s="277">
        <v>535</v>
      </c>
      <c r="J228" s="278" t="s">
        <v>825</v>
      </c>
      <c r="K228" s="279">
        <f t="shared" si="82"/>
        <v>129.5</v>
      </c>
      <c r="L228" s="280">
        <f t="shared" si="83"/>
        <v>0.31017964071856285</v>
      </c>
      <c r="M228" s="275" t="s">
        <v>620</v>
      </c>
      <c r="N228" s="281">
        <v>42578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48</v>
      </c>
      <c r="B229" s="273">
        <v>42408</v>
      </c>
      <c r="C229" s="273"/>
      <c r="D229" s="274" t="s">
        <v>833</v>
      </c>
      <c r="E229" s="275" t="s">
        <v>767</v>
      </c>
      <c r="F229" s="276">
        <v>650</v>
      </c>
      <c r="G229" s="275"/>
      <c r="H229" s="275">
        <v>800</v>
      </c>
      <c r="I229" s="277">
        <v>800</v>
      </c>
      <c r="J229" s="278" t="s">
        <v>825</v>
      </c>
      <c r="K229" s="279">
        <f t="shared" si="82"/>
        <v>150</v>
      </c>
      <c r="L229" s="280">
        <f t="shared" si="83"/>
        <v>0.23076923076923078</v>
      </c>
      <c r="M229" s="275" t="s">
        <v>620</v>
      </c>
      <c r="N229" s="281">
        <v>43154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49</v>
      </c>
      <c r="B230" s="273">
        <v>42433</v>
      </c>
      <c r="C230" s="273"/>
      <c r="D230" s="274" t="s">
        <v>212</v>
      </c>
      <c r="E230" s="275" t="s">
        <v>767</v>
      </c>
      <c r="F230" s="276">
        <v>437.5</v>
      </c>
      <c r="G230" s="275"/>
      <c r="H230" s="275">
        <v>504.5</v>
      </c>
      <c r="I230" s="277">
        <v>522</v>
      </c>
      <c r="J230" s="278" t="s">
        <v>834</v>
      </c>
      <c r="K230" s="279">
        <f t="shared" si="82"/>
        <v>67</v>
      </c>
      <c r="L230" s="280">
        <f t="shared" si="83"/>
        <v>0.15314285714285714</v>
      </c>
      <c r="M230" s="275" t="s">
        <v>620</v>
      </c>
      <c r="N230" s="281">
        <v>42480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50</v>
      </c>
      <c r="B231" s="273">
        <v>42438</v>
      </c>
      <c r="C231" s="273"/>
      <c r="D231" s="274" t="s">
        <v>835</v>
      </c>
      <c r="E231" s="275" t="s">
        <v>767</v>
      </c>
      <c r="F231" s="276">
        <v>189.5</v>
      </c>
      <c r="G231" s="275"/>
      <c r="H231" s="275">
        <v>218</v>
      </c>
      <c r="I231" s="277">
        <v>218</v>
      </c>
      <c r="J231" s="278" t="s">
        <v>825</v>
      </c>
      <c r="K231" s="279">
        <f t="shared" si="82"/>
        <v>28.5</v>
      </c>
      <c r="L231" s="280">
        <f t="shared" si="83"/>
        <v>0.15039577836411611</v>
      </c>
      <c r="M231" s="275" t="s">
        <v>620</v>
      </c>
      <c r="N231" s="281">
        <v>43034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2">
        <v>51</v>
      </c>
      <c r="B232" s="283">
        <v>42471</v>
      </c>
      <c r="C232" s="283"/>
      <c r="D232" s="291" t="s">
        <v>836</v>
      </c>
      <c r="E232" s="286" t="s">
        <v>767</v>
      </c>
      <c r="F232" s="286">
        <v>36.5</v>
      </c>
      <c r="G232" s="287"/>
      <c r="H232" s="287">
        <v>15.85</v>
      </c>
      <c r="I232" s="287">
        <v>60</v>
      </c>
      <c r="J232" s="288" t="s">
        <v>837</v>
      </c>
      <c r="K232" s="289">
        <f t="shared" si="82"/>
        <v>-20.65</v>
      </c>
      <c r="L232" s="290">
        <f t="shared" si="83"/>
        <v>-0.5657534246575342</v>
      </c>
      <c r="M232" s="286" t="s">
        <v>654</v>
      </c>
      <c r="N232" s="294">
        <v>43627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52</v>
      </c>
      <c r="B233" s="273">
        <v>42472</v>
      </c>
      <c r="C233" s="273"/>
      <c r="D233" s="274" t="s">
        <v>838</v>
      </c>
      <c r="E233" s="275" t="s">
        <v>767</v>
      </c>
      <c r="F233" s="276">
        <v>93</v>
      </c>
      <c r="G233" s="275"/>
      <c r="H233" s="275">
        <v>149</v>
      </c>
      <c r="I233" s="277">
        <v>140</v>
      </c>
      <c r="J233" s="278" t="s">
        <v>839</v>
      </c>
      <c r="K233" s="279">
        <f t="shared" si="82"/>
        <v>56</v>
      </c>
      <c r="L233" s="280">
        <f t="shared" si="83"/>
        <v>0.60215053763440862</v>
      </c>
      <c r="M233" s="275" t="s">
        <v>620</v>
      </c>
      <c r="N233" s="281">
        <v>42740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53</v>
      </c>
      <c r="B234" s="273">
        <v>42472</v>
      </c>
      <c r="C234" s="273"/>
      <c r="D234" s="274" t="s">
        <v>840</v>
      </c>
      <c r="E234" s="275" t="s">
        <v>767</v>
      </c>
      <c r="F234" s="276">
        <v>130</v>
      </c>
      <c r="G234" s="275"/>
      <c r="H234" s="275">
        <v>150</v>
      </c>
      <c r="I234" s="277" t="s">
        <v>841</v>
      </c>
      <c r="J234" s="278" t="s">
        <v>825</v>
      </c>
      <c r="K234" s="279">
        <f t="shared" si="82"/>
        <v>20</v>
      </c>
      <c r="L234" s="280">
        <f t="shared" si="83"/>
        <v>0.15384615384615385</v>
      </c>
      <c r="M234" s="275" t="s">
        <v>620</v>
      </c>
      <c r="N234" s="281">
        <v>42564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2">
        <v>54</v>
      </c>
      <c r="B235" s="273">
        <v>42473</v>
      </c>
      <c r="C235" s="273"/>
      <c r="D235" s="274" t="s">
        <v>842</v>
      </c>
      <c r="E235" s="275" t="s">
        <v>767</v>
      </c>
      <c r="F235" s="276">
        <v>196</v>
      </c>
      <c r="G235" s="275"/>
      <c r="H235" s="275">
        <v>299</v>
      </c>
      <c r="I235" s="277">
        <v>299</v>
      </c>
      <c r="J235" s="278" t="s">
        <v>825</v>
      </c>
      <c r="K235" s="279">
        <v>103</v>
      </c>
      <c r="L235" s="280">
        <v>0.52551020408163296</v>
      </c>
      <c r="M235" s="275" t="s">
        <v>620</v>
      </c>
      <c r="N235" s="281">
        <v>42620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55</v>
      </c>
      <c r="B236" s="273">
        <v>42473</v>
      </c>
      <c r="C236" s="273"/>
      <c r="D236" s="274" t="s">
        <v>843</v>
      </c>
      <c r="E236" s="275" t="s">
        <v>767</v>
      </c>
      <c r="F236" s="276">
        <v>88</v>
      </c>
      <c r="G236" s="275"/>
      <c r="H236" s="275">
        <v>103</v>
      </c>
      <c r="I236" s="277">
        <v>103</v>
      </c>
      <c r="J236" s="278" t="s">
        <v>825</v>
      </c>
      <c r="K236" s="279">
        <v>15</v>
      </c>
      <c r="L236" s="280">
        <v>0.170454545454545</v>
      </c>
      <c r="M236" s="275" t="s">
        <v>620</v>
      </c>
      <c r="N236" s="281">
        <v>42530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2">
        <v>56</v>
      </c>
      <c r="B237" s="273">
        <v>42492</v>
      </c>
      <c r="C237" s="273"/>
      <c r="D237" s="274" t="s">
        <v>844</v>
      </c>
      <c r="E237" s="275" t="s">
        <v>767</v>
      </c>
      <c r="F237" s="276">
        <v>127.5</v>
      </c>
      <c r="G237" s="275"/>
      <c r="H237" s="275">
        <v>148</v>
      </c>
      <c r="I237" s="277" t="s">
        <v>845</v>
      </c>
      <c r="J237" s="278" t="s">
        <v>825</v>
      </c>
      <c r="K237" s="279">
        <f t="shared" ref="K237:K241" si="84">H237-F237</f>
        <v>20.5</v>
      </c>
      <c r="L237" s="280">
        <f t="shared" ref="L237:L241" si="85">K237/F237</f>
        <v>0.16078431372549021</v>
      </c>
      <c r="M237" s="275" t="s">
        <v>620</v>
      </c>
      <c r="N237" s="281">
        <v>42564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57</v>
      </c>
      <c r="B238" s="273">
        <v>42493</v>
      </c>
      <c r="C238" s="273"/>
      <c r="D238" s="274" t="s">
        <v>846</v>
      </c>
      <c r="E238" s="275" t="s">
        <v>767</v>
      </c>
      <c r="F238" s="276">
        <v>675</v>
      </c>
      <c r="G238" s="275"/>
      <c r="H238" s="275">
        <v>815</v>
      </c>
      <c r="I238" s="277" t="s">
        <v>847</v>
      </c>
      <c r="J238" s="278" t="s">
        <v>825</v>
      </c>
      <c r="K238" s="279">
        <f t="shared" si="84"/>
        <v>140</v>
      </c>
      <c r="L238" s="280">
        <f t="shared" si="85"/>
        <v>0.2074074074074074</v>
      </c>
      <c r="M238" s="275" t="s">
        <v>620</v>
      </c>
      <c r="N238" s="281">
        <v>43154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2">
        <v>58</v>
      </c>
      <c r="B239" s="283">
        <v>42522</v>
      </c>
      <c r="C239" s="283"/>
      <c r="D239" s="284" t="s">
        <v>848</v>
      </c>
      <c r="E239" s="285" t="s">
        <v>767</v>
      </c>
      <c r="F239" s="286">
        <v>500</v>
      </c>
      <c r="G239" s="286"/>
      <c r="H239" s="287">
        <v>232.5</v>
      </c>
      <c r="I239" s="287" t="s">
        <v>849</v>
      </c>
      <c r="J239" s="288" t="s">
        <v>850</v>
      </c>
      <c r="K239" s="289">
        <f t="shared" si="84"/>
        <v>-267.5</v>
      </c>
      <c r="L239" s="290">
        <f t="shared" si="85"/>
        <v>-0.53500000000000003</v>
      </c>
      <c r="M239" s="286" t="s">
        <v>654</v>
      </c>
      <c r="N239" s="283">
        <v>43735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59</v>
      </c>
      <c r="B240" s="273">
        <v>42527</v>
      </c>
      <c r="C240" s="273"/>
      <c r="D240" s="274" t="s">
        <v>562</v>
      </c>
      <c r="E240" s="275" t="s">
        <v>767</v>
      </c>
      <c r="F240" s="276">
        <v>110</v>
      </c>
      <c r="G240" s="275"/>
      <c r="H240" s="275">
        <v>126.5</v>
      </c>
      <c r="I240" s="277">
        <v>125</v>
      </c>
      <c r="J240" s="278" t="s">
        <v>776</v>
      </c>
      <c r="K240" s="279">
        <f t="shared" si="84"/>
        <v>16.5</v>
      </c>
      <c r="L240" s="280">
        <f t="shared" si="85"/>
        <v>0.15</v>
      </c>
      <c r="M240" s="275" t="s">
        <v>620</v>
      </c>
      <c r="N240" s="281">
        <v>42552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60</v>
      </c>
      <c r="B241" s="273">
        <v>42538</v>
      </c>
      <c r="C241" s="273"/>
      <c r="D241" s="274" t="s">
        <v>851</v>
      </c>
      <c r="E241" s="275" t="s">
        <v>767</v>
      </c>
      <c r="F241" s="276">
        <v>44</v>
      </c>
      <c r="G241" s="275"/>
      <c r="H241" s="275">
        <v>69.5</v>
      </c>
      <c r="I241" s="277">
        <v>69.5</v>
      </c>
      <c r="J241" s="278" t="s">
        <v>852</v>
      </c>
      <c r="K241" s="279">
        <f t="shared" si="84"/>
        <v>25.5</v>
      </c>
      <c r="L241" s="280">
        <f t="shared" si="85"/>
        <v>0.57954545454545459</v>
      </c>
      <c r="M241" s="275" t="s">
        <v>620</v>
      </c>
      <c r="N241" s="281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61</v>
      </c>
      <c r="B242" s="273">
        <v>42549</v>
      </c>
      <c r="C242" s="273"/>
      <c r="D242" s="274" t="s">
        <v>853</v>
      </c>
      <c r="E242" s="275" t="s">
        <v>767</v>
      </c>
      <c r="F242" s="276">
        <v>262.5</v>
      </c>
      <c r="G242" s="275"/>
      <c r="H242" s="275">
        <v>340</v>
      </c>
      <c r="I242" s="277">
        <v>333</v>
      </c>
      <c r="J242" s="278" t="s">
        <v>854</v>
      </c>
      <c r="K242" s="279">
        <v>77.5</v>
      </c>
      <c r="L242" s="280">
        <v>0.29523809523809502</v>
      </c>
      <c r="M242" s="275" t="s">
        <v>620</v>
      </c>
      <c r="N242" s="281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2">
        <v>62</v>
      </c>
      <c r="B243" s="273">
        <v>42549</v>
      </c>
      <c r="C243" s="273"/>
      <c r="D243" s="274" t="s">
        <v>855</v>
      </c>
      <c r="E243" s="275" t="s">
        <v>767</v>
      </c>
      <c r="F243" s="276">
        <v>840</v>
      </c>
      <c r="G243" s="275"/>
      <c r="H243" s="275">
        <v>1230</v>
      </c>
      <c r="I243" s="277">
        <v>1230</v>
      </c>
      <c r="J243" s="278" t="s">
        <v>825</v>
      </c>
      <c r="K243" s="279">
        <v>390</v>
      </c>
      <c r="L243" s="280">
        <v>0.46428571428571402</v>
      </c>
      <c r="M243" s="275" t="s">
        <v>620</v>
      </c>
      <c r="N243" s="281">
        <v>42649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95">
        <v>63</v>
      </c>
      <c r="B244" s="296">
        <v>42556</v>
      </c>
      <c r="C244" s="296"/>
      <c r="D244" s="297" t="s">
        <v>856</v>
      </c>
      <c r="E244" s="298" t="s">
        <v>767</v>
      </c>
      <c r="F244" s="298">
        <v>395</v>
      </c>
      <c r="G244" s="299"/>
      <c r="H244" s="299">
        <f>(468.5+342.5)/2</f>
        <v>405.5</v>
      </c>
      <c r="I244" s="299">
        <v>510</v>
      </c>
      <c r="J244" s="300" t="s">
        <v>857</v>
      </c>
      <c r="K244" s="301">
        <f t="shared" ref="K244:K250" si="86">H244-F244</f>
        <v>10.5</v>
      </c>
      <c r="L244" s="302">
        <f t="shared" ref="L244:L250" si="87">K244/F244</f>
        <v>2.6582278481012658E-2</v>
      </c>
      <c r="M244" s="298" t="s">
        <v>858</v>
      </c>
      <c r="N244" s="296">
        <v>43606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2">
        <v>64</v>
      </c>
      <c r="B245" s="283">
        <v>42584</v>
      </c>
      <c r="C245" s="283"/>
      <c r="D245" s="284" t="s">
        <v>859</v>
      </c>
      <c r="E245" s="285" t="s">
        <v>622</v>
      </c>
      <c r="F245" s="286">
        <f>169.5-12.8</f>
        <v>156.69999999999999</v>
      </c>
      <c r="G245" s="286"/>
      <c r="H245" s="287">
        <v>77</v>
      </c>
      <c r="I245" s="287" t="s">
        <v>860</v>
      </c>
      <c r="J245" s="288" t="s">
        <v>861</v>
      </c>
      <c r="K245" s="289">
        <f t="shared" si="86"/>
        <v>-79.699999999999989</v>
      </c>
      <c r="L245" s="290">
        <f t="shared" si="87"/>
        <v>-0.50861518825781749</v>
      </c>
      <c r="M245" s="286" t="s">
        <v>654</v>
      </c>
      <c r="N245" s="283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2">
        <v>65</v>
      </c>
      <c r="B246" s="283">
        <v>42586</v>
      </c>
      <c r="C246" s="283"/>
      <c r="D246" s="284" t="s">
        <v>862</v>
      </c>
      <c r="E246" s="285" t="s">
        <v>767</v>
      </c>
      <c r="F246" s="286">
        <v>400</v>
      </c>
      <c r="G246" s="286"/>
      <c r="H246" s="287">
        <v>305</v>
      </c>
      <c r="I246" s="287">
        <v>475</v>
      </c>
      <c r="J246" s="288" t="s">
        <v>863</v>
      </c>
      <c r="K246" s="289">
        <f t="shared" si="86"/>
        <v>-95</v>
      </c>
      <c r="L246" s="290">
        <f t="shared" si="87"/>
        <v>-0.23749999999999999</v>
      </c>
      <c r="M246" s="286" t="s">
        <v>654</v>
      </c>
      <c r="N246" s="283">
        <v>43606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66</v>
      </c>
      <c r="B247" s="273">
        <v>42593</v>
      </c>
      <c r="C247" s="273"/>
      <c r="D247" s="274" t="s">
        <v>864</v>
      </c>
      <c r="E247" s="275" t="s">
        <v>767</v>
      </c>
      <c r="F247" s="276">
        <v>86.5</v>
      </c>
      <c r="G247" s="275"/>
      <c r="H247" s="275">
        <v>130</v>
      </c>
      <c r="I247" s="277">
        <v>130</v>
      </c>
      <c r="J247" s="278" t="s">
        <v>865</v>
      </c>
      <c r="K247" s="279">
        <f t="shared" si="86"/>
        <v>43.5</v>
      </c>
      <c r="L247" s="280">
        <f t="shared" si="87"/>
        <v>0.50289017341040465</v>
      </c>
      <c r="M247" s="275" t="s">
        <v>620</v>
      </c>
      <c r="N247" s="281">
        <v>43091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2">
        <v>67</v>
      </c>
      <c r="B248" s="283">
        <v>42600</v>
      </c>
      <c r="C248" s="283"/>
      <c r="D248" s="284" t="s">
        <v>111</v>
      </c>
      <c r="E248" s="285" t="s">
        <v>767</v>
      </c>
      <c r="F248" s="286">
        <v>133.5</v>
      </c>
      <c r="G248" s="286"/>
      <c r="H248" s="287">
        <v>126.5</v>
      </c>
      <c r="I248" s="287">
        <v>178</v>
      </c>
      <c r="J248" s="288" t="s">
        <v>866</v>
      </c>
      <c r="K248" s="289">
        <f t="shared" si="86"/>
        <v>-7</v>
      </c>
      <c r="L248" s="290">
        <f t="shared" si="87"/>
        <v>-5.2434456928838954E-2</v>
      </c>
      <c r="M248" s="286" t="s">
        <v>654</v>
      </c>
      <c r="N248" s="283">
        <v>42615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2">
        <v>68</v>
      </c>
      <c r="B249" s="273">
        <v>42613</v>
      </c>
      <c r="C249" s="273"/>
      <c r="D249" s="274" t="s">
        <v>867</v>
      </c>
      <c r="E249" s="275" t="s">
        <v>767</v>
      </c>
      <c r="F249" s="276">
        <v>560</v>
      </c>
      <c r="G249" s="275"/>
      <c r="H249" s="275">
        <v>725</v>
      </c>
      <c r="I249" s="277">
        <v>725</v>
      </c>
      <c r="J249" s="278" t="s">
        <v>769</v>
      </c>
      <c r="K249" s="279">
        <f t="shared" si="86"/>
        <v>165</v>
      </c>
      <c r="L249" s="280">
        <f t="shared" si="87"/>
        <v>0.29464285714285715</v>
      </c>
      <c r="M249" s="275" t="s">
        <v>620</v>
      </c>
      <c r="N249" s="281">
        <v>42456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2">
        <v>69</v>
      </c>
      <c r="B250" s="273">
        <v>42614</v>
      </c>
      <c r="C250" s="273"/>
      <c r="D250" s="274" t="s">
        <v>868</v>
      </c>
      <c r="E250" s="275" t="s">
        <v>767</v>
      </c>
      <c r="F250" s="276">
        <v>160.5</v>
      </c>
      <c r="G250" s="275"/>
      <c r="H250" s="275">
        <v>210</v>
      </c>
      <c r="I250" s="277">
        <v>210</v>
      </c>
      <c r="J250" s="278" t="s">
        <v>769</v>
      </c>
      <c r="K250" s="279">
        <f t="shared" si="86"/>
        <v>49.5</v>
      </c>
      <c r="L250" s="280">
        <f t="shared" si="87"/>
        <v>0.30841121495327101</v>
      </c>
      <c r="M250" s="275" t="s">
        <v>620</v>
      </c>
      <c r="N250" s="281">
        <v>42871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2">
        <v>70</v>
      </c>
      <c r="B251" s="273">
        <v>42646</v>
      </c>
      <c r="C251" s="273"/>
      <c r="D251" s="274" t="s">
        <v>407</v>
      </c>
      <c r="E251" s="275" t="s">
        <v>767</v>
      </c>
      <c r="F251" s="276">
        <v>430</v>
      </c>
      <c r="G251" s="275"/>
      <c r="H251" s="275">
        <v>596</v>
      </c>
      <c r="I251" s="277">
        <v>575</v>
      </c>
      <c r="J251" s="278" t="s">
        <v>869</v>
      </c>
      <c r="K251" s="279">
        <v>166</v>
      </c>
      <c r="L251" s="280">
        <v>0.38604651162790699</v>
      </c>
      <c r="M251" s="275" t="s">
        <v>620</v>
      </c>
      <c r="N251" s="281">
        <v>42769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2">
        <v>71</v>
      </c>
      <c r="B252" s="273">
        <v>42657</v>
      </c>
      <c r="C252" s="273"/>
      <c r="D252" s="274" t="s">
        <v>870</v>
      </c>
      <c r="E252" s="275" t="s">
        <v>767</v>
      </c>
      <c r="F252" s="276">
        <v>280</v>
      </c>
      <c r="G252" s="275"/>
      <c r="H252" s="275">
        <v>345</v>
      </c>
      <c r="I252" s="277">
        <v>345</v>
      </c>
      <c r="J252" s="278" t="s">
        <v>769</v>
      </c>
      <c r="K252" s="279">
        <f t="shared" ref="K252:K257" si="88">H252-F252</f>
        <v>65</v>
      </c>
      <c r="L252" s="280">
        <f t="shared" ref="L252:L253" si="89">K252/F252</f>
        <v>0.23214285714285715</v>
      </c>
      <c r="M252" s="275" t="s">
        <v>620</v>
      </c>
      <c r="N252" s="281">
        <v>42814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2">
        <v>72</v>
      </c>
      <c r="B253" s="273">
        <v>42657</v>
      </c>
      <c r="C253" s="273"/>
      <c r="D253" s="274" t="s">
        <v>871</v>
      </c>
      <c r="E253" s="275" t="s">
        <v>767</v>
      </c>
      <c r="F253" s="276">
        <v>245</v>
      </c>
      <c r="G253" s="275"/>
      <c r="H253" s="275">
        <v>325.5</v>
      </c>
      <c r="I253" s="277">
        <v>330</v>
      </c>
      <c r="J253" s="278" t="s">
        <v>872</v>
      </c>
      <c r="K253" s="279">
        <f t="shared" si="88"/>
        <v>80.5</v>
      </c>
      <c r="L253" s="280">
        <f t="shared" si="89"/>
        <v>0.32857142857142857</v>
      </c>
      <c r="M253" s="275" t="s">
        <v>620</v>
      </c>
      <c r="N253" s="281">
        <v>42769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73</v>
      </c>
      <c r="B254" s="273">
        <v>42660</v>
      </c>
      <c r="C254" s="273"/>
      <c r="D254" s="274" t="s">
        <v>352</v>
      </c>
      <c r="E254" s="275" t="s">
        <v>767</v>
      </c>
      <c r="F254" s="276">
        <v>125</v>
      </c>
      <c r="G254" s="275"/>
      <c r="H254" s="275">
        <v>160</v>
      </c>
      <c r="I254" s="277">
        <v>160</v>
      </c>
      <c r="J254" s="278" t="s">
        <v>825</v>
      </c>
      <c r="K254" s="279">
        <f t="shared" si="88"/>
        <v>35</v>
      </c>
      <c r="L254" s="280">
        <v>0.28000000000000003</v>
      </c>
      <c r="M254" s="275" t="s">
        <v>620</v>
      </c>
      <c r="N254" s="281">
        <v>42803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2">
        <v>74</v>
      </c>
      <c r="B255" s="273">
        <v>42660</v>
      </c>
      <c r="C255" s="273"/>
      <c r="D255" s="274" t="s">
        <v>484</v>
      </c>
      <c r="E255" s="275" t="s">
        <v>767</v>
      </c>
      <c r="F255" s="276">
        <v>114</v>
      </c>
      <c r="G255" s="275"/>
      <c r="H255" s="275">
        <v>145</v>
      </c>
      <c r="I255" s="277">
        <v>145</v>
      </c>
      <c r="J255" s="278" t="s">
        <v>825</v>
      </c>
      <c r="K255" s="279">
        <f t="shared" si="88"/>
        <v>31</v>
      </c>
      <c r="L255" s="280">
        <f t="shared" ref="L255:L257" si="90">K255/F255</f>
        <v>0.27192982456140352</v>
      </c>
      <c r="M255" s="275" t="s">
        <v>620</v>
      </c>
      <c r="N255" s="281">
        <v>42859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2">
        <v>75</v>
      </c>
      <c r="B256" s="273">
        <v>42660</v>
      </c>
      <c r="C256" s="273"/>
      <c r="D256" s="274" t="s">
        <v>873</v>
      </c>
      <c r="E256" s="275" t="s">
        <v>767</v>
      </c>
      <c r="F256" s="276">
        <v>212</v>
      </c>
      <c r="G256" s="275"/>
      <c r="H256" s="275">
        <v>280</v>
      </c>
      <c r="I256" s="277">
        <v>276</v>
      </c>
      <c r="J256" s="278" t="s">
        <v>874</v>
      </c>
      <c r="K256" s="279">
        <f t="shared" si="88"/>
        <v>68</v>
      </c>
      <c r="L256" s="280">
        <f t="shared" si="90"/>
        <v>0.32075471698113206</v>
      </c>
      <c r="M256" s="275" t="s">
        <v>620</v>
      </c>
      <c r="N256" s="281">
        <v>42858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2">
        <v>76</v>
      </c>
      <c r="B257" s="273">
        <v>42678</v>
      </c>
      <c r="C257" s="273"/>
      <c r="D257" s="274" t="s">
        <v>472</v>
      </c>
      <c r="E257" s="275" t="s">
        <v>767</v>
      </c>
      <c r="F257" s="276">
        <v>155</v>
      </c>
      <c r="G257" s="275"/>
      <c r="H257" s="275">
        <v>210</v>
      </c>
      <c r="I257" s="277">
        <v>210</v>
      </c>
      <c r="J257" s="278" t="s">
        <v>875</v>
      </c>
      <c r="K257" s="279">
        <f t="shared" si="88"/>
        <v>55</v>
      </c>
      <c r="L257" s="280">
        <f t="shared" si="90"/>
        <v>0.35483870967741937</v>
      </c>
      <c r="M257" s="275" t="s">
        <v>620</v>
      </c>
      <c r="N257" s="281">
        <v>42944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2">
        <v>77</v>
      </c>
      <c r="B258" s="283">
        <v>42710</v>
      </c>
      <c r="C258" s="283"/>
      <c r="D258" s="284" t="s">
        <v>876</v>
      </c>
      <c r="E258" s="285" t="s">
        <v>767</v>
      </c>
      <c r="F258" s="286">
        <v>150.5</v>
      </c>
      <c r="G258" s="286"/>
      <c r="H258" s="287">
        <v>72.5</v>
      </c>
      <c r="I258" s="287">
        <v>174</v>
      </c>
      <c r="J258" s="288" t="s">
        <v>877</v>
      </c>
      <c r="K258" s="289">
        <v>-78</v>
      </c>
      <c r="L258" s="290">
        <v>-0.51827242524916906</v>
      </c>
      <c r="M258" s="286" t="s">
        <v>654</v>
      </c>
      <c r="N258" s="283">
        <v>43333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2">
        <v>78</v>
      </c>
      <c r="B259" s="273">
        <v>42712</v>
      </c>
      <c r="C259" s="273"/>
      <c r="D259" s="274" t="s">
        <v>878</v>
      </c>
      <c r="E259" s="275" t="s">
        <v>767</v>
      </c>
      <c r="F259" s="276">
        <v>380</v>
      </c>
      <c r="G259" s="275"/>
      <c r="H259" s="275">
        <v>478</v>
      </c>
      <c r="I259" s="277">
        <v>468</v>
      </c>
      <c r="J259" s="278" t="s">
        <v>825</v>
      </c>
      <c r="K259" s="279">
        <f t="shared" ref="K259:K261" si="91">H259-F259</f>
        <v>98</v>
      </c>
      <c r="L259" s="280">
        <f t="shared" ref="L259:L261" si="92">K259/F259</f>
        <v>0.25789473684210529</v>
      </c>
      <c r="M259" s="275" t="s">
        <v>620</v>
      </c>
      <c r="N259" s="281">
        <v>43025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79</v>
      </c>
      <c r="B260" s="273">
        <v>42734</v>
      </c>
      <c r="C260" s="273"/>
      <c r="D260" s="274" t="s">
        <v>110</v>
      </c>
      <c r="E260" s="275" t="s">
        <v>767</v>
      </c>
      <c r="F260" s="276">
        <v>305</v>
      </c>
      <c r="G260" s="275"/>
      <c r="H260" s="275">
        <v>375</v>
      </c>
      <c r="I260" s="277">
        <v>375</v>
      </c>
      <c r="J260" s="278" t="s">
        <v>825</v>
      </c>
      <c r="K260" s="279">
        <f t="shared" si="91"/>
        <v>70</v>
      </c>
      <c r="L260" s="280">
        <f t="shared" si="92"/>
        <v>0.22950819672131148</v>
      </c>
      <c r="M260" s="275" t="s">
        <v>620</v>
      </c>
      <c r="N260" s="281">
        <v>42768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80</v>
      </c>
      <c r="B261" s="273">
        <v>42739</v>
      </c>
      <c r="C261" s="273"/>
      <c r="D261" s="274" t="s">
        <v>96</v>
      </c>
      <c r="E261" s="275" t="s">
        <v>767</v>
      </c>
      <c r="F261" s="276">
        <v>99.5</v>
      </c>
      <c r="G261" s="275"/>
      <c r="H261" s="275">
        <v>158</v>
      </c>
      <c r="I261" s="277">
        <v>158</v>
      </c>
      <c r="J261" s="278" t="s">
        <v>825</v>
      </c>
      <c r="K261" s="279">
        <f t="shared" si="91"/>
        <v>58.5</v>
      </c>
      <c r="L261" s="280">
        <f t="shared" si="92"/>
        <v>0.5879396984924623</v>
      </c>
      <c r="M261" s="275" t="s">
        <v>620</v>
      </c>
      <c r="N261" s="281">
        <v>42898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2">
        <v>81</v>
      </c>
      <c r="B262" s="273">
        <v>42739</v>
      </c>
      <c r="C262" s="273"/>
      <c r="D262" s="274" t="s">
        <v>96</v>
      </c>
      <c r="E262" s="275" t="s">
        <v>767</v>
      </c>
      <c r="F262" s="276">
        <v>99.5</v>
      </c>
      <c r="G262" s="275"/>
      <c r="H262" s="275">
        <v>158</v>
      </c>
      <c r="I262" s="277">
        <v>158</v>
      </c>
      <c r="J262" s="278" t="s">
        <v>825</v>
      </c>
      <c r="K262" s="279">
        <v>58.5</v>
      </c>
      <c r="L262" s="280">
        <v>0.58793969849246197</v>
      </c>
      <c r="M262" s="275" t="s">
        <v>620</v>
      </c>
      <c r="N262" s="281">
        <v>42898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2">
        <v>82</v>
      </c>
      <c r="B263" s="273">
        <v>42786</v>
      </c>
      <c r="C263" s="273"/>
      <c r="D263" s="274" t="s">
        <v>187</v>
      </c>
      <c r="E263" s="275" t="s">
        <v>767</v>
      </c>
      <c r="F263" s="276">
        <v>140.5</v>
      </c>
      <c r="G263" s="275"/>
      <c r="H263" s="275">
        <v>220</v>
      </c>
      <c r="I263" s="277">
        <v>220</v>
      </c>
      <c r="J263" s="278" t="s">
        <v>825</v>
      </c>
      <c r="K263" s="279">
        <f>H263-F263</f>
        <v>79.5</v>
      </c>
      <c r="L263" s="280">
        <f>K263/F263</f>
        <v>0.5658362989323843</v>
      </c>
      <c r="M263" s="275" t="s">
        <v>620</v>
      </c>
      <c r="N263" s="281">
        <v>42864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2">
        <v>83</v>
      </c>
      <c r="B264" s="273">
        <v>42786</v>
      </c>
      <c r="C264" s="273"/>
      <c r="D264" s="274" t="s">
        <v>879</v>
      </c>
      <c r="E264" s="275" t="s">
        <v>767</v>
      </c>
      <c r="F264" s="276">
        <v>202.5</v>
      </c>
      <c r="G264" s="275"/>
      <c r="H264" s="275">
        <v>234</v>
      </c>
      <c r="I264" s="277">
        <v>234</v>
      </c>
      <c r="J264" s="278" t="s">
        <v>825</v>
      </c>
      <c r="K264" s="279">
        <v>31.5</v>
      </c>
      <c r="L264" s="280">
        <v>0.155555555555556</v>
      </c>
      <c r="M264" s="275" t="s">
        <v>620</v>
      </c>
      <c r="N264" s="281">
        <v>42836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2">
        <v>84</v>
      </c>
      <c r="B265" s="273">
        <v>42818</v>
      </c>
      <c r="C265" s="273"/>
      <c r="D265" s="274" t="s">
        <v>880</v>
      </c>
      <c r="E265" s="275" t="s">
        <v>767</v>
      </c>
      <c r="F265" s="276">
        <v>300.5</v>
      </c>
      <c r="G265" s="275"/>
      <c r="H265" s="275">
        <v>417.5</v>
      </c>
      <c r="I265" s="277">
        <v>420</v>
      </c>
      <c r="J265" s="278" t="s">
        <v>881</v>
      </c>
      <c r="K265" s="279">
        <f>H265-F265</f>
        <v>117</v>
      </c>
      <c r="L265" s="280">
        <f>K265/F265</f>
        <v>0.38935108153078202</v>
      </c>
      <c r="M265" s="275" t="s">
        <v>620</v>
      </c>
      <c r="N265" s="281">
        <v>43070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2">
        <v>85</v>
      </c>
      <c r="B266" s="273">
        <v>42818</v>
      </c>
      <c r="C266" s="273"/>
      <c r="D266" s="274" t="s">
        <v>855</v>
      </c>
      <c r="E266" s="275" t="s">
        <v>767</v>
      </c>
      <c r="F266" s="276">
        <v>850</v>
      </c>
      <c r="G266" s="275"/>
      <c r="H266" s="275">
        <v>1042.5</v>
      </c>
      <c r="I266" s="277">
        <v>1023</v>
      </c>
      <c r="J266" s="278" t="s">
        <v>882</v>
      </c>
      <c r="K266" s="279">
        <v>192.5</v>
      </c>
      <c r="L266" s="280">
        <v>0.22647058823529401</v>
      </c>
      <c r="M266" s="275" t="s">
        <v>620</v>
      </c>
      <c r="N266" s="281">
        <v>42830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86</v>
      </c>
      <c r="B267" s="273">
        <v>42830</v>
      </c>
      <c r="C267" s="273"/>
      <c r="D267" s="274" t="s">
        <v>503</v>
      </c>
      <c r="E267" s="275" t="s">
        <v>767</v>
      </c>
      <c r="F267" s="276">
        <v>785</v>
      </c>
      <c r="G267" s="275"/>
      <c r="H267" s="275">
        <v>930</v>
      </c>
      <c r="I267" s="277">
        <v>920</v>
      </c>
      <c r="J267" s="278" t="s">
        <v>883</v>
      </c>
      <c r="K267" s="279">
        <f>H267-F267</f>
        <v>145</v>
      </c>
      <c r="L267" s="280">
        <f>K267/F267</f>
        <v>0.18471337579617833</v>
      </c>
      <c r="M267" s="275" t="s">
        <v>620</v>
      </c>
      <c r="N267" s="281">
        <v>42976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2">
        <v>87</v>
      </c>
      <c r="B268" s="283">
        <v>42831</v>
      </c>
      <c r="C268" s="283"/>
      <c r="D268" s="284" t="s">
        <v>884</v>
      </c>
      <c r="E268" s="285" t="s">
        <v>767</v>
      </c>
      <c r="F268" s="286">
        <v>40</v>
      </c>
      <c r="G268" s="286"/>
      <c r="H268" s="287">
        <v>13.1</v>
      </c>
      <c r="I268" s="287">
        <v>60</v>
      </c>
      <c r="J268" s="288" t="s">
        <v>885</v>
      </c>
      <c r="K268" s="289">
        <v>-26.9</v>
      </c>
      <c r="L268" s="290">
        <v>-0.67249999999999999</v>
      </c>
      <c r="M268" s="286" t="s">
        <v>654</v>
      </c>
      <c r="N268" s="283">
        <v>43138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2">
        <v>88</v>
      </c>
      <c r="B269" s="273">
        <v>42837</v>
      </c>
      <c r="C269" s="273"/>
      <c r="D269" s="274" t="s">
        <v>95</v>
      </c>
      <c r="E269" s="275" t="s">
        <v>767</v>
      </c>
      <c r="F269" s="276">
        <v>289.5</v>
      </c>
      <c r="G269" s="275"/>
      <c r="H269" s="275">
        <v>354</v>
      </c>
      <c r="I269" s="277">
        <v>360</v>
      </c>
      <c r="J269" s="278" t="s">
        <v>886</v>
      </c>
      <c r="K269" s="279">
        <f t="shared" ref="K269:K277" si="93">H269-F269</f>
        <v>64.5</v>
      </c>
      <c r="L269" s="280">
        <f t="shared" ref="L269:L277" si="94">K269/F269</f>
        <v>0.22279792746113988</v>
      </c>
      <c r="M269" s="275" t="s">
        <v>620</v>
      </c>
      <c r="N269" s="281">
        <v>43040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89</v>
      </c>
      <c r="B270" s="273">
        <v>42845</v>
      </c>
      <c r="C270" s="273"/>
      <c r="D270" s="274" t="s">
        <v>439</v>
      </c>
      <c r="E270" s="275" t="s">
        <v>767</v>
      </c>
      <c r="F270" s="276">
        <v>700</v>
      </c>
      <c r="G270" s="275"/>
      <c r="H270" s="275">
        <v>840</v>
      </c>
      <c r="I270" s="277">
        <v>840</v>
      </c>
      <c r="J270" s="278" t="s">
        <v>887</v>
      </c>
      <c r="K270" s="279">
        <f t="shared" si="93"/>
        <v>140</v>
      </c>
      <c r="L270" s="280">
        <f t="shared" si="94"/>
        <v>0.2</v>
      </c>
      <c r="M270" s="275" t="s">
        <v>620</v>
      </c>
      <c r="N270" s="281">
        <v>42893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90</v>
      </c>
      <c r="B271" s="273">
        <v>42887</v>
      </c>
      <c r="C271" s="273"/>
      <c r="D271" s="274" t="s">
        <v>888</v>
      </c>
      <c r="E271" s="275" t="s">
        <v>767</v>
      </c>
      <c r="F271" s="276">
        <v>130</v>
      </c>
      <c r="G271" s="275"/>
      <c r="H271" s="275">
        <v>144.25</v>
      </c>
      <c r="I271" s="277">
        <v>170</v>
      </c>
      <c r="J271" s="278" t="s">
        <v>889</v>
      </c>
      <c r="K271" s="279">
        <f t="shared" si="93"/>
        <v>14.25</v>
      </c>
      <c r="L271" s="280">
        <f t="shared" si="94"/>
        <v>0.10961538461538461</v>
      </c>
      <c r="M271" s="275" t="s">
        <v>620</v>
      </c>
      <c r="N271" s="281">
        <v>43675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91</v>
      </c>
      <c r="B272" s="273">
        <v>42901</v>
      </c>
      <c r="C272" s="273"/>
      <c r="D272" s="274" t="s">
        <v>890</v>
      </c>
      <c r="E272" s="275" t="s">
        <v>767</v>
      </c>
      <c r="F272" s="276">
        <v>214.5</v>
      </c>
      <c r="G272" s="275"/>
      <c r="H272" s="275">
        <v>262</v>
      </c>
      <c r="I272" s="277">
        <v>262</v>
      </c>
      <c r="J272" s="278" t="s">
        <v>891</v>
      </c>
      <c r="K272" s="279">
        <f t="shared" si="93"/>
        <v>47.5</v>
      </c>
      <c r="L272" s="280">
        <f t="shared" si="94"/>
        <v>0.22144522144522144</v>
      </c>
      <c r="M272" s="275" t="s">
        <v>620</v>
      </c>
      <c r="N272" s="281">
        <v>42977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03">
        <v>92</v>
      </c>
      <c r="B273" s="304">
        <v>42933</v>
      </c>
      <c r="C273" s="304"/>
      <c r="D273" s="305" t="s">
        <v>892</v>
      </c>
      <c r="E273" s="306" t="s">
        <v>767</v>
      </c>
      <c r="F273" s="307">
        <v>370</v>
      </c>
      <c r="G273" s="306"/>
      <c r="H273" s="306">
        <v>447.5</v>
      </c>
      <c r="I273" s="308">
        <v>450</v>
      </c>
      <c r="J273" s="309" t="s">
        <v>825</v>
      </c>
      <c r="K273" s="279">
        <f t="shared" si="93"/>
        <v>77.5</v>
      </c>
      <c r="L273" s="310">
        <f t="shared" si="94"/>
        <v>0.20945945945945946</v>
      </c>
      <c r="M273" s="306" t="s">
        <v>620</v>
      </c>
      <c r="N273" s="311">
        <v>43035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03">
        <v>93</v>
      </c>
      <c r="B274" s="304">
        <v>42943</v>
      </c>
      <c r="C274" s="304"/>
      <c r="D274" s="305" t="s">
        <v>185</v>
      </c>
      <c r="E274" s="306" t="s">
        <v>767</v>
      </c>
      <c r="F274" s="307">
        <v>657.5</v>
      </c>
      <c r="G274" s="306"/>
      <c r="H274" s="306">
        <v>825</v>
      </c>
      <c r="I274" s="308">
        <v>820</v>
      </c>
      <c r="J274" s="309" t="s">
        <v>825</v>
      </c>
      <c r="K274" s="279">
        <f t="shared" si="93"/>
        <v>167.5</v>
      </c>
      <c r="L274" s="310">
        <f t="shared" si="94"/>
        <v>0.25475285171102663</v>
      </c>
      <c r="M274" s="306" t="s">
        <v>620</v>
      </c>
      <c r="N274" s="311">
        <v>43090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2">
        <v>94</v>
      </c>
      <c r="B275" s="273">
        <v>42964</v>
      </c>
      <c r="C275" s="273"/>
      <c r="D275" s="274" t="s">
        <v>370</v>
      </c>
      <c r="E275" s="275" t="s">
        <v>767</v>
      </c>
      <c r="F275" s="276">
        <v>605</v>
      </c>
      <c r="G275" s="275"/>
      <c r="H275" s="275">
        <v>750</v>
      </c>
      <c r="I275" s="277">
        <v>750</v>
      </c>
      <c r="J275" s="278" t="s">
        <v>883</v>
      </c>
      <c r="K275" s="279">
        <f t="shared" si="93"/>
        <v>145</v>
      </c>
      <c r="L275" s="280">
        <f t="shared" si="94"/>
        <v>0.23966942148760331</v>
      </c>
      <c r="M275" s="275" t="s">
        <v>620</v>
      </c>
      <c r="N275" s="281">
        <v>43027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82">
        <v>95</v>
      </c>
      <c r="B276" s="283">
        <v>42979</v>
      </c>
      <c r="C276" s="283"/>
      <c r="D276" s="291" t="s">
        <v>893</v>
      </c>
      <c r="E276" s="286" t="s">
        <v>767</v>
      </c>
      <c r="F276" s="286">
        <v>255</v>
      </c>
      <c r="G276" s="287"/>
      <c r="H276" s="287">
        <v>217.25</v>
      </c>
      <c r="I276" s="287">
        <v>320</v>
      </c>
      <c r="J276" s="288" t="s">
        <v>894</v>
      </c>
      <c r="K276" s="289">
        <f t="shared" si="93"/>
        <v>-37.75</v>
      </c>
      <c r="L276" s="292">
        <f t="shared" si="94"/>
        <v>-0.14803921568627451</v>
      </c>
      <c r="M276" s="286" t="s">
        <v>654</v>
      </c>
      <c r="N276" s="283">
        <v>43661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96</v>
      </c>
      <c r="B277" s="273">
        <v>42997</v>
      </c>
      <c r="C277" s="273"/>
      <c r="D277" s="274" t="s">
        <v>895</v>
      </c>
      <c r="E277" s="275" t="s">
        <v>767</v>
      </c>
      <c r="F277" s="276">
        <v>215</v>
      </c>
      <c r="G277" s="275"/>
      <c r="H277" s="275">
        <v>258</v>
      </c>
      <c r="I277" s="277">
        <v>258</v>
      </c>
      <c r="J277" s="278" t="s">
        <v>825</v>
      </c>
      <c r="K277" s="279">
        <f t="shared" si="93"/>
        <v>43</v>
      </c>
      <c r="L277" s="280">
        <f t="shared" si="94"/>
        <v>0.2</v>
      </c>
      <c r="M277" s="275" t="s">
        <v>620</v>
      </c>
      <c r="N277" s="281">
        <v>43040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2">
        <v>97</v>
      </c>
      <c r="B278" s="273">
        <v>42997</v>
      </c>
      <c r="C278" s="273"/>
      <c r="D278" s="274" t="s">
        <v>895</v>
      </c>
      <c r="E278" s="275" t="s">
        <v>767</v>
      </c>
      <c r="F278" s="276">
        <v>215</v>
      </c>
      <c r="G278" s="275"/>
      <c r="H278" s="275">
        <v>258</v>
      </c>
      <c r="I278" s="277">
        <v>258</v>
      </c>
      <c r="J278" s="309" t="s">
        <v>825</v>
      </c>
      <c r="K278" s="279">
        <v>43</v>
      </c>
      <c r="L278" s="280">
        <v>0.2</v>
      </c>
      <c r="M278" s="275" t="s">
        <v>620</v>
      </c>
      <c r="N278" s="281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03">
        <v>98</v>
      </c>
      <c r="B279" s="304">
        <v>42998</v>
      </c>
      <c r="C279" s="304"/>
      <c r="D279" s="305" t="s">
        <v>896</v>
      </c>
      <c r="E279" s="306" t="s">
        <v>767</v>
      </c>
      <c r="F279" s="276">
        <v>75</v>
      </c>
      <c r="G279" s="306"/>
      <c r="H279" s="306">
        <v>90</v>
      </c>
      <c r="I279" s="308">
        <v>90</v>
      </c>
      <c r="J279" s="278" t="s">
        <v>897</v>
      </c>
      <c r="K279" s="279">
        <f t="shared" ref="K279:K284" si="95">H279-F279</f>
        <v>15</v>
      </c>
      <c r="L279" s="280">
        <f t="shared" ref="L279:L284" si="96">K279/F279</f>
        <v>0.2</v>
      </c>
      <c r="M279" s="275" t="s">
        <v>620</v>
      </c>
      <c r="N279" s="281">
        <v>43019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03">
        <v>99</v>
      </c>
      <c r="B280" s="304">
        <v>43011</v>
      </c>
      <c r="C280" s="304"/>
      <c r="D280" s="305" t="s">
        <v>665</v>
      </c>
      <c r="E280" s="306" t="s">
        <v>767</v>
      </c>
      <c r="F280" s="307">
        <v>315</v>
      </c>
      <c r="G280" s="306"/>
      <c r="H280" s="306">
        <v>392</v>
      </c>
      <c r="I280" s="308">
        <v>384</v>
      </c>
      <c r="J280" s="309" t="s">
        <v>898</v>
      </c>
      <c r="K280" s="279">
        <f t="shared" si="95"/>
        <v>77</v>
      </c>
      <c r="L280" s="310">
        <f t="shared" si="96"/>
        <v>0.24444444444444444</v>
      </c>
      <c r="M280" s="306" t="s">
        <v>620</v>
      </c>
      <c r="N280" s="311">
        <v>43017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03">
        <v>100</v>
      </c>
      <c r="B281" s="304">
        <v>43013</v>
      </c>
      <c r="C281" s="304"/>
      <c r="D281" s="305" t="s">
        <v>477</v>
      </c>
      <c r="E281" s="306" t="s">
        <v>767</v>
      </c>
      <c r="F281" s="307">
        <v>145</v>
      </c>
      <c r="G281" s="306"/>
      <c r="H281" s="306">
        <v>179</v>
      </c>
      <c r="I281" s="308">
        <v>180</v>
      </c>
      <c r="J281" s="309" t="s">
        <v>899</v>
      </c>
      <c r="K281" s="279">
        <f t="shared" si="95"/>
        <v>34</v>
      </c>
      <c r="L281" s="310">
        <f t="shared" si="96"/>
        <v>0.23448275862068965</v>
      </c>
      <c r="M281" s="306" t="s">
        <v>620</v>
      </c>
      <c r="N281" s="311">
        <v>43025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03">
        <v>101</v>
      </c>
      <c r="B282" s="304">
        <v>43014</v>
      </c>
      <c r="C282" s="304"/>
      <c r="D282" s="305" t="s">
        <v>342</v>
      </c>
      <c r="E282" s="306" t="s">
        <v>767</v>
      </c>
      <c r="F282" s="307">
        <v>256</v>
      </c>
      <c r="G282" s="306"/>
      <c r="H282" s="306">
        <v>323</v>
      </c>
      <c r="I282" s="308">
        <v>320</v>
      </c>
      <c r="J282" s="309" t="s">
        <v>825</v>
      </c>
      <c r="K282" s="279">
        <f t="shared" si="95"/>
        <v>67</v>
      </c>
      <c r="L282" s="310">
        <f t="shared" si="96"/>
        <v>0.26171875</v>
      </c>
      <c r="M282" s="306" t="s">
        <v>620</v>
      </c>
      <c r="N282" s="311">
        <v>43067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03">
        <v>102</v>
      </c>
      <c r="B283" s="304">
        <v>43017</v>
      </c>
      <c r="C283" s="304"/>
      <c r="D283" s="305" t="s">
        <v>360</v>
      </c>
      <c r="E283" s="306" t="s">
        <v>767</v>
      </c>
      <c r="F283" s="307">
        <v>137.5</v>
      </c>
      <c r="G283" s="306"/>
      <c r="H283" s="306">
        <v>184</v>
      </c>
      <c r="I283" s="308">
        <v>183</v>
      </c>
      <c r="J283" s="309" t="s">
        <v>900</v>
      </c>
      <c r="K283" s="279">
        <f t="shared" si="95"/>
        <v>46.5</v>
      </c>
      <c r="L283" s="310">
        <f t="shared" si="96"/>
        <v>0.33818181818181819</v>
      </c>
      <c r="M283" s="306" t="s">
        <v>620</v>
      </c>
      <c r="N283" s="311">
        <v>43108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03">
        <v>103</v>
      </c>
      <c r="B284" s="304">
        <v>43018</v>
      </c>
      <c r="C284" s="304"/>
      <c r="D284" s="305" t="s">
        <v>901</v>
      </c>
      <c r="E284" s="306" t="s">
        <v>767</v>
      </c>
      <c r="F284" s="307">
        <v>125.5</v>
      </c>
      <c r="G284" s="306"/>
      <c r="H284" s="306">
        <v>158</v>
      </c>
      <c r="I284" s="308">
        <v>155</v>
      </c>
      <c r="J284" s="309" t="s">
        <v>902</v>
      </c>
      <c r="K284" s="279">
        <f t="shared" si="95"/>
        <v>32.5</v>
      </c>
      <c r="L284" s="310">
        <f t="shared" si="96"/>
        <v>0.25896414342629481</v>
      </c>
      <c r="M284" s="306" t="s">
        <v>620</v>
      </c>
      <c r="N284" s="311">
        <v>43067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03">
        <v>104</v>
      </c>
      <c r="B285" s="304">
        <v>43018</v>
      </c>
      <c r="C285" s="304"/>
      <c r="D285" s="305" t="s">
        <v>903</v>
      </c>
      <c r="E285" s="306" t="s">
        <v>767</v>
      </c>
      <c r="F285" s="307">
        <v>895</v>
      </c>
      <c r="G285" s="306"/>
      <c r="H285" s="306">
        <v>1122.5</v>
      </c>
      <c r="I285" s="308">
        <v>1078</v>
      </c>
      <c r="J285" s="309" t="s">
        <v>904</v>
      </c>
      <c r="K285" s="279">
        <v>227.5</v>
      </c>
      <c r="L285" s="310">
        <v>0.25418994413407803</v>
      </c>
      <c r="M285" s="306" t="s">
        <v>620</v>
      </c>
      <c r="N285" s="311">
        <v>43117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03">
        <v>105</v>
      </c>
      <c r="B286" s="304">
        <v>43020</v>
      </c>
      <c r="C286" s="304"/>
      <c r="D286" s="305" t="s">
        <v>351</v>
      </c>
      <c r="E286" s="306" t="s">
        <v>767</v>
      </c>
      <c r="F286" s="307">
        <v>525</v>
      </c>
      <c r="G286" s="306"/>
      <c r="H286" s="306">
        <v>629</v>
      </c>
      <c r="I286" s="308">
        <v>629</v>
      </c>
      <c r="J286" s="309" t="s">
        <v>825</v>
      </c>
      <c r="K286" s="279">
        <v>104</v>
      </c>
      <c r="L286" s="310">
        <v>0.19809523809523799</v>
      </c>
      <c r="M286" s="306" t="s">
        <v>620</v>
      </c>
      <c r="N286" s="311">
        <v>43119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03">
        <v>106</v>
      </c>
      <c r="B287" s="304">
        <v>43046</v>
      </c>
      <c r="C287" s="304"/>
      <c r="D287" s="305" t="s">
        <v>397</v>
      </c>
      <c r="E287" s="306" t="s">
        <v>767</v>
      </c>
      <c r="F287" s="307">
        <v>740</v>
      </c>
      <c r="G287" s="306"/>
      <c r="H287" s="306">
        <v>892.5</v>
      </c>
      <c r="I287" s="308">
        <v>900</v>
      </c>
      <c r="J287" s="309" t="s">
        <v>905</v>
      </c>
      <c r="K287" s="279">
        <f t="shared" ref="K287:K289" si="97">H287-F287</f>
        <v>152.5</v>
      </c>
      <c r="L287" s="310">
        <f t="shared" ref="L287:L289" si="98">K287/F287</f>
        <v>0.20608108108108109</v>
      </c>
      <c r="M287" s="306" t="s">
        <v>620</v>
      </c>
      <c r="N287" s="311">
        <v>43052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2">
        <v>107</v>
      </c>
      <c r="B288" s="273">
        <v>43073</v>
      </c>
      <c r="C288" s="273"/>
      <c r="D288" s="274" t="s">
        <v>906</v>
      </c>
      <c r="E288" s="275" t="s">
        <v>767</v>
      </c>
      <c r="F288" s="276">
        <v>118.5</v>
      </c>
      <c r="G288" s="275"/>
      <c r="H288" s="275">
        <v>143.5</v>
      </c>
      <c r="I288" s="277">
        <v>145</v>
      </c>
      <c r="J288" s="278" t="s">
        <v>688</v>
      </c>
      <c r="K288" s="279">
        <f t="shared" si="97"/>
        <v>25</v>
      </c>
      <c r="L288" s="280">
        <f t="shared" si="98"/>
        <v>0.2109704641350211</v>
      </c>
      <c r="M288" s="275" t="s">
        <v>620</v>
      </c>
      <c r="N288" s="281">
        <v>43097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82">
        <v>108</v>
      </c>
      <c r="B289" s="283">
        <v>43090</v>
      </c>
      <c r="C289" s="283"/>
      <c r="D289" s="284" t="s">
        <v>445</v>
      </c>
      <c r="E289" s="285" t="s">
        <v>767</v>
      </c>
      <c r="F289" s="286">
        <v>715</v>
      </c>
      <c r="G289" s="286"/>
      <c r="H289" s="287">
        <v>500</v>
      </c>
      <c r="I289" s="287">
        <v>872</v>
      </c>
      <c r="J289" s="288" t="s">
        <v>907</v>
      </c>
      <c r="K289" s="289">
        <f t="shared" si="97"/>
        <v>-215</v>
      </c>
      <c r="L289" s="290">
        <f t="shared" si="98"/>
        <v>-0.30069930069930068</v>
      </c>
      <c r="M289" s="286" t="s">
        <v>654</v>
      </c>
      <c r="N289" s="283">
        <v>43670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2">
        <v>109</v>
      </c>
      <c r="B290" s="273">
        <v>43098</v>
      </c>
      <c r="C290" s="273"/>
      <c r="D290" s="274" t="s">
        <v>665</v>
      </c>
      <c r="E290" s="275" t="s">
        <v>767</v>
      </c>
      <c r="F290" s="276">
        <v>435</v>
      </c>
      <c r="G290" s="275"/>
      <c r="H290" s="275">
        <v>542.5</v>
      </c>
      <c r="I290" s="277">
        <v>539</v>
      </c>
      <c r="J290" s="278" t="s">
        <v>825</v>
      </c>
      <c r="K290" s="279">
        <v>107.5</v>
      </c>
      <c r="L290" s="280">
        <v>0.247126436781609</v>
      </c>
      <c r="M290" s="275" t="s">
        <v>620</v>
      </c>
      <c r="N290" s="281">
        <v>43206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2">
        <v>110</v>
      </c>
      <c r="B291" s="273">
        <v>43098</v>
      </c>
      <c r="C291" s="273"/>
      <c r="D291" s="274" t="s">
        <v>584</v>
      </c>
      <c r="E291" s="275" t="s">
        <v>767</v>
      </c>
      <c r="F291" s="276">
        <v>885</v>
      </c>
      <c r="G291" s="275"/>
      <c r="H291" s="275">
        <v>1090</v>
      </c>
      <c r="I291" s="277">
        <v>1084</v>
      </c>
      <c r="J291" s="278" t="s">
        <v>825</v>
      </c>
      <c r="K291" s="279">
        <v>205</v>
      </c>
      <c r="L291" s="280">
        <v>0.23163841807909599</v>
      </c>
      <c r="M291" s="275" t="s">
        <v>620</v>
      </c>
      <c r="N291" s="281">
        <v>43213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2">
        <v>111</v>
      </c>
      <c r="B292" s="313">
        <v>43192</v>
      </c>
      <c r="C292" s="313"/>
      <c r="D292" s="291" t="s">
        <v>908</v>
      </c>
      <c r="E292" s="286" t="s">
        <v>767</v>
      </c>
      <c r="F292" s="314">
        <v>478.5</v>
      </c>
      <c r="G292" s="286"/>
      <c r="H292" s="286">
        <v>442</v>
      </c>
      <c r="I292" s="287">
        <v>613</v>
      </c>
      <c r="J292" s="288" t="s">
        <v>909</v>
      </c>
      <c r="K292" s="289">
        <f t="shared" ref="K292:K295" si="99">H292-F292</f>
        <v>-36.5</v>
      </c>
      <c r="L292" s="290">
        <f t="shared" ref="L292:L295" si="100">K292/F292</f>
        <v>-7.6280041797283177E-2</v>
      </c>
      <c r="M292" s="286" t="s">
        <v>654</v>
      </c>
      <c r="N292" s="283">
        <v>43762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82">
        <v>112</v>
      </c>
      <c r="B293" s="283">
        <v>43194</v>
      </c>
      <c r="C293" s="283"/>
      <c r="D293" s="284" t="s">
        <v>910</v>
      </c>
      <c r="E293" s="285" t="s">
        <v>767</v>
      </c>
      <c r="F293" s="286">
        <f>141.5-7.3</f>
        <v>134.19999999999999</v>
      </c>
      <c r="G293" s="286"/>
      <c r="H293" s="287">
        <v>77</v>
      </c>
      <c r="I293" s="287">
        <v>180</v>
      </c>
      <c r="J293" s="288" t="s">
        <v>911</v>
      </c>
      <c r="K293" s="289">
        <f t="shared" si="99"/>
        <v>-57.199999999999989</v>
      </c>
      <c r="L293" s="290">
        <f t="shared" si="100"/>
        <v>-0.42622950819672129</v>
      </c>
      <c r="M293" s="286" t="s">
        <v>654</v>
      </c>
      <c r="N293" s="283">
        <v>43522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82">
        <v>113</v>
      </c>
      <c r="B294" s="283">
        <v>43209</v>
      </c>
      <c r="C294" s="283"/>
      <c r="D294" s="284" t="s">
        <v>912</v>
      </c>
      <c r="E294" s="285" t="s">
        <v>767</v>
      </c>
      <c r="F294" s="286">
        <v>430</v>
      </c>
      <c r="G294" s="286"/>
      <c r="H294" s="287">
        <v>220</v>
      </c>
      <c r="I294" s="287">
        <v>537</v>
      </c>
      <c r="J294" s="288" t="s">
        <v>913</v>
      </c>
      <c r="K294" s="289">
        <f t="shared" si="99"/>
        <v>-210</v>
      </c>
      <c r="L294" s="290">
        <f t="shared" si="100"/>
        <v>-0.48837209302325579</v>
      </c>
      <c r="M294" s="286" t="s">
        <v>654</v>
      </c>
      <c r="N294" s="283">
        <v>43252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03">
        <v>114</v>
      </c>
      <c r="B295" s="304">
        <v>43220</v>
      </c>
      <c r="C295" s="304"/>
      <c r="D295" s="305" t="s">
        <v>398</v>
      </c>
      <c r="E295" s="306" t="s">
        <v>767</v>
      </c>
      <c r="F295" s="306">
        <v>153.5</v>
      </c>
      <c r="G295" s="306"/>
      <c r="H295" s="306">
        <v>196</v>
      </c>
      <c r="I295" s="308">
        <v>196</v>
      </c>
      <c r="J295" s="278" t="s">
        <v>914</v>
      </c>
      <c r="K295" s="279">
        <f t="shared" si="99"/>
        <v>42.5</v>
      </c>
      <c r="L295" s="280">
        <f t="shared" si="100"/>
        <v>0.27687296416938112</v>
      </c>
      <c r="M295" s="275" t="s">
        <v>620</v>
      </c>
      <c r="N295" s="281">
        <v>43605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82">
        <v>115</v>
      </c>
      <c r="B296" s="283">
        <v>43306</v>
      </c>
      <c r="C296" s="283"/>
      <c r="D296" s="284" t="s">
        <v>884</v>
      </c>
      <c r="E296" s="285" t="s">
        <v>767</v>
      </c>
      <c r="F296" s="286">
        <v>27.5</v>
      </c>
      <c r="G296" s="286"/>
      <c r="H296" s="287">
        <v>13.1</v>
      </c>
      <c r="I296" s="287">
        <v>60</v>
      </c>
      <c r="J296" s="288" t="s">
        <v>915</v>
      </c>
      <c r="K296" s="289">
        <v>-14.4</v>
      </c>
      <c r="L296" s="290">
        <v>-0.52363636363636401</v>
      </c>
      <c r="M296" s="286" t="s">
        <v>654</v>
      </c>
      <c r="N296" s="283">
        <v>43138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2">
        <v>116</v>
      </c>
      <c r="B297" s="313">
        <v>43318</v>
      </c>
      <c r="C297" s="313"/>
      <c r="D297" s="291" t="s">
        <v>916</v>
      </c>
      <c r="E297" s="286" t="s">
        <v>767</v>
      </c>
      <c r="F297" s="286">
        <v>148.5</v>
      </c>
      <c r="G297" s="286"/>
      <c r="H297" s="286">
        <v>102</v>
      </c>
      <c r="I297" s="287">
        <v>182</v>
      </c>
      <c r="J297" s="288" t="s">
        <v>917</v>
      </c>
      <c r="K297" s="289">
        <f>H297-F297</f>
        <v>-46.5</v>
      </c>
      <c r="L297" s="290">
        <f>K297/F297</f>
        <v>-0.31313131313131315</v>
      </c>
      <c r="M297" s="286" t="s">
        <v>654</v>
      </c>
      <c r="N297" s="283">
        <v>43661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2">
        <v>117</v>
      </c>
      <c r="B298" s="273">
        <v>43335</v>
      </c>
      <c r="C298" s="273"/>
      <c r="D298" s="274" t="s">
        <v>918</v>
      </c>
      <c r="E298" s="275" t="s">
        <v>767</v>
      </c>
      <c r="F298" s="306">
        <v>285</v>
      </c>
      <c r="G298" s="275"/>
      <c r="H298" s="275">
        <v>355</v>
      </c>
      <c r="I298" s="277">
        <v>364</v>
      </c>
      <c r="J298" s="278" t="s">
        <v>919</v>
      </c>
      <c r="K298" s="279">
        <v>70</v>
      </c>
      <c r="L298" s="280">
        <v>0.24561403508771901</v>
      </c>
      <c r="M298" s="275" t="s">
        <v>620</v>
      </c>
      <c r="N298" s="281">
        <v>43455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2">
        <v>118</v>
      </c>
      <c r="B299" s="273">
        <v>43341</v>
      </c>
      <c r="C299" s="273"/>
      <c r="D299" s="274" t="s">
        <v>386</v>
      </c>
      <c r="E299" s="275" t="s">
        <v>767</v>
      </c>
      <c r="F299" s="306">
        <v>525</v>
      </c>
      <c r="G299" s="275"/>
      <c r="H299" s="275">
        <v>585</v>
      </c>
      <c r="I299" s="277">
        <v>635</v>
      </c>
      <c r="J299" s="278" t="s">
        <v>920</v>
      </c>
      <c r="K299" s="279">
        <f t="shared" ref="K299:K315" si="101">H299-F299</f>
        <v>60</v>
      </c>
      <c r="L299" s="280">
        <f t="shared" ref="L299:L315" si="102">K299/F299</f>
        <v>0.11428571428571428</v>
      </c>
      <c r="M299" s="275" t="s">
        <v>620</v>
      </c>
      <c r="N299" s="281">
        <v>43662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2">
        <v>119</v>
      </c>
      <c r="B300" s="273">
        <v>43395</v>
      </c>
      <c r="C300" s="273"/>
      <c r="D300" s="274" t="s">
        <v>370</v>
      </c>
      <c r="E300" s="275" t="s">
        <v>767</v>
      </c>
      <c r="F300" s="306">
        <v>475</v>
      </c>
      <c r="G300" s="275"/>
      <c r="H300" s="275">
        <v>574</v>
      </c>
      <c r="I300" s="277">
        <v>570</v>
      </c>
      <c r="J300" s="278" t="s">
        <v>825</v>
      </c>
      <c r="K300" s="279">
        <f t="shared" si="101"/>
        <v>99</v>
      </c>
      <c r="L300" s="280">
        <f t="shared" si="102"/>
        <v>0.20842105263157895</v>
      </c>
      <c r="M300" s="275" t="s">
        <v>620</v>
      </c>
      <c r="N300" s="281">
        <v>43403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03">
        <v>120</v>
      </c>
      <c r="B301" s="304">
        <v>43397</v>
      </c>
      <c r="C301" s="304"/>
      <c r="D301" s="305" t="s">
        <v>393</v>
      </c>
      <c r="E301" s="306" t="s">
        <v>767</v>
      </c>
      <c r="F301" s="306">
        <v>707.5</v>
      </c>
      <c r="G301" s="306"/>
      <c r="H301" s="306">
        <v>872</v>
      </c>
      <c r="I301" s="308">
        <v>872</v>
      </c>
      <c r="J301" s="309" t="s">
        <v>825</v>
      </c>
      <c r="K301" s="279">
        <f t="shared" si="101"/>
        <v>164.5</v>
      </c>
      <c r="L301" s="310">
        <f t="shared" si="102"/>
        <v>0.23250883392226149</v>
      </c>
      <c r="M301" s="306" t="s">
        <v>620</v>
      </c>
      <c r="N301" s="311">
        <v>43482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03">
        <v>121</v>
      </c>
      <c r="B302" s="304">
        <v>43398</v>
      </c>
      <c r="C302" s="304"/>
      <c r="D302" s="305" t="s">
        <v>921</v>
      </c>
      <c r="E302" s="306" t="s">
        <v>767</v>
      </c>
      <c r="F302" s="306">
        <v>162</v>
      </c>
      <c r="G302" s="306"/>
      <c r="H302" s="306">
        <v>204</v>
      </c>
      <c r="I302" s="308">
        <v>209</v>
      </c>
      <c r="J302" s="309" t="s">
        <v>922</v>
      </c>
      <c r="K302" s="279">
        <f t="shared" si="101"/>
        <v>42</v>
      </c>
      <c r="L302" s="310">
        <f t="shared" si="102"/>
        <v>0.25925925925925924</v>
      </c>
      <c r="M302" s="306" t="s">
        <v>620</v>
      </c>
      <c r="N302" s="311">
        <v>43539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03">
        <v>122</v>
      </c>
      <c r="B303" s="304">
        <v>43399</v>
      </c>
      <c r="C303" s="304"/>
      <c r="D303" s="305" t="s">
        <v>496</v>
      </c>
      <c r="E303" s="306" t="s">
        <v>767</v>
      </c>
      <c r="F303" s="306">
        <v>240</v>
      </c>
      <c r="G303" s="306"/>
      <c r="H303" s="306">
        <v>297</v>
      </c>
      <c r="I303" s="308">
        <v>297</v>
      </c>
      <c r="J303" s="309" t="s">
        <v>825</v>
      </c>
      <c r="K303" s="315">
        <f t="shared" si="101"/>
        <v>57</v>
      </c>
      <c r="L303" s="310">
        <f t="shared" si="102"/>
        <v>0.23749999999999999</v>
      </c>
      <c r="M303" s="306" t="s">
        <v>620</v>
      </c>
      <c r="N303" s="311">
        <v>43417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2">
        <v>123</v>
      </c>
      <c r="B304" s="273">
        <v>43439</v>
      </c>
      <c r="C304" s="273"/>
      <c r="D304" s="274" t="s">
        <v>923</v>
      </c>
      <c r="E304" s="275" t="s">
        <v>767</v>
      </c>
      <c r="F304" s="275">
        <v>202.5</v>
      </c>
      <c r="G304" s="275"/>
      <c r="H304" s="275">
        <v>255</v>
      </c>
      <c r="I304" s="277">
        <v>252</v>
      </c>
      <c r="J304" s="278" t="s">
        <v>825</v>
      </c>
      <c r="K304" s="279">
        <f t="shared" si="101"/>
        <v>52.5</v>
      </c>
      <c r="L304" s="280">
        <f t="shared" si="102"/>
        <v>0.25925925925925924</v>
      </c>
      <c r="M304" s="275" t="s">
        <v>620</v>
      </c>
      <c r="N304" s="281">
        <v>43542</v>
      </c>
      <c r="O304" s="1"/>
      <c r="P304" s="1"/>
      <c r="Q304" s="1"/>
      <c r="R304" s="6" t="s">
        <v>924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03">
        <v>124</v>
      </c>
      <c r="B305" s="304">
        <v>43465</v>
      </c>
      <c r="C305" s="273"/>
      <c r="D305" s="305" t="s">
        <v>426</v>
      </c>
      <c r="E305" s="306" t="s">
        <v>767</v>
      </c>
      <c r="F305" s="306">
        <v>710</v>
      </c>
      <c r="G305" s="306"/>
      <c r="H305" s="306">
        <v>866</v>
      </c>
      <c r="I305" s="308">
        <v>866</v>
      </c>
      <c r="J305" s="309" t="s">
        <v>825</v>
      </c>
      <c r="K305" s="279">
        <f t="shared" si="101"/>
        <v>156</v>
      </c>
      <c r="L305" s="280">
        <f t="shared" si="102"/>
        <v>0.21971830985915494</v>
      </c>
      <c r="M305" s="275" t="s">
        <v>620</v>
      </c>
      <c r="N305" s="281">
        <v>43553</v>
      </c>
      <c r="O305" s="1"/>
      <c r="P305" s="1"/>
      <c r="Q305" s="1"/>
      <c r="R305" s="6" t="s">
        <v>924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03">
        <v>125</v>
      </c>
      <c r="B306" s="304">
        <v>43522</v>
      </c>
      <c r="C306" s="304"/>
      <c r="D306" s="305" t="s">
        <v>154</v>
      </c>
      <c r="E306" s="306" t="s">
        <v>767</v>
      </c>
      <c r="F306" s="306">
        <v>337.25</v>
      </c>
      <c r="G306" s="306"/>
      <c r="H306" s="306">
        <v>398.5</v>
      </c>
      <c r="I306" s="308">
        <v>411</v>
      </c>
      <c r="J306" s="278" t="s">
        <v>925</v>
      </c>
      <c r="K306" s="279">
        <f t="shared" si="101"/>
        <v>61.25</v>
      </c>
      <c r="L306" s="280">
        <f t="shared" si="102"/>
        <v>0.1816160118606375</v>
      </c>
      <c r="M306" s="275" t="s">
        <v>620</v>
      </c>
      <c r="N306" s="281">
        <v>43760</v>
      </c>
      <c r="O306" s="1"/>
      <c r="P306" s="1"/>
      <c r="Q306" s="1"/>
      <c r="R306" s="6" t="s">
        <v>924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6">
        <v>126</v>
      </c>
      <c r="B307" s="317">
        <v>43559</v>
      </c>
      <c r="C307" s="317"/>
      <c r="D307" s="318" t="s">
        <v>926</v>
      </c>
      <c r="E307" s="319" t="s">
        <v>767</v>
      </c>
      <c r="F307" s="319">
        <v>130</v>
      </c>
      <c r="G307" s="319"/>
      <c r="H307" s="319">
        <v>65</v>
      </c>
      <c r="I307" s="320">
        <v>158</v>
      </c>
      <c r="J307" s="288" t="s">
        <v>927</v>
      </c>
      <c r="K307" s="289">
        <f t="shared" si="101"/>
        <v>-65</v>
      </c>
      <c r="L307" s="290">
        <f t="shared" si="102"/>
        <v>-0.5</v>
      </c>
      <c r="M307" s="286" t="s">
        <v>654</v>
      </c>
      <c r="N307" s="283">
        <v>43726</v>
      </c>
      <c r="O307" s="1"/>
      <c r="P307" s="1"/>
      <c r="Q307" s="1"/>
      <c r="R307" s="6" t="s">
        <v>928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21">
        <v>127</v>
      </c>
      <c r="B308" s="322">
        <v>43017</v>
      </c>
      <c r="C308" s="322"/>
      <c r="D308" s="323" t="s">
        <v>187</v>
      </c>
      <c r="E308" s="324" t="s">
        <v>767</v>
      </c>
      <c r="F308" s="324">
        <v>141.5</v>
      </c>
      <c r="G308" s="325"/>
      <c r="H308" s="325">
        <v>183.5</v>
      </c>
      <c r="I308" s="325">
        <v>210</v>
      </c>
      <c r="J308" s="326" t="s">
        <v>929</v>
      </c>
      <c r="K308" s="327">
        <f t="shared" si="101"/>
        <v>42</v>
      </c>
      <c r="L308" s="328">
        <f t="shared" si="102"/>
        <v>0.29681978798586572</v>
      </c>
      <c r="M308" s="324" t="s">
        <v>620</v>
      </c>
      <c r="N308" s="322">
        <v>43042</v>
      </c>
      <c r="O308" s="1"/>
      <c r="P308" s="1"/>
      <c r="Q308" s="1"/>
      <c r="R308" s="6" t="s">
        <v>928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6">
        <v>128</v>
      </c>
      <c r="B309" s="317">
        <v>43074</v>
      </c>
      <c r="C309" s="317"/>
      <c r="D309" s="318" t="s">
        <v>930</v>
      </c>
      <c r="E309" s="319" t="s">
        <v>767</v>
      </c>
      <c r="F309" s="314">
        <v>172</v>
      </c>
      <c r="G309" s="319"/>
      <c r="H309" s="319">
        <v>155.25</v>
      </c>
      <c r="I309" s="320">
        <v>230</v>
      </c>
      <c r="J309" s="288" t="s">
        <v>931</v>
      </c>
      <c r="K309" s="289">
        <f t="shared" si="101"/>
        <v>-16.75</v>
      </c>
      <c r="L309" s="290">
        <f t="shared" si="102"/>
        <v>-9.7383720930232565E-2</v>
      </c>
      <c r="M309" s="286" t="s">
        <v>654</v>
      </c>
      <c r="N309" s="283">
        <v>43787</v>
      </c>
      <c r="O309" s="1"/>
      <c r="P309" s="1"/>
      <c r="Q309" s="1"/>
      <c r="R309" s="6" t="s">
        <v>928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03">
        <v>129</v>
      </c>
      <c r="B310" s="304">
        <v>43398</v>
      </c>
      <c r="C310" s="304"/>
      <c r="D310" s="305" t="s">
        <v>109</v>
      </c>
      <c r="E310" s="306" t="s">
        <v>767</v>
      </c>
      <c r="F310" s="306">
        <v>698.5</v>
      </c>
      <c r="G310" s="306"/>
      <c r="H310" s="306">
        <v>890</v>
      </c>
      <c r="I310" s="308">
        <v>890</v>
      </c>
      <c r="J310" s="278" t="s">
        <v>932</v>
      </c>
      <c r="K310" s="279">
        <f t="shared" si="101"/>
        <v>191.5</v>
      </c>
      <c r="L310" s="280">
        <f t="shared" si="102"/>
        <v>0.27415891195418757</v>
      </c>
      <c r="M310" s="275" t="s">
        <v>620</v>
      </c>
      <c r="N310" s="281">
        <v>44328</v>
      </c>
      <c r="O310" s="1"/>
      <c r="P310" s="1"/>
      <c r="Q310" s="1"/>
      <c r="R310" s="6" t="s">
        <v>924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03">
        <v>130</v>
      </c>
      <c r="B311" s="304">
        <v>42877</v>
      </c>
      <c r="C311" s="304"/>
      <c r="D311" s="305" t="s">
        <v>385</v>
      </c>
      <c r="E311" s="306" t="s">
        <v>767</v>
      </c>
      <c r="F311" s="306">
        <v>127.6</v>
      </c>
      <c r="G311" s="306"/>
      <c r="H311" s="306">
        <v>138</v>
      </c>
      <c r="I311" s="308">
        <v>190</v>
      </c>
      <c r="J311" s="278" t="s">
        <v>933</v>
      </c>
      <c r="K311" s="279">
        <f t="shared" si="101"/>
        <v>10.400000000000006</v>
      </c>
      <c r="L311" s="280">
        <f t="shared" si="102"/>
        <v>8.1504702194357417E-2</v>
      </c>
      <c r="M311" s="275" t="s">
        <v>620</v>
      </c>
      <c r="N311" s="281">
        <v>43774</v>
      </c>
      <c r="O311" s="1"/>
      <c r="P311" s="1"/>
      <c r="Q311" s="1"/>
      <c r="R311" s="6" t="s">
        <v>928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03">
        <v>131</v>
      </c>
      <c r="B312" s="304">
        <v>43158</v>
      </c>
      <c r="C312" s="304"/>
      <c r="D312" s="305" t="s">
        <v>934</v>
      </c>
      <c r="E312" s="306" t="s">
        <v>767</v>
      </c>
      <c r="F312" s="306">
        <v>317</v>
      </c>
      <c r="G312" s="306"/>
      <c r="H312" s="306">
        <v>382.5</v>
      </c>
      <c r="I312" s="308">
        <v>398</v>
      </c>
      <c r="J312" s="278" t="s">
        <v>935</v>
      </c>
      <c r="K312" s="279">
        <f t="shared" si="101"/>
        <v>65.5</v>
      </c>
      <c r="L312" s="280">
        <f t="shared" si="102"/>
        <v>0.20662460567823343</v>
      </c>
      <c r="M312" s="275" t="s">
        <v>620</v>
      </c>
      <c r="N312" s="281">
        <v>44238</v>
      </c>
      <c r="O312" s="1"/>
      <c r="P312" s="1"/>
      <c r="Q312" s="1"/>
      <c r="R312" s="6" t="s">
        <v>928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16">
        <v>132</v>
      </c>
      <c r="B313" s="317">
        <v>43164</v>
      </c>
      <c r="C313" s="317"/>
      <c r="D313" s="318" t="s">
        <v>146</v>
      </c>
      <c r="E313" s="319" t="s">
        <v>767</v>
      </c>
      <c r="F313" s="314">
        <f>510-14.4</f>
        <v>495.6</v>
      </c>
      <c r="G313" s="319"/>
      <c r="H313" s="319">
        <v>350</v>
      </c>
      <c r="I313" s="320">
        <v>672</v>
      </c>
      <c r="J313" s="288" t="s">
        <v>936</v>
      </c>
      <c r="K313" s="289">
        <f t="shared" si="101"/>
        <v>-145.60000000000002</v>
      </c>
      <c r="L313" s="290">
        <f t="shared" si="102"/>
        <v>-0.29378531073446329</v>
      </c>
      <c r="M313" s="286" t="s">
        <v>654</v>
      </c>
      <c r="N313" s="283">
        <v>43887</v>
      </c>
      <c r="O313" s="1"/>
      <c r="P313" s="1"/>
      <c r="Q313" s="1"/>
      <c r="R313" s="6" t="s">
        <v>924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6">
        <v>133</v>
      </c>
      <c r="B314" s="317">
        <v>43237</v>
      </c>
      <c r="C314" s="317"/>
      <c r="D314" s="318" t="s">
        <v>488</v>
      </c>
      <c r="E314" s="319" t="s">
        <v>767</v>
      </c>
      <c r="F314" s="314">
        <v>230.3</v>
      </c>
      <c r="G314" s="319"/>
      <c r="H314" s="319">
        <v>102.5</v>
      </c>
      <c r="I314" s="320">
        <v>348</v>
      </c>
      <c r="J314" s="288" t="s">
        <v>937</v>
      </c>
      <c r="K314" s="289">
        <f t="shared" si="101"/>
        <v>-127.80000000000001</v>
      </c>
      <c r="L314" s="290">
        <f t="shared" si="102"/>
        <v>-0.55492835432045162</v>
      </c>
      <c r="M314" s="286" t="s">
        <v>654</v>
      </c>
      <c r="N314" s="283">
        <v>43896</v>
      </c>
      <c r="O314" s="1"/>
      <c r="P314" s="1"/>
      <c r="Q314" s="1"/>
      <c r="R314" s="6" t="s">
        <v>924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03">
        <v>134</v>
      </c>
      <c r="B315" s="304">
        <v>43258</v>
      </c>
      <c r="C315" s="304"/>
      <c r="D315" s="305" t="s">
        <v>450</v>
      </c>
      <c r="E315" s="306" t="s">
        <v>767</v>
      </c>
      <c r="F315" s="306">
        <f>342.5-5.1</f>
        <v>337.4</v>
      </c>
      <c r="G315" s="306"/>
      <c r="H315" s="306">
        <v>412.5</v>
      </c>
      <c r="I315" s="308">
        <v>439</v>
      </c>
      <c r="J315" s="278" t="s">
        <v>938</v>
      </c>
      <c r="K315" s="279">
        <f t="shared" si="101"/>
        <v>75.100000000000023</v>
      </c>
      <c r="L315" s="280">
        <f t="shared" si="102"/>
        <v>0.22258446947243635</v>
      </c>
      <c r="M315" s="275" t="s">
        <v>620</v>
      </c>
      <c r="N315" s="281">
        <v>44230</v>
      </c>
      <c r="O315" s="1"/>
      <c r="P315" s="1"/>
      <c r="Q315" s="1"/>
      <c r="R315" s="6" t="s">
        <v>928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29">
        <v>135</v>
      </c>
      <c r="B316" s="330">
        <v>43285</v>
      </c>
      <c r="C316" s="330"/>
      <c r="D316" s="20" t="s">
        <v>56</v>
      </c>
      <c r="E316" s="331" t="s">
        <v>767</v>
      </c>
      <c r="F316" s="332">
        <f>127.5-5.53</f>
        <v>121.97</v>
      </c>
      <c r="G316" s="331"/>
      <c r="H316" s="331"/>
      <c r="I316" s="333">
        <v>170</v>
      </c>
      <c r="J316" s="334" t="s">
        <v>627</v>
      </c>
      <c r="K316" s="335"/>
      <c r="L316" s="336"/>
      <c r="M316" s="16" t="s">
        <v>627</v>
      </c>
      <c r="N316" s="337"/>
      <c r="O316" s="1"/>
      <c r="P316" s="1"/>
      <c r="Q316" s="1"/>
      <c r="R316" s="6" t="s">
        <v>924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6">
        <v>136</v>
      </c>
      <c r="B317" s="317">
        <v>43294</v>
      </c>
      <c r="C317" s="317"/>
      <c r="D317" s="318" t="s">
        <v>372</v>
      </c>
      <c r="E317" s="319" t="s">
        <v>767</v>
      </c>
      <c r="F317" s="314">
        <v>46.5</v>
      </c>
      <c r="G317" s="319"/>
      <c r="H317" s="319">
        <v>17</v>
      </c>
      <c r="I317" s="320">
        <v>59</v>
      </c>
      <c r="J317" s="288" t="s">
        <v>939</v>
      </c>
      <c r="K317" s="289">
        <f t="shared" ref="K317:K325" si="103">H317-F317</f>
        <v>-29.5</v>
      </c>
      <c r="L317" s="290">
        <f t="shared" ref="L317:L325" si="104">K317/F317</f>
        <v>-0.63440860215053763</v>
      </c>
      <c r="M317" s="286" t="s">
        <v>654</v>
      </c>
      <c r="N317" s="283">
        <v>43887</v>
      </c>
      <c r="O317" s="1"/>
      <c r="P317" s="1"/>
      <c r="Q317" s="1"/>
      <c r="R317" s="6" t="s">
        <v>924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03">
        <v>137</v>
      </c>
      <c r="B318" s="304">
        <v>43396</v>
      </c>
      <c r="C318" s="304"/>
      <c r="D318" s="305" t="s">
        <v>428</v>
      </c>
      <c r="E318" s="306" t="s">
        <v>767</v>
      </c>
      <c r="F318" s="306">
        <v>156.5</v>
      </c>
      <c r="G318" s="306"/>
      <c r="H318" s="306">
        <v>207.5</v>
      </c>
      <c r="I318" s="308">
        <v>191</v>
      </c>
      <c r="J318" s="278" t="s">
        <v>825</v>
      </c>
      <c r="K318" s="279">
        <f t="shared" si="103"/>
        <v>51</v>
      </c>
      <c r="L318" s="280">
        <f t="shared" si="104"/>
        <v>0.32587859424920129</v>
      </c>
      <c r="M318" s="275" t="s">
        <v>620</v>
      </c>
      <c r="N318" s="281">
        <v>44369</v>
      </c>
      <c r="O318" s="1"/>
      <c r="P318" s="1"/>
      <c r="Q318" s="1"/>
      <c r="R318" s="6" t="s">
        <v>924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03">
        <v>138</v>
      </c>
      <c r="B319" s="304">
        <v>43439</v>
      </c>
      <c r="C319" s="304"/>
      <c r="D319" s="305" t="s">
        <v>332</v>
      </c>
      <c r="E319" s="306" t="s">
        <v>767</v>
      </c>
      <c r="F319" s="306">
        <v>259.5</v>
      </c>
      <c r="G319" s="306"/>
      <c r="H319" s="306">
        <v>320</v>
      </c>
      <c r="I319" s="308">
        <v>320</v>
      </c>
      <c r="J319" s="278" t="s">
        <v>825</v>
      </c>
      <c r="K319" s="279">
        <f t="shared" si="103"/>
        <v>60.5</v>
      </c>
      <c r="L319" s="280">
        <f t="shared" si="104"/>
        <v>0.23314065510597304</v>
      </c>
      <c r="M319" s="275" t="s">
        <v>620</v>
      </c>
      <c r="N319" s="281">
        <v>44323</v>
      </c>
      <c r="O319" s="1"/>
      <c r="P319" s="1"/>
      <c r="Q319" s="1"/>
      <c r="R319" s="6" t="s">
        <v>924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16">
        <v>139</v>
      </c>
      <c r="B320" s="317">
        <v>43439</v>
      </c>
      <c r="C320" s="317"/>
      <c r="D320" s="318" t="s">
        <v>940</v>
      </c>
      <c r="E320" s="319" t="s">
        <v>767</v>
      </c>
      <c r="F320" s="319">
        <v>715</v>
      </c>
      <c r="G320" s="319"/>
      <c r="H320" s="319">
        <v>445</v>
      </c>
      <c r="I320" s="320">
        <v>840</v>
      </c>
      <c r="J320" s="288" t="s">
        <v>941</v>
      </c>
      <c r="K320" s="289">
        <f t="shared" si="103"/>
        <v>-270</v>
      </c>
      <c r="L320" s="290">
        <f t="shared" si="104"/>
        <v>-0.3776223776223776</v>
      </c>
      <c r="M320" s="286" t="s">
        <v>654</v>
      </c>
      <c r="N320" s="283">
        <v>43800</v>
      </c>
      <c r="O320" s="1"/>
      <c r="P320" s="1"/>
      <c r="Q320" s="1"/>
      <c r="R320" s="6" t="s">
        <v>924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03">
        <v>140</v>
      </c>
      <c r="B321" s="304">
        <v>43469</v>
      </c>
      <c r="C321" s="304"/>
      <c r="D321" s="305" t="s">
        <v>159</v>
      </c>
      <c r="E321" s="306" t="s">
        <v>767</v>
      </c>
      <c r="F321" s="306">
        <v>875</v>
      </c>
      <c r="G321" s="306"/>
      <c r="H321" s="306">
        <v>1165</v>
      </c>
      <c r="I321" s="308">
        <v>1185</v>
      </c>
      <c r="J321" s="278" t="s">
        <v>942</v>
      </c>
      <c r="K321" s="279">
        <f t="shared" si="103"/>
        <v>290</v>
      </c>
      <c r="L321" s="280">
        <f t="shared" si="104"/>
        <v>0.33142857142857141</v>
      </c>
      <c r="M321" s="275" t="s">
        <v>620</v>
      </c>
      <c r="N321" s="281">
        <v>43847</v>
      </c>
      <c r="O321" s="1"/>
      <c r="P321" s="1"/>
      <c r="Q321" s="1"/>
      <c r="R321" s="6" t="s">
        <v>924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03">
        <v>141</v>
      </c>
      <c r="B322" s="304">
        <v>43559</v>
      </c>
      <c r="C322" s="304"/>
      <c r="D322" s="305" t="s">
        <v>348</v>
      </c>
      <c r="E322" s="306" t="s">
        <v>767</v>
      </c>
      <c r="F322" s="306">
        <f>387-14.63</f>
        <v>372.37</v>
      </c>
      <c r="G322" s="306"/>
      <c r="H322" s="306">
        <v>490</v>
      </c>
      <c r="I322" s="308">
        <v>490</v>
      </c>
      <c r="J322" s="278" t="s">
        <v>825</v>
      </c>
      <c r="K322" s="279">
        <f t="shared" si="103"/>
        <v>117.63</v>
      </c>
      <c r="L322" s="280">
        <f t="shared" si="104"/>
        <v>0.31589548030185027</v>
      </c>
      <c r="M322" s="275" t="s">
        <v>620</v>
      </c>
      <c r="N322" s="281">
        <v>43850</v>
      </c>
      <c r="O322" s="1"/>
      <c r="P322" s="1"/>
      <c r="Q322" s="1"/>
      <c r="R322" s="6" t="s">
        <v>924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16">
        <v>142</v>
      </c>
      <c r="B323" s="317">
        <v>43578</v>
      </c>
      <c r="C323" s="317"/>
      <c r="D323" s="318" t="s">
        <v>943</v>
      </c>
      <c r="E323" s="319" t="s">
        <v>622</v>
      </c>
      <c r="F323" s="319">
        <v>220</v>
      </c>
      <c r="G323" s="319"/>
      <c r="H323" s="319">
        <v>127.5</v>
      </c>
      <c r="I323" s="320">
        <v>284</v>
      </c>
      <c r="J323" s="288" t="s">
        <v>944</v>
      </c>
      <c r="K323" s="289">
        <f t="shared" si="103"/>
        <v>-92.5</v>
      </c>
      <c r="L323" s="290">
        <f t="shared" si="104"/>
        <v>-0.42045454545454547</v>
      </c>
      <c r="M323" s="286" t="s">
        <v>654</v>
      </c>
      <c r="N323" s="283">
        <v>43896</v>
      </c>
      <c r="O323" s="1"/>
      <c r="P323" s="1"/>
      <c r="Q323" s="1"/>
      <c r="R323" s="6" t="s">
        <v>924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03">
        <v>143</v>
      </c>
      <c r="B324" s="304">
        <v>43622</v>
      </c>
      <c r="C324" s="304"/>
      <c r="D324" s="305" t="s">
        <v>497</v>
      </c>
      <c r="E324" s="306" t="s">
        <v>622</v>
      </c>
      <c r="F324" s="306">
        <v>332.8</v>
      </c>
      <c r="G324" s="306"/>
      <c r="H324" s="306">
        <v>405</v>
      </c>
      <c r="I324" s="308">
        <v>419</v>
      </c>
      <c r="J324" s="278" t="s">
        <v>945</v>
      </c>
      <c r="K324" s="279">
        <f t="shared" si="103"/>
        <v>72.199999999999989</v>
      </c>
      <c r="L324" s="280">
        <f t="shared" si="104"/>
        <v>0.21694711538461534</v>
      </c>
      <c r="M324" s="275" t="s">
        <v>620</v>
      </c>
      <c r="N324" s="281">
        <v>43860</v>
      </c>
      <c r="O324" s="1"/>
      <c r="P324" s="1"/>
      <c r="Q324" s="1"/>
      <c r="R324" s="6" t="s">
        <v>928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97">
        <v>144</v>
      </c>
      <c r="B325" s="296">
        <v>43641</v>
      </c>
      <c r="C325" s="296"/>
      <c r="D325" s="297" t="s">
        <v>152</v>
      </c>
      <c r="E325" s="298" t="s">
        <v>767</v>
      </c>
      <c r="F325" s="298">
        <v>386</v>
      </c>
      <c r="G325" s="299"/>
      <c r="H325" s="299">
        <v>395</v>
      </c>
      <c r="I325" s="299">
        <v>452</v>
      </c>
      <c r="J325" s="300" t="s">
        <v>946</v>
      </c>
      <c r="K325" s="301">
        <f t="shared" si="103"/>
        <v>9</v>
      </c>
      <c r="L325" s="302">
        <f t="shared" si="104"/>
        <v>2.3316062176165803E-2</v>
      </c>
      <c r="M325" s="298" t="s">
        <v>858</v>
      </c>
      <c r="N325" s="296">
        <v>43868</v>
      </c>
      <c r="O325" s="1"/>
      <c r="P325" s="1"/>
      <c r="Q325" s="1"/>
      <c r="R325" s="6" t="s">
        <v>928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38">
        <v>145</v>
      </c>
      <c r="B326" s="339">
        <v>43707</v>
      </c>
      <c r="C326" s="339"/>
      <c r="D326" s="20" t="s">
        <v>132</v>
      </c>
      <c r="E326" s="331" t="s">
        <v>767</v>
      </c>
      <c r="F326" s="331" t="s">
        <v>947</v>
      </c>
      <c r="G326" s="331"/>
      <c r="H326" s="331"/>
      <c r="I326" s="333">
        <v>190</v>
      </c>
      <c r="J326" s="334" t="s">
        <v>627</v>
      </c>
      <c r="K326" s="335"/>
      <c r="L326" s="336"/>
      <c r="M326" s="13" t="s">
        <v>627</v>
      </c>
      <c r="N326" s="337"/>
      <c r="O326" s="1"/>
      <c r="P326" s="1"/>
      <c r="Q326" s="1"/>
      <c r="R326" s="6" t="s">
        <v>924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03">
        <v>146</v>
      </c>
      <c r="B327" s="304">
        <v>43731</v>
      </c>
      <c r="C327" s="304"/>
      <c r="D327" s="305" t="s">
        <v>441</v>
      </c>
      <c r="E327" s="306" t="s">
        <v>767</v>
      </c>
      <c r="F327" s="306">
        <v>235</v>
      </c>
      <c r="G327" s="306"/>
      <c r="H327" s="306">
        <v>295</v>
      </c>
      <c r="I327" s="308">
        <v>296</v>
      </c>
      <c r="J327" s="278" t="s">
        <v>948</v>
      </c>
      <c r="K327" s="279">
        <f t="shared" ref="K327:K332" si="105">H327-F327</f>
        <v>60</v>
      </c>
      <c r="L327" s="280">
        <f t="shared" ref="L327:L332" si="106">K327/F327</f>
        <v>0.25531914893617019</v>
      </c>
      <c r="M327" s="275" t="s">
        <v>620</v>
      </c>
      <c r="N327" s="281">
        <v>43844</v>
      </c>
      <c r="O327" s="1"/>
      <c r="P327" s="1"/>
      <c r="Q327" s="1"/>
      <c r="R327" s="6" t="s">
        <v>928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03">
        <v>147</v>
      </c>
      <c r="B328" s="304">
        <v>43752</v>
      </c>
      <c r="C328" s="304"/>
      <c r="D328" s="305" t="s">
        <v>949</v>
      </c>
      <c r="E328" s="306" t="s">
        <v>767</v>
      </c>
      <c r="F328" s="306">
        <v>277.5</v>
      </c>
      <c r="G328" s="306"/>
      <c r="H328" s="306">
        <v>333</v>
      </c>
      <c r="I328" s="308">
        <v>333</v>
      </c>
      <c r="J328" s="278" t="s">
        <v>950</v>
      </c>
      <c r="K328" s="279">
        <f t="shared" si="105"/>
        <v>55.5</v>
      </c>
      <c r="L328" s="280">
        <f t="shared" si="106"/>
        <v>0.2</v>
      </c>
      <c r="M328" s="275" t="s">
        <v>620</v>
      </c>
      <c r="N328" s="281">
        <v>43846</v>
      </c>
      <c r="O328" s="1"/>
      <c r="P328" s="1"/>
      <c r="Q328" s="1"/>
      <c r="R328" s="6" t="s">
        <v>924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03">
        <v>148</v>
      </c>
      <c r="B329" s="304">
        <v>43752</v>
      </c>
      <c r="C329" s="304"/>
      <c r="D329" s="305" t="s">
        <v>951</v>
      </c>
      <c r="E329" s="306" t="s">
        <v>767</v>
      </c>
      <c r="F329" s="306">
        <v>930</v>
      </c>
      <c r="G329" s="306"/>
      <c r="H329" s="306">
        <v>1165</v>
      </c>
      <c r="I329" s="308">
        <v>1200</v>
      </c>
      <c r="J329" s="278" t="s">
        <v>952</v>
      </c>
      <c r="K329" s="279">
        <f t="shared" si="105"/>
        <v>235</v>
      </c>
      <c r="L329" s="280">
        <f t="shared" si="106"/>
        <v>0.25268817204301075</v>
      </c>
      <c r="M329" s="275" t="s">
        <v>620</v>
      </c>
      <c r="N329" s="281">
        <v>43847</v>
      </c>
      <c r="O329" s="1"/>
      <c r="P329" s="1"/>
      <c r="Q329" s="1"/>
      <c r="R329" s="6" t="s">
        <v>928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03">
        <v>149</v>
      </c>
      <c r="B330" s="304">
        <v>43753</v>
      </c>
      <c r="C330" s="304"/>
      <c r="D330" s="305" t="s">
        <v>953</v>
      </c>
      <c r="E330" s="306" t="s">
        <v>767</v>
      </c>
      <c r="F330" s="276">
        <v>111</v>
      </c>
      <c r="G330" s="306"/>
      <c r="H330" s="306">
        <v>141</v>
      </c>
      <c r="I330" s="308">
        <v>141</v>
      </c>
      <c r="J330" s="278" t="s">
        <v>671</v>
      </c>
      <c r="K330" s="279">
        <f t="shared" si="105"/>
        <v>30</v>
      </c>
      <c r="L330" s="280">
        <f t="shared" si="106"/>
        <v>0.27027027027027029</v>
      </c>
      <c r="M330" s="275" t="s">
        <v>620</v>
      </c>
      <c r="N330" s="281">
        <v>44328</v>
      </c>
      <c r="O330" s="1"/>
      <c r="P330" s="1"/>
      <c r="Q330" s="1"/>
      <c r="R330" s="6" t="s">
        <v>928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03">
        <v>150</v>
      </c>
      <c r="B331" s="304">
        <v>43753</v>
      </c>
      <c r="C331" s="304"/>
      <c r="D331" s="305" t="s">
        <v>954</v>
      </c>
      <c r="E331" s="306" t="s">
        <v>767</v>
      </c>
      <c r="F331" s="276">
        <v>296</v>
      </c>
      <c r="G331" s="306"/>
      <c r="H331" s="306">
        <v>370</v>
      </c>
      <c r="I331" s="308">
        <v>370</v>
      </c>
      <c r="J331" s="278" t="s">
        <v>825</v>
      </c>
      <c r="K331" s="279">
        <f t="shared" si="105"/>
        <v>74</v>
      </c>
      <c r="L331" s="280">
        <f t="shared" si="106"/>
        <v>0.25</v>
      </c>
      <c r="M331" s="275" t="s">
        <v>620</v>
      </c>
      <c r="N331" s="281">
        <v>43853</v>
      </c>
      <c r="O331" s="1"/>
      <c r="P331" s="1"/>
      <c r="Q331" s="1"/>
      <c r="R331" s="6" t="s">
        <v>928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151</v>
      </c>
      <c r="B332" s="304">
        <v>43754</v>
      </c>
      <c r="C332" s="304"/>
      <c r="D332" s="305" t="s">
        <v>955</v>
      </c>
      <c r="E332" s="306" t="s">
        <v>767</v>
      </c>
      <c r="F332" s="276">
        <v>300</v>
      </c>
      <c r="G332" s="306"/>
      <c r="H332" s="306">
        <v>382.5</v>
      </c>
      <c r="I332" s="308">
        <v>344</v>
      </c>
      <c r="J332" s="278" t="s">
        <v>956</v>
      </c>
      <c r="K332" s="279">
        <f t="shared" si="105"/>
        <v>82.5</v>
      </c>
      <c r="L332" s="280">
        <f t="shared" si="106"/>
        <v>0.27500000000000002</v>
      </c>
      <c r="M332" s="275" t="s">
        <v>620</v>
      </c>
      <c r="N332" s="281">
        <v>44238</v>
      </c>
      <c r="O332" s="1"/>
      <c r="P332" s="1"/>
      <c r="Q332" s="1"/>
      <c r="R332" s="6" t="s">
        <v>928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38">
        <v>152</v>
      </c>
      <c r="B333" s="339">
        <v>43832</v>
      </c>
      <c r="C333" s="339"/>
      <c r="D333" s="340" t="s">
        <v>957</v>
      </c>
      <c r="E333" s="58" t="s">
        <v>767</v>
      </c>
      <c r="F333" s="341" t="s">
        <v>958</v>
      </c>
      <c r="G333" s="58"/>
      <c r="H333" s="58"/>
      <c r="I333" s="342">
        <v>590</v>
      </c>
      <c r="J333" s="334" t="s">
        <v>627</v>
      </c>
      <c r="K333" s="334"/>
      <c r="L333" s="343"/>
      <c r="M333" s="344" t="s">
        <v>627</v>
      </c>
      <c r="N333" s="345"/>
      <c r="O333" s="1"/>
      <c r="P333" s="1"/>
      <c r="Q333" s="1"/>
      <c r="R333" s="6" t="s">
        <v>928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03">
        <v>153</v>
      </c>
      <c r="B334" s="304">
        <v>43966</v>
      </c>
      <c r="C334" s="304"/>
      <c r="D334" s="305" t="s">
        <v>72</v>
      </c>
      <c r="E334" s="306" t="s">
        <v>767</v>
      </c>
      <c r="F334" s="276">
        <v>67.5</v>
      </c>
      <c r="G334" s="306"/>
      <c r="H334" s="306">
        <v>86</v>
      </c>
      <c r="I334" s="308">
        <v>86</v>
      </c>
      <c r="J334" s="278" t="s">
        <v>959</v>
      </c>
      <c r="K334" s="279">
        <f t="shared" ref="K334:K341" si="107">H334-F334</f>
        <v>18.5</v>
      </c>
      <c r="L334" s="280">
        <f t="shared" ref="L334:L341" si="108">K334/F334</f>
        <v>0.27407407407407408</v>
      </c>
      <c r="M334" s="275" t="s">
        <v>620</v>
      </c>
      <c r="N334" s="281">
        <v>44008</v>
      </c>
      <c r="O334" s="1"/>
      <c r="P334" s="1"/>
      <c r="Q334" s="1"/>
      <c r="R334" s="6" t="s">
        <v>928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154</v>
      </c>
      <c r="B335" s="304">
        <v>44035</v>
      </c>
      <c r="C335" s="304"/>
      <c r="D335" s="305" t="s">
        <v>496</v>
      </c>
      <c r="E335" s="306" t="s">
        <v>767</v>
      </c>
      <c r="F335" s="276">
        <v>231</v>
      </c>
      <c r="G335" s="306"/>
      <c r="H335" s="306">
        <v>281</v>
      </c>
      <c r="I335" s="308">
        <v>281</v>
      </c>
      <c r="J335" s="278" t="s">
        <v>825</v>
      </c>
      <c r="K335" s="279">
        <f t="shared" si="107"/>
        <v>50</v>
      </c>
      <c r="L335" s="280">
        <f t="shared" si="108"/>
        <v>0.21645021645021645</v>
      </c>
      <c r="M335" s="275" t="s">
        <v>620</v>
      </c>
      <c r="N335" s="281">
        <v>44358</v>
      </c>
      <c r="O335" s="1"/>
      <c r="P335" s="1"/>
      <c r="Q335" s="1"/>
      <c r="R335" s="6" t="s">
        <v>928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03">
        <v>155</v>
      </c>
      <c r="B336" s="304">
        <v>44092</v>
      </c>
      <c r="C336" s="304"/>
      <c r="D336" s="305" t="s">
        <v>417</v>
      </c>
      <c r="E336" s="306" t="s">
        <v>767</v>
      </c>
      <c r="F336" s="306">
        <v>206</v>
      </c>
      <c r="G336" s="306"/>
      <c r="H336" s="306">
        <v>248</v>
      </c>
      <c r="I336" s="308">
        <v>248</v>
      </c>
      <c r="J336" s="278" t="s">
        <v>825</v>
      </c>
      <c r="K336" s="279">
        <f t="shared" si="107"/>
        <v>42</v>
      </c>
      <c r="L336" s="280">
        <f t="shared" si="108"/>
        <v>0.20388349514563106</v>
      </c>
      <c r="M336" s="275" t="s">
        <v>620</v>
      </c>
      <c r="N336" s="281">
        <v>44214</v>
      </c>
      <c r="O336" s="1"/>
      <c r="P336" s="1"/>
      <c r="Q336" s="1"/>
      <c r="R336" s="6" t="s">
        <v>928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03">
        <v>156</v>
      </c>
      <c r="B337" s="304">
        <v>44140</v>
      </c>
      <c r="C337" s="304"/>
      <c r="D337" s="305" t="s">
        <v>417</v>
      </c>
      <c r="E337" s="306" t="s">
        <v>767</v>
      </c>
      <c r="F337" s="306">
        <v>182.5</v>
      </c>
      <c r="G337" s="306"/>
      <c r="H337" s="306">
        <v>248</v>
      </c>
      <c r="I337" s="308">
        <v>248</v>
      </c>
      <c r="J337" s="278" t="s">
        <v>825</v>
      </c>
      <c r="K337" s="279">
        <f t="shared" si="107"/>
        <v>65.5</v>
      </c>
      <c r="L337" s="280">
        <f t="shared" si="108"/>
        <v>0.35890410958904112</v>
      </c>
      <c r="M337" s="275" t="s">
        <v>620</v>
      </c>
      <c r="N337" s="281">
        <v>44214</v>
      </c>
      <c r="O337" s="1"/>
      <c r="P337" s="1"/>
      <c r="Q337" s="1"/>
      <c r="R337" s="6" t="s">
        <v>928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03">
        <v>157</v>
      </c>
      <c r="B338" s="304">
        <v>44140</v>
      </c>
      <c r="C338" s="304"/>
      <c r="D338" s="305" t="s">
        <v>332</v>
      </c>
      <c r="E338" s="306" t="s">
        <v>767</v>
      </c>
      <c r="F338" s="306">
        <v>247.5</v>
      </c>
      <c r="G338" s="306"/>
      <c r="H338" s="306">
        <v>320</v>
      </c>
      <c r="I338" s="308">
        <v>320</v>
      </c>
      <c r="J338" s="278" t="s">
        <v>825</v>
      </c>
      <c r="K338" s="279">
        <f t="shared" si="107"/>
        <v>72.5</v>
      </c>
      <c r="L338" s="280">
        <f t="shared" si="108"/>
        <v>0.29292929292929293</v>
      </c>
      <c r="M338" s="275" t="s">
        <v>620</v>
      </c>
      <c r="N338" s="281">
        <v>44323</v>
      </c>
      <c r="O338" s="1"/>
      <c r="P338" s="1"/>
      <c r="Q338" s="1"/>
      <c r="R338" s="6" t="s">
        <v>928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03">
        <v>158</v>
      </c>
      <c r="B339" s="304">
        <v>44140</v>
      </c>
      <c r="C339" s="304"/>
      <c r="D339" s="305" t="s">
        <v>273</v>
      </c>
      <c r="E339" s="306" t="s">
        <v>767</v>
      </c>
      <c r="F339" s="276">
        <v>925</v>
      </c>
      <c r="G339" s="306"/>
      <c r="H339" s="306">
        <v>1095</v>
      </c>
      <c r="I339" s="308">
        <v>1093</v>
      </c>
      <c r="J339" s="278" t="s">
        <v>960</v>
      </c>
      <c r="K339" s="279">
        <f t="shared" si="107"/>
        <v>170</v>
      </c>
      <c r="L339" s="280">
        <f t="shared" si="108"/>
        <v>0.18378378378378379</v>
      </c>
      <c r="M339" s="275" t="s">
        <v>620</v>
      </c>
      <c r="N339" s="281">
        <v>44201</v>
      </c>
      <c r="O339" s="1"/>
      <c r="P339" s="1"/>
      <c r="Q339" s="1"/>
      <c r="R339" s="6" t="s">
        <v>928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03">
        <v>159</v>
      </c>
      <c r="B340" s="304">
        <v>44140</v>
      </c>
      <c r="C340" s="304"/>
      <c r="D340" s="305" t="s">
        <v>348</v>
      </c>
      <c r="E340" s="306" t="s">
        <v>767</v>
      </c>
      <c r="F340" s="276">
        <v>332.5</v>
      </c>
      <c r="G340" s="306"/>
      <c r="H340" s="306">
        <v>393</v>
      </c>
      <c r="I340" s="308">
        <v>406</v>
      </c>
      <c r="J340" s="278" t="s">
        <v>961</v>
      </c>
      <c r="K340" s="279">
        <f t="shared" si="107"/>
        <v>60.5</v>
      </c>
      <c r="L340" s="280">
        <f t="shared" si="108"/>
        <v>0.18195488721804512</v>
      </c>
      <c r="M340" s="275" t="s">
        <v>620</v>
      </c>
      <c r="N340" s="281">
        <v>44256</v>
      </c>
      <c r="O340" s="1"/>
      <c r="P340" s="1"/>
      <c r="Q340" s="1"/>
      <c r="R340" s="6" t="s">
        <v>928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160</v>
      </c>
      <c r="B341" s="304">
        <v>44141</v>
      </c>
      <c r="C341" s="304"/>
      <c r="D341" s="305" t="s">
        <v>496</v>
      </c>
      <c r="E341" s="306" t="s">
        <v>767</v>
      </c>
      <c r="F341" s="276">
        <v>231</v>
      </c>
      <c r="G341" s="306"/>
      <c r="H341" s="306">
        <v>281</v>
      </c>
      <c r="I341" s="308">
        <v>281</v>
      </c>
      <c r="J341" s="278" t="s">
        <v>825</v>
      </c>
      <c r="K341" s="279">
        <f t="shared" si="107"/>
        <v>50</v>
      </c>
      <c r="L341" s="280">
        <f t="shared" si="108"/>
        <v>0.21645021645021645</v>
      </c>
      <c r="M341" s="275" t="s">
        <v>620</v>
      </c>
      <c r="N341" s="281">
        <v>44358</v>
      </c>
      <c r="O341" s="1"/>
      <c r="P341" s="1"/>
      <c r="Q341" s="1"/>
      <c r="R341" s="6" t="s">
        <v>928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46">
        <v>161</v>
      </c>
      <c r="B342" s="339">
        <v>44187</v>
      </c>
      <c r="C342" s="339"/>
      <c r="D342" s="340" t="s">
        <v>469</v>
      </c>
      <c r="E342" s="58" t="s">
        <v>767</v>
      </c>
      <c r="F342" s="341" t="s">
        <v>962</v>
      </c>
      <c r="G342" s="58"/>
      <c r="H342" s="58"/>
      <c r="I342" s="342">
        <v>239</v>
      </c>
      <c r="J342" s="334" t="s">
        <v>627</v>
      </c>
      <c r="K342" s="334"/>
      <c r="L342" s="343"/>
      <c r="M342" s="344"/>
      <c r="N342" s="345"/>
      <c r="O342" s="1"/>
      <c r="P342" s="1"/>
      <c r="Q342" s="1"/>
      <c r="R342" s="6" t="s">
        <v>928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46">
        <v>162</v>
      </c>
      <c r="B343" s="339">
        <v>44258</v>
      </c>
      <c r="C343" s="339"/>
      <c r="D343" s="340" t="s">
        <v>957</v>
      </c>
      <c r="E343" s="58" t="s">
        <v>767</v>
      </c>
      <c r="F343" s="341" t="s">
        <v>958</v>
      </c>
      <c r="G343" s="58"/>
      <c r="H343" s="58"/>
      <c r="I343" s="342">
        <v>590</v>
      </c>
      <c r="J343" s="334" t="s">
        <v>627</v>
      </c>
      <c r="K343" s="334"/>
      <c r="L343" s="343"/>
      <c r="M343" s="344"/>
      <c r="N343" s="345"/>
      <c r="O343" s="1"/>
      <c r="P343" s="1"/>
      <c r="R343" s="6" t="s">
        <v>928</v>
      </c>
    </row>
    <row r="344" spans="1:26" ht="12.75" customHeight="1">
      <c r="A344" s="303">
        <v>163</v>
      </c>
      <c r="B344" s="304">
        <v>44274</v>
      </c>
      <c r="C344" s="304"/>
      <c r="D344" s="305" t="s">
        <v>348</v>
      </c>
      <c r="E344" s="306" t="s">
        <v>767</v>
      </c>
      <c r="F344" s="276">
        <v>355</v>
      </c>
      <c r="G344" s="306"/>
      <c r="H344" s="306">
        <v>422.5</v>
      </c>
      <c r="I344" s="308">
        <v>420</v>
      </c>
      <c r="J344" s="278" t="s">
        <v>963</v>
      </c>
      <c r="K344" s="279">
        <f t="shared" ref="K344:K346" si="109">H344-F344</f>
        <v>67.5</v>
      </c>
      <c r="L344" s="280">
        <f t="shared" ref="L344:L346" si="110">K344/F344</f>
        <v>0.19014084507042253</v>
      </c>
      <c r="M344" s="275" t="s">
        <v>620</v>
      </c>
      <c r="N344" s="281">
        <v>44361</v>
      </c>
      <c r="O344" s="1"/>
      <c r="R344" s="347" t="s">
        <v>928</v>
      </c>
    </row>
    <row r="345" spans="1:26" ht="12.75" customHeight="1">
      <c r="A345" s="303">
        <v>164</v>
      </c>
      <c r="B345" s="304">
        <v>44295</v>
      </c>
      <c r="C345" s="304"/>
      <c r="D345" s="305" t="s">
        <v>964</v>
      </c>
      <c r="E345" s="306" t="s">
        <v>767</v>
      </c>
      <c r="F345" s="276">
        <v>555</v>
      </c>
      <c r="G345" s="306"/>
      <c r="H345" s="306">
        <v>663</v>
      </c>
      <c r="I345" s="308">
        <v>663</v>
      </c>
      <c r="J345" s="278" t="s">
        <v>965</v>
      </c>
      <c r="K345" s="279">
        <f t="shared" si="109"/>
        <v>108</v>
      </c>
      <c r="L345" s="280">
        <f t="shared" si="110"/>
        <v>0.19459459459459461</v>
      </c>
      <c r="M345" s="275" t="s">
        <v>620</v>
      </c>
      <c r="N345" s="281">
        <v>44321</v>
      </c>
      <c r="O345" s="1"/>
      <c r="P345" s="1"/>
      <c r="Q345" s="1"/>
      <c r="R345" s="6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03">
        <v>165</v>
      </c>
      <c r="B346" s="304">
        <v>44308</v>
      </c>
      <c r="C346" s="304"/>
      <c r="D346" s="305" t="s">
        <v>385</v>
      </c>
      <c r="E346" s="306" t="s">
        <v>767</v>
      </c>
      <c r="F346" s="276">
        <v>126.5</v>
      </c>
      <c r="G346" s="306"/>
      <c r="H346" s="306">
        <v>155</v>
      </c>
      <c r="I346" s="308">
        <v>155</v>
      </c>
      <c r="J346" s="278" t="s">
        <v>825</v>
      </c>
      <c r="K346" s="279">
        <f t="shared" si="109"/>
        <v>28.5</v>
      </c>
      <c r="L346" s="280">
        <f t="shared" si="110"/>
        <v>0.22529644268774704</v>
      </c>
      <c r="M346" s="275" t="s">
        <v>620</v>
      </c>
      <c r="N346" s="281">
        <v>44362</v>
      </c>
      <c r="O346" s="1"/>
      <c r="R346" s="347"/>
    </row>
    <row r="347" spans="1:26" ht="12.75" customHeight="1">
      <c r="A347" s="346">
        <v>166</v>
      </c>
      <c r="B347" s="339">
        <v>44368</v>
      </c>
      <c r="C347" s="339"/>
      <c r="D347" s="340" t="s">
        <v>404</v>
      </c>
      <c r="E347" s="58" t="s">
        <v>767</v>
      </c>
      <c r="F347" s="341" t="s">
        <v>966</v>
      </c>
      <c r="G347" s="58"/>
      <c r="H347" s="58"/>
      <c r="I347" s="342">
        <v>344</v>
      </c>
      <c r="J347" s="334" t="s">
        <v>627</v>
      </c>
      <c r="K347" s="346"/>
      <c r="L347" s="339"/>
      <c r="M347" s="339"/>
      <c r="N347" s="340"/>
      <c r="O347" s="1"/>
      <c r="R347" s="347"/>
    </row>
    <row r="348" spans="1:26" ht="12.75" customHeight="1">
      <c r="A348" s="346">
        <v>167</v>
      </c>
      <c r="B348" s="339">
        <v>44368</v>
      </c>
      <c r="C348" s="339"/>
      <c r="D348" s="340" t="s">
        <v>496</v>
      </c>
      <c r="E348" s="58" t="s">
        <v>767</v>
      </c>
      <c r="F348" s="341" t="s">
        <v>967</v>
      </c>
      <c r="G348" s="58"/>
      <c r="H348" s="58"/>
      <c r="I348" s="342">
        <v>320</v>
      </c>
      <c r="J348" s="334" t="s">
        <v>627</v>
      </c>
      <c r="K348" s="346"/>
      <c r="L348" s="339"/>
      <c r="M348" s="339"/>
      <c r="N348" s="340"/>
      <c r="O348" s="44"/>
      <c r="R348" s="347"/>
    </row>
    <row r="349" spans="1:26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347"/>
    </row>
    <row r="350" spans="1:26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347"/>
    </row>
    <row r="351" spans="1:26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347"/>
    </row>
    <row r="352" spans="1:26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347"/>
    </row>
    <row r="353" spans="1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347"/>
    </row>
    <row r="354" spans="1:18" ht="12.75" customHeight="1">
      <c r="A354" s="346"/>
      <c r="B354" s="348" t="s">
        <v>968</v>
      </c>
      <c r="F354" s="61"/>
      <c r="G354" s="61"/>
      <c r="H354" s="61"/>
      <c r="I354" s="61"/>
      <c r="J354" s="44"/>
      <c r="K354" s="61"/>
      <c r="L354" s="61"/>
      <c r="M354" s="61"/>
      <c r="O354" s="44"/>
      <c r="R354" s="347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A364" s="349"/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A365" s="349"/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A366" s="58"/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</sheetData>
  <autoFilter ref="R1:R362"/>
  <mergeCells count="30">
    <mergeCell ref="P122:P123"/>
    <mergeCell ref="A125:A126"/>
    <mergeCell ref="B125:B126"/>
    <mergeCell ref="J125:J126"/>
    <mergeCell ref="I122:I123"/>
    <mergeCell ref="A122:A123"/>
    <mergeCell ref="B122:B123"/>
    <mergeCell ref="A138:A139"/>
    <mergeCell ref="B138:B139"/>
    <mergeCell ref="O122:O123"/>
    <mergeCell ref="M122:M123"/>
    <mergeCell ref="N122:N123"/>
    <mergeCell ref="J122:J123"/>
    <mergeCell ref="L122:L123"/>
    <mergeCell ref="O125:O126"/>
    <mergeCell ref="M125:M126"/>
    <mergeCell ref="N125:N126"/>
    <mergeCell ref="O138:O139"/>
    <mergeCell ref="P138:P139"/>
    <mergeCell ref="J138:J139"/>
    <mergeCell ref="M138:M139"/>
    <mergeCell ref="N138:N139"/>
    <mergeCell ref="P125:P126"/>
    <mergeCell ref="O116:O117"/>
    <mergeCell ref="P116:P117"/>
    <mergeCell ref="A116:A117"/>
    <mergeCell ref="B116:B117"/>
    <mergeCell ref="J116:J117"/>
    <mergeCell ref="M116:M117"/>
    <mergeCell ref="N116:N1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2021-07-26T02:36:45Z</dcterms:modified>
</cp:coreProperties>
</file>