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F&amp;O)'!$R$1:$R$330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87" i="6"/>
  <c r="K87"/>
  <c r="M87" s="1"/>
  <c r="K116"/>
  <c r="M116" s="1"/>
  <c r="M115"/>
  <c r="K115"/>
  <c r="M114"/>
  <c r="K114"/>
  <c r="K112"/>
  <c r="M112" s="1"/>
  <c r="L85"/>
  <c r="K85"/>
  <c r="L83"/>
  <c r="K83"/>
  <c r="L82"/>
  <c r="M82" s="1"/>
  <c r="K82"/>
  <c r="L86"/>
  <c r="K86"/>
  <c r="L21"/>
  <c r="K21"/>
  <c r="M21" s="1"/>
  <c r="L20"/>
  <c r="K20"/>
  <c r="M20" s="1"/>
  <c r="L48"/>
  <c r="K48"/>
  <c r="P22"/>
  <c r="L122"/>
  <c r="K122"/>
  <c r="K110"/>
  <c r="M110" s="1"/>
  <c r="K109"/>
  <c r="M109" s="1"/>
  <c r="K111"/>
  <c r="M111" s="1"/>
  <c r="L66"/>
  <c r="K66"/>
  <c r="M66" s="1"/>
  <c r="M81"/>
  <c r="L81"/>
  <c r="K81"/>
  <c r="L80"/>
  <c r="K80"/>
  <c r="L78"/>
  <c r="K78"/>
  <c r="L73"/>
  <c r="K73"/>
  <c r="K107"/>
  <c r="M107" s="1"/>
  <c r="L18"/>
  <c r="K18"/>
  <c r="K108"/>
  <c r="M108" s="1"/>
  <c r="L79"/>
  <c r="K79"/>
  <c r="L74"/>
  <c r="K74"/>
  <c r="L77"/>
  <c r="K77"/>
  <c r="L76"/>
  <c r="K76"/>
  <c r="K47"/>
  <c r="L47"/>
  <c r="L46"/>
  <c r="K46"/>
  <c r="L45"/>
  <c r="K45"/>
  <c r="L19"/>
  <c r="K19"/>
  <c r="L15"/>
  <c r="K15"/>
  <c r="P17"/>
  <c r="L44"/>
  <c r="K44"/>
  <c r="L75"/>
  <c r="K75"/>
  <c r="L72"/>
  <c r="K72"/>
  <c r="L16"/>
  <c r="K16"/>
  <c r="L40"/>
  <c r="K40"/>
  <c r="K106"/>
  <c r="M106" s="1"/>
  <c r="L71"/>
  <c r="K71"/>
  <c r="K105"/>
  <c r="M105" s="1"/>
  <c r="L69"/>
  <c r="K69"/>
  <c r="L43"/>
  <c r="K43"/>
  <c r="P124"/>
  <c r="L124"/>
  <c r="K124"/>
  <c r="K104"/>
  <c r="M104" s="1"/>
  <c r="L70"/>
  <c r="K70"/>
  <c r="K103"/>
  <c r="M103" s="1"/>
  <c r="L64"/>
  <c r="K64"/>
  <c r="L41"/>
  <c r="K41"/>
  <c r="K102"/>
  <c r="M102" s="1"/>
  <c r="L42"/>
  <c r="K42"/>
  <c r="L68"/>
  <c r="K68"/>
  <c r="L67"/>
  <c r="K67"/>
  <c r="L65"/>
  <c r="K65"/>
  <c r="L61"/>
  <c r="K61"/>
  <c r="L33"/>
  <c r="K33"/>
  <c r="L13"/>
  <c r="K13"/>
  <c r="P14"/>
  <c r="K101"/>
  <c r="M101" s="1"/>
  <c r="L63"/>
  <c r="K63"/>
  <c r="L39"/>
  <c r="K39"/>
  <c r="L38"/>
  <c r="K38"/>
  <c r="L36"/>
  <c r="K36"/>
  <c r="L11"/>
  <c r="K11"/>
  <c r="L62"/>
  <c r="K62"/>
  <c r="L34"/>
  <c r="K34"/>
  <c r="K100"/>
  <c r="M100" s="1"/>
  <c r="L60"/>
  <c r="K60"/>
  <c r="L12"/>
  <c r="K12"/>
  <c r="K99"/>
  <c r="M99" s="1"/>
  <c r="K98"/>
  <c r="M98" s="1"/>
  <c r="K97"/>
  <c r="M97" s="1"/>
  <c r="L59"/>
  <c r="L58"/>
  <c r="M73" l="1"/>
  <c r="M80"/>
  <c r="M86"/>
  <c r="M85"/>
  <c r="M83"/>
  <c r="M48"/>
  <c r="M18"/>
  <c r="M122"/>
  <c r="M77"/>
  <c r="M61"/>
  <c r="M42"/>
  <c r="M70"/>
  <c r="M15"/>
  <c r="M45"/>
  <c r="M71"/>
  <c r="M76"/>
  <c r="M78"/>
  <c r="M40"/>
  <c r="M72"/>
  <c r="M19"/>
  <c r="M79"/>
  <c r="M46"/>
  <c r="M74"/>
  <c r="M47"/>
  <c r="M69"/>
  <c r="M124"/>
  <c r="M44"/>
  <c r="M33"/>
  <c r="M16"/>
  <c r="M43"/>
  <c r="M75"/>
  <c r="M11"/>
  <c r="M13"/>
  <c r="M67"/>
  <c r="M41"/>
  <c r="M64"/>
  <c r="M38"/>
  <c r="M36"/>
  <c r="M68"/>
  <c r="M65"/>
  <c r="M34"/>
  <c r="M63"/>
  <c r="M39"/>
  <c r="M62"/>
  <c r="M60"/>
  <c r="M12"/>
  <c r="K59"/>
  <c r="M59" s="1"/>
  <c r="L32"/>
  <c r="K32"/>
  <c r="L37"/>
  <c r="K37"/>
  <c r="L35"/>
  <c r="K35"/>
  <c r="K58"/>
  <c r="M58" s="1"/>
  <c r="L10"/>
  <c r="K10"/>
  <c r="P123"/>
  <c r="L123"/>
  <c r="K123"/>
  <c r="H318"/>
  <c r="M37" l="1"/>
  <c r="M32"/>
  <c r="M35"/>
  <c r="M10"/>
  <c r="M123"/>
  <c r="K318" l="1"/>
  <c r="L318" s="1"/>
  <c r="K307"/>
  <c r="L307" s="1"/>
  <c r="K297"/>
  <c r="L297" s="1"/>
  <c r="K313" l="1"/>
  <c r="L313" s="1"/>
  <c r="K314" l="1"/>
  <c r="L314" s="1"/>
  <c r="K311" l="1"/>
  <c r="L311" s="1"/>
  <c r="K290"/>
  <c r="L290" s="1"/>
  <c r="K310"/>
  <c r="L310" s="1"/>
  <c r="K309"/>
  <c r="L309" s="1"/>
  <c r="K308"/>
  <c r="L308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8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F280"/>
  <c r="K280" s="1"/>
  <c r="L280" s="1"/>
  <c r="F279"/>
  <c r="K279" s="1"/>
  <c r="L279" s="1"/>
  <c r="K278"/>
  <c r="L278" s="1"/>
  <c r="F277"/>
  <c r="K277" s="1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1"/>
  <c r="L261" s="1"/>
  <c r="K259"/>
  <c r="L259" s="1"/>
  <c r="K258"/>
  <c r="L258" s="1"/>
  <c r="F257"/>
  <c r="K257" s="1"/>
  <c r="L257" s="1"/>
  <c r="K256"/>
  <c r="L256" s="1"/>
  <c r="K253"/>
  <c r="L253" s="1"/>
  <c r="K252"/>
  <c r="L252" s="1"/>
  <c r="K251"/>
  <c r="L251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1"/>
  <c r="L231" s="1"/>
  <c r="K229"/>
  <c r="L229" s="1"/>
  <c r="K227"/>
  <c r="L227" s="1"/>
  <c r="K225"/>
  <c r="L225" s="1"/>
  <c r="K224"/>
  <c r="L224" s="1"/>
  <c r="K223"/>
  <c r="L223" s="1"/>
  <c r="K221"/>
  <c r="L221" s="1"/>
  <c r="K220"/>
  <c r="L220" s="1"/>
  <c r="K219"/>
  <c r="L219" s="1"/>
  <c r="K218"/>
  <c r="K217"/>
  <c r="L217" s="1"/>
  <c r="K216"/>
  <c r="L216" s="1"/>
  <c r="K214"/>
  <c r="L214" s="1"/>
  <c r="K213"/>
  <c r="L213" s="1"/>
  <c r="K212"/>
  <c r="L212" s="1"/>
  <c r="K211"/>
  <c r="L211" s="1"/>
  <c r="K210"/>
  <c r="L210" s="1"/>
  <c r="F209"/>
  <c r="K209" s="1"/>
  <c r="L209" s="1"/>
  <c r="H208"/>
  <c r="K208" s="1"/>
  <c r="L208" s="1"/>
  <c r="K205"/>
  <c r="L205" s="1"/>
  <c r="K204"/>
  <c r="L204" s="1"/>
  <c r="K203"/>
  <c r="L203" s="1"/>
  <c r="K202"/>
  <c r="L202" s="1"/>
  <c r="K201"/>
  <c r="L201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H174"/>
  <c r="K174" s="1"/>
  <c r="L174" s="1"/>
  <c r="F173"/>
  <c r="K173" s="1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M7"/>
  <c r="D7" i="5"/>
  <c r="K6" i="4"/>
  <c r="K6" i="3"/>
  <c r="L6" i="2"/>
</calcChain>
</file>

<file path=xl/sharedStrings.xml><?xml version="1.0" encoding="utf-8"?>
<sst xmlns="http://schemas.openxmlformats.org/spreadsheetml/2006/main" count="2966" uniqueCount="1149">
  <si>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</si>
  <si>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</si>
  <si>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</si>
  <si>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</si>
  <si>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</si>
  <si>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</si>
  <si>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</si>
  <si>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</si>
  <si>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</si>
  <si>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</si>
  <si>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</si>
  <si>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</si>
  <si>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</si>
  <si>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</si>
  <si>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</si>
  <si>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</si>
  <si>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</si>
  <si>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</si>
  <si>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</si>
  <si>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</si>
  <si>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</si>
  <si>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</si>
  <si>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</si>
  <si>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</si>
  <si>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</si>
  <si>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</si>
  <si>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</si>
  <si>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</si>
  <si>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</si>
  <si>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</si>
  <si>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</si>
  <si>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</si>
  <si>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</si>
  <si>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</si>
  <si>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</si>
  <si>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</si>
  <si>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</si>
  <si>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</si>
  <si>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</si>
  <si>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</si>
  <si>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</si>
  <si>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</si>
  <si>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</si>
  <si>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</si>
  <si>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</si>
  <si>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</si>
  <si>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</si>
  <si>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</si>
  <si>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</si>
  <si>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</si>
  <si>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</si>
  <si>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</si>
  <si>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</si>
  <si>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</si>
  <si>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</si>
  <si>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</si>
  <si>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</si>
  <si>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</si>
  <si>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</si>
  <si>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</si>
  <si>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</si>
  <si>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</si>
  <si>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</si>
  <si>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</si>
  <si>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</si>
  <si>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</si>
  <si>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</si>
  <si>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</si>
  <si>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</si>
  <si>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</si>
  <si>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</si>
  <si>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</si>
  <si>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</si>
  <si>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</si>
  <si>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</si>
  <si>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</si>
  <si>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</si>
  <si>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</si>
  <si>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</si>
  <si>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</si>
  <si>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</si>
  <si>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</si>
  <si>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</si>
  <si>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</si>
  <si>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</si>
  <si>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</si>
  <si>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</si>
  <si>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</si>
  <si>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</si>
  <si>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</si>
  <si>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</si>
  <si>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</si>
  <si>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</si>
  <si>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</si>
  <si>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</si>
  <si>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</si>
  <si>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</si>
  <si>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</si>
  <si>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</si>
  <si>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</si>
  <si>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</si>
  <si>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</si>
  <si>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</si>
  <si>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</si>
  <si>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</si>
  <si>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</si>
  <si>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</si>
  <si>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</si>
  <si>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</si>
  <si>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</si>
  <si>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</si>
  <si>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</si>
  <si>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</si>
  <si>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</si>
  <si>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</si>
  <si>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</si>
  <si>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</si>
  <si>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</si>
  <si>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</si>
  <si>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</si>
  <si>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</si>
  <si>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</si>
  <si>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</si>
  <si>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</si>
  <si>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</si>
  <si>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</si>
  <si>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</si>
  <si>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</si>
  <si>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</si>
  <si>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</si>
  <si>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</si>
  <si>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</si>
  <si>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</si>
  <si>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</si>
  <si>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</si>
  <si>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</si>
  <si>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</si>
  <si>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</si>
  <si>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</si>
  <si>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</si>
  <si>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</si>
  <si>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</si>
  <si>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</si>
  <si>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</si>
  <si>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</si>
  <si>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</si>
  <si>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</si>
  <si>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</si>
  <si>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</si>
  <si>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</si>
  <si>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</si>
  <si>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</si>
  <si>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</si>
  <si>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</si>
  <si>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</si>
  <si>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</si>
  <si>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</si>
  <si>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</si>
  <si>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</si>
  <si>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</si>
  <si>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</si>
  <si>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</si>
  <si>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</si>
  <si>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</si>
  <si>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</si>
  <si>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</si>
  <si>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</si>
  <si>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</si>
  <si>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</si>
  <si>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</si>
  <si>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</si>
  <si>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</si>
  <si>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</si>
  <si>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</si>
  <si>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</si>
  <si>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</si>
  <si>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</si>
  <si>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</si>
  <si>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</si>
  <si>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</si>
  <si>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</si>
  <si>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</si>
  <si>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</si>
  <si>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</si>
  <si>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</si>
  <si>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</si>
  <si>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</si>
  <si>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</si>
  <si>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</si>
  <si>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</si>
  <si>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</si>
  <si>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</si>
  <si>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</si>
  <si>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</si>
  <si>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</si>
  <si>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</si>
  <si>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</si>
  <si>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</si>
  <si>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</si>
  <si>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</si>
  <si>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</si>
  <si>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</si>
  <si>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</si>
  <si>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</si>
  <si>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</si>
  <si>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</si>
  <si>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</si>
  <si>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</si>
  <si>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</si>
  <si>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</si>
  <si>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</si>
  <si>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</si>
  <si>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</si>
  <si>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</si>
  <si>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</si>
  <si>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</si>
  <si>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</si>
  <si>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</si>
  <si>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</si>
  <si>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</si>
  <si>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</si>
  <si>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</si>
  <si>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</si>
  <si>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</si>
  <si>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</si>
  <si>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</si>
  <si>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</si>
  <si>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</si>
  <si>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</si>
  <si>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</si>
  <si>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</si>
  <si>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</si>
  <si>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</si>
  <si>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</si>
  <si>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</si>
  <si>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</si>
  <si>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</si>
  <si>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</si>
  <si>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</si>
  <si>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</si>
  <si>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</si>
  <si>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</si>
  <si>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</si>
  <si>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</si>
  <si>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</si>
  <si>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</si>
  <si>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</si>
  <si>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</si>
  <si>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</si>
  <si>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</si>
  <si>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</si>
  <si>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</si>
  <si>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</si>
  <si>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</si>
  <si>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</si>
  <si>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</si>
  <si>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</si>
  <si>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</si>
  <si>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</si>
  <si>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</si>
  <si>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</si>
  <si>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</si>
  <si>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</si>
  <si>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</si>
  <si>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</si>
  <si>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</si>
  <si>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</si>
  <si>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</si>
  <si>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</si>
  <si>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</si>
  <si>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</si>
  <si>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</si>
  <si>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</si>
  <si>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</si>
  <si>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</si>
  <si>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</si>
  <si>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</si>
  <si>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</si>
  <si>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</si>
  <si>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</si>
  <si>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</si>
  <si>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</si>
  <si>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</si>
  <si>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</si>
  <si>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</si>
  <si>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</si>
  <si>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</si>
  <si>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</si>
  <si>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</si>
  <si>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</si>
  <si>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</si>
  <si>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</si>
  <si>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</si>
  <si>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</si>
  <si>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</si>
  <si>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</si>
  <si>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</si>
  <si>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</si>
  <si>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</si>
  <si>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</si>
  <si>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</si>
  <si>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</si>
  <si>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</si>
  <si>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</si>
  <si>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</si>
  <si>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</si>
  <si>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</si>
  <si>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</si>
  <si>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</si>
  <si>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</si>
  <si>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</si>
  <si>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</si>
  <si>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</si>
  <si>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</si>
  <si>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</si>
  <si>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</si>
  <si>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</si>
  <si>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</si>
  <si>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</si>
  <si>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</si>
  <si>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</si>
  <si>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</si>
  <si>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</si>
  <si>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</si>
  <si>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</si>
  <si>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</si>
  <si>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</si>
  <si>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</si>
  <si>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</si>
  <si>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</si>
  <si>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</si>
  <si>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</si>
  <si>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</si>
  <si>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</si>
  <si>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</si>
  <si>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</si>
  <si>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</si>
  <si>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</si>
  <si>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</si>
  <si>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</si>
  <si>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</si>
  <si>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</si>
  <si>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</si>
  <si>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</si>
  <si>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</si>
  <si>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</si>
  <si>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</si>
  <si>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</si>
  <si>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</si>
  <si>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</si>
  <si>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</si>
  <si>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</si>
  <si>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</si>
  <si>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</si>
  <si>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</si>
  <si>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</si>
  <si>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</si>
  <si>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</si>
  <si>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</si>
  <si>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</si>
  <si>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</si>
  <si>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</si>
  <si>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</si>
  <si>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</si>
  <si>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</si>
  <si>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</si>
  <si>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</si>
  <si>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</si>
  <si>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</si>
  <si>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</si>
  <si>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</si>
  <si>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</si>
  <si>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</si>
  <si>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</si>
  <si>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</si>
  <si>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</si>
  <si>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</si>
  <si>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</si>
  <si>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</si>
  <si>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</si>
  <si>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</si>
  <si>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</si>
  <si>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</si>
  <si>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</si>
  <si>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</si>
  <si>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</si>
  <si>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</si>
  <si>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</si>
  <si>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</si>
  <si>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</si>
  <si>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</si>
  <si>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</si>
  <si>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</si>
  <si>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</si>
  <si>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</si>
  <si>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</si>
  <si>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</si>
  <si>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</si>
  <si>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</si>
  <si>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</si>
  <si>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</si>
  <si>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</si>
  <si>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</si>
  <si>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</si>
  <si>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</si>
  <si>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</si>
  <si>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</si>
  <si>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</si>
  <si>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</si>
  <si>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</si>
  <si>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</si>
  <si>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</si>
  <si>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</si>
  <si>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</si>
  <si>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</si>
  <si>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</si>
  <si>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</si>
  <si>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</si>
  <si>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</si>
  <si>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</si>
  <si>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</si>
  <si>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</si>
  <si>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</si>
  <si>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</si>
  <si>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</si>
  <si>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</si>
  <si>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</si>
  <si>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</si>
  <si>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</si>
  <si>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</si>
  <si>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</si>
  <si>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</si>
  <si>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</si>
  <si>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</si>
  <si>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</si>
  <si>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</si>
  <si>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</si>
  <si>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</si>
  <si>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</si>
  <si>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</si>
  <si>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</si>
  <si>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</si>
  <si>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</si>
  <si>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</si>
  <si>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</si>
  <si>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</si>
  <si>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</si>
  <si>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</si>
  <si>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</si>
  <si>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</si>
  <si>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</si>
  <si>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</si>
  <si>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</si>
  <si>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</si>
  <si>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</si>
  <si>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</si>
  <si>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</si>
  <si>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</si>
  <si>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</si>
  <si>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</si>
  <si>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</si>
  <si>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</si>
  <si>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</si>
  <si>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</si>
  <si>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</si>
  <si>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</si>
  <si>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</si>
  <si>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</si>
  <si>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</si>
  <si>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</si>
  <si>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</si>
  <si>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</si>
  <si>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</si>
  <si>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</si>
  <si>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</si>
  <si>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</si>
  <si>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</si>
  <si>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</si>
  <si>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</si>
  <si>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</si>
  <si>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</si>
  <si>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</si>
  <si>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</si>
  <si>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</si>
  <si>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</si>
  <si>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</si>
  <si>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</si>
  <si>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</si>
  <si>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</si>
  <si>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</si>
  <si>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</si>
  <si>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</si>
  <si>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</si>
  <si>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</si>
  <si>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</si>
  <si>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</si>
  <si>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</si>
  <si>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</si>
  <si>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</si>
  <si>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</si>
  <si>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</si>
  <si>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</si>
  <si>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</si>
  <si>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</si>
  <si>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</si>
  <si>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</si>
  <si>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</si>
  <si>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</si>
  <si>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</si>
  <si>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</si>
  <si>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</si>
  <si>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</si>
  <si>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</si>
  <si>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</si>
  <si>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</si>
  <si>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</si>
  <si>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</si>
  <si>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</si>
  <si>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</si>
  <si>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</si>
  <si>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</si>
  <si>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</si>
  <si>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</si>
  <si>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</si>
  <si>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</si>
  <si>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</si>
  <si>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</si>
  <si>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</si>
  <si>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</si>
  <si>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</si>
  <si>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</si>
  <si>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</si>
  <si>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</si>
  <si>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</si>
  <si>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</si>
  <si>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</si>
  <si>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</si>
  <si>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</si>
  <si>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</si>
  <si>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</si>
  <si>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</si>
  <si>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</si>
  <si>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</si>
  <si>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</si>
  <si>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</si>
  <si>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</si>
  <si>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</si>
  <si>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</si>
  <si>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</si>
  <si>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</si>
  <si>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</si>
  <si>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</si>
  <si>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</si>
  <si>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</si>
  <si>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</si>
  <si>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</si>
  <si>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</si>
  <si>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</si>
  <si>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</si>
  <si>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</si>
  <si>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</si>
  <si>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</si>
  <si>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</si>
  <si>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</si>
  <si>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</si>
  <si>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</si>
  <si>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</si>
  <si>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</si>
  <si>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</si>
  <si>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</si>
  <si>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</si>
  <si>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</si>
  <si>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</si>
  <si>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</si>
  <si>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</si>
  <si>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</si>
  <si>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</si>
  <si>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</si>
  <si>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</si>
  <si>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</si>
  <si>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</si>
  <si>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</si>
  <si>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</si>
  <si>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</si>
  <si>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</si>
  <si>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</si>
  <si>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</si>
  <si>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</si>
  <si>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</si>
  <si>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</si>
  <si>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</si>
  <si>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</si>
  <si>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</si>
  <si>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</si>
  <si>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</si>
  <si>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</si>
  <si>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</si>
  <si>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</si>
  <si>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</si>
  <si>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</si>
  <si>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</si>
  <si>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</si>
  <si>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</si>
  <si>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</si>
  <si>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</si>
  <si>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</si>
  <si>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</si>
  <si>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</si>
  <si>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</si>
  <si>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</si>
  <si>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</si>
  <si>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</si>
  <si>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</si>
  <si>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</si>
  <si>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</si>
  <si>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</si>
  <si>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</si>
  <si>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</si>
  <si>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</si>
  <si>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</si>
  <si>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</si>
  <si>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</si>
  <si>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</si>
  <si>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</si>
  <si>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</si>
  <si>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</si>
  <si>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</si>
  <si>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</si>
  <si>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</si>
  <si>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</si>
  <si>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</si>
  <si>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</si>
  <si>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</si>
  <si>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</si>
  <si>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</si>
  <si>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</si>
  <si>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</si>
  <si>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</si>
  <si>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</si>
  <si>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</si>
  <si>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</si>
  <si>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</si>
  <si>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</si>
  <si>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</si>
  <si>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</si>
  <si>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</si>
  <si>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</si>
  <si>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</si>
  <si>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</si>
  <si>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</si>
  <si>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</si>
  <si>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</si>
  <si>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</si>
  <si>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</si>
  <si>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</si>
  <si>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</si>
  <si>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</si>
  <si>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</si>
  <si>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</si>
  <si>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</si>
  <si>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</si>
  <si>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</si>
  <si>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</si>
  <si>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</si>
  <si>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</si>
  <si>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</si>
  <si>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</si>
  <si>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</si>
  <si>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</si>
  <si>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</si>
  <si>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</si>
  <si>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</si>
  <si>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</si>
  <si>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</si>
  <si>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</si>
  <si>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</si>
  <si>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</si>
  <si>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</si>
  <si>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</si>
  <si>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</si>
  <si>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</si>
  <si>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</si>
  <si>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</si>
  <si>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</si>
  <si>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</si>
  <si>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</si>
  <si>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</si>
  <si>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</si>
  <si>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</si>
  <si>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</si>
  <si>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</si>
  <si>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</si>
  <si>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</si>
  <si>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</si>
  <si>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</si>
  <si>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</si>
  <si>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</si>
  <si>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</si>
  <si>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</si>
  <si>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</si>
  <si>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</si>
  <si>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</si>
  <si>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</si>
  <si>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</si>
  <si>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</si>
  <si>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</si>
  <si>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</si>
  <si>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</si>
  <si>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</si>
  <si>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</si>
  <si>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</si>
  <si>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</si>
  <si>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</si>
  <si>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</si>
  <si>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</si>
  <si>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</si>
  <si>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</si>
  <si>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</si>
  <si>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</si>
  <si>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</si>
  <si>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</si>
  <si>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</si>
  <si>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</si>
  <si>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</si>
  <si>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</si>
  <si>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</si>
  <si>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</si>
  <si>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</si>
  <si>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</si>
  <si>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</si>
  <si>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</si>
  <si>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</si>
  <si>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</si>
  <si>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</si>
  <si>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</si>
  <si>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</si>
  <si>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</si>
  <si>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</si>
  <si>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</si>
  <si>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</si>
  <si>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</si>
  <si>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</si>
  <si>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</si>
  <si>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</si>
  <si>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</si>
  <si>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</si>
  <si>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</si>
  <si>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</si>
  <si>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</si>
  <si>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</si>
  <si>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</si>
  <si>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</si>
  <si>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</si>
  <si>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</si>
  <si>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</si>
  <si>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</si>
  <si>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</si>
  <si>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</si>
  <si>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</si>
  <si>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</si>
  <si>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</si>
  <si>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</si>
  <si>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</si>
  <si>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</si>
  <si>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</si>
  <si>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</si>
  <si>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</si>
  <si>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</si>
  <si>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</si>
  <si>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</si>
  <si>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</si>
  <si>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</si>
  <si>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</si>
  <si>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</si>
  <si>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</si>
  <si>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</si>
  <si>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</si>
  <si>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</si>
  <si>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</si>
  <si>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</si>
  <si>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</si>
  <si>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</si>
  <si>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</si>
  <si>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</si>
  <si>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</si>
  <si>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</si>
  <si>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</si>
  <si>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</si>
  <si>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</si>
  <si>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</si>
  <si>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</si>
  <si>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</si>
  <si>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</si>
  <si>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</si>
  <si>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</si>
  <si>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</si>
  <si>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</si>
  <si>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</si>
  <si>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</si>
  <si>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</si>
  <si>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</si>
  <si>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</si>
  <si>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</si>
  <si>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</si>
  <si>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</si>
  <si>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</si>
  <si>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</si>
  <si>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</si>
  <si>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</si>
  <si>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</si>
  <si>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</si>
  <si>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</si>
  <si>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</si>
  <si>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</si>
  <si>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</si>
  <si>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</si>
  <si>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</si>
  <si>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</si>
  <si>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</si>
  <si>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</si>
  <si>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</si>
  <si>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</si>
  <si>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</si>
  <si>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</si>
  <si>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</si>
  <si>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</si>
  <si>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</si>
  <si>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</si>
  <si>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</si>
  <si>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</si>
  <si>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</si>
  <si>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</si>
  <si>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</si>
  <si>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</si>
  <si>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</si>
  <si>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</si>
  <si>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</si>
  <si>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</si>
  <si>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</si>
  <si>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</si>
  <si>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</si>
  <si>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</si>
  <si>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</si>
  <si>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</si>
  <si>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</si>
  <si>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</si>
  <si>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</si>
  <si>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</si>
  <si>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</si>
  <si>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</si>
  <si>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</si>
  <si>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</si>
  <si>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</si>
  <si>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</si>
  <si>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</si>
  <si>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</si>
  <si>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</si>
  <si>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</si>
  <si>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</si>
  <si>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</si>
  <si>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</si>
  <si>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</si>
  <si>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</si>
  <si>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</si>
  <si>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</si>
  <si>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</si>
  <si>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</si>
  <si>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</si>
  <si>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</si>
  <si>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</si>
  <si>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</si>
  <si>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</si>
  <si>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</si>
  <si>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</si>
  <si>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</si>
  <si>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</si>
  <si>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</si>
  <si>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</si>
  <si>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</si>
  <si>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</si>
  <si>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</si>
  <si>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</si>
  <si>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</si>
  <si>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</si>
  <si>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</si>
  <si>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</si>
  <si>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</si>
  <si>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</si>
  <si>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</si>
  <si>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</si>
  <si>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</si>
  <si>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</si>
  <si>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</si>
  <si>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</si>
  <si>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</si>
  <si>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</si>
  <si>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</si>
  <si>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NIFTY 17000 CE 05-MAY</t>
  </si>
  <si>
    <t>150-170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</si>
  <si>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</si>
  <si>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</si>
  <si>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</si>
  <si>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</si>
  <si>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</si>
  <si>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</si>
  <si>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</si>
  <si>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</si>
  <si>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</si>
  <si>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</si>
  <si>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</si>
  <si>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</si>
  <si>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</si>
  <si>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</si>
  <si>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</si>
  <si>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</si>
  <si>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</si>
  <si>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</si>
  <si>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</si>
  <si>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</si>
  <si>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</si>
  <si>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</si>
  <si>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</si>
  <si>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MPHASIS MAY FUT</t>
  </si>
  <si>
    <t>2800-2850</t>
  </si>
  <si>
    <t>1680-1720</t>
  </si>
  <si>
    <t>NIFTY 16400 CE 12-MAY</t>
  </si>
  <si>
    <t>160-200</t>
  </si>
  <si>
    <t>PIDILITIND MAY FUT</t>
  </si>
  <si>
    <t>2250-2300</t>
  </si>
  <si>
    <t>TCS MAY FUT</t>
  </si>
  <si>
    <t>3540-3600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</si>
  <si>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</si>
  <si>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</si>
  <si>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</si>
  <si>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</si>
  <si>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</si>
  <si>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</si>
  <si>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</si>
  <si>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</si>
  <si>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</si>
  <si>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</si>
  <si>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NIFTY 16300 CE 12-MAY</t>
  </si>
  <si>
    <t>140-170</t>
  </si>
  <si>
    <t>NIFTY MAY FUT</t>
  </si>
  <si>
    <t>16200-16300</t>
  </si>
  <si>
    <t>BANKNIFTY 34600 CE 12-MAY</t>
  </si>
  <si>
    <t>300-400</t>
  </si>
  <si>
    <t>RELIANCE 2480 CE MAY</t>
  </si>
  <si>
    <t>70-90</t>
  </si>
  <si>
    <t>7300-7500</t>
  </si>
  <si>
    <t>Loss of Rs.26.50/-</t>
  </si>
  <si>
    <t>Profit of Rs.20/-</t>
  </si>
  <si>
    <t>Loss of Rs.50/-</t>
  </si>
  <si>
    <t>16100-16200</t>
  </si>
  <si>
    <t>Loss of Rs.155/-</t>
  </si>
  <si>
    <t>SBIN MAY FUT</t>
  </si>
  <si>
    <t>472-476</t>
  </si>
  <si>
    <t>1540-1560</t>
  </si>
  <si>
    <t>BANKNIFTY 34200 CE 12-MAY</t>
  </si>
  <si>
    <t>230-300</t>
  </si>
  <si>
    <t xml:space="preserve">INFY MAY FUT </t>
  </si>
  <si>
    <t>Loss of Rs.55/-</t>
  </si>
  <si>
    <t>270-275</t>
  </si>
  <si>
    <t>380-390</t>
  </si>
  <si>
    <t>2500-2550</t>
  </si>
  <si>
    <t>232-235</t>
  </si>
  <si>
    <t>250-260</t>
  </si>
  <si>
    <t>2180-2200</t>
  </si>
  <si>
    <t>Profit of Rs.37/-</t>
  </si>
  <si>
    <t>Profit of Rs.565/-</t>
  </si>
  <si>
    <t>Profit of Rs.11.5/-</t>
  </si>
  <si>
    <t xml:space="preserve">TATASTEEL MAY FUT </t>
  </si>
  <si>
    <t>1150-1170</t>
  </si>
  <si>
    <t>1630-1650</t>
  </si>
  <si>
    <t>660-680</t>
  </si>
  <si>
    <t>Sell</t>
  </si>
  <si>
    <t>180-175</t>
  </si>
  <si>
    <t>2400-2500</t>
  </si>
  <si>
    <t>JSWSTEEL MAY FUT</t>
  </si>
  <si>
    <t>ESSEN-RE</t>
  </si>
  <si>
    <t>Integra Essentia Limited</t>
  </si>
  <si>
    <t>VISHESH GUPTA</t>
  </si>
  <si>
    <t>Profit of Rs.77.5/-</t>
  </si>
  <si>
    <t>Profit of Rs.18.5/-</t>
  </si>
  <si>
    <t>Loss of Rs.7.5/-</t>
  </si>
  <si>
    <t>HDFCBANK MAY FUT</t>
  </si>
  <si>
    <t>1335-1350</t>
  </si>
  <si>
    <t>M&amp;M 900 CE MAY</t>
  </si>
  <si>
    <t>30-35</t>
  </si>
  <si>
    <t>NIFTY 15900 PE 19-MAY</t>
  </si>
  <si>
    <t>140-160</t>
  </si>
  <si>
    <t>Profit of Rs.5.5/-</t>
  </si>
  <si>
    <t>Profit of Rs.33.5/-</t>
  </si>
  <si>
    <t>Profit of Rs.7.5/-</t>
  </si>
  <si>
    <t>Profit of Rs.105/-</t>
  </si>
  <si>
    <t>2600-2700</t>
  </si>
  <si>
    <t>990-1020</t>
  </si>
  <si>
    <t>Profit of Rs.8.5/-</t>
  </si>
  <si>
    <t>Profit of Rs.21.5/-</t>
  </si>
  <si>
    <t>Loss of Rs.75/-</t>
  </si>
  <si>
    <t>Loss of Rs.47.50/-</t>
  </si>
  <si>
    <t>Profit of Rs.50/-</t>
  </si>
  <si>
    <t>Loss of Rs.20/-</t>
  </si>
  <si>
    <t>Loss of Rs.100/-</t>
  </si>
  <si>
    <t>Loss of Rs.37.5/-</t>
  </si>
  <si>
    <t>Loss of Rs.52/-</t>
  </si>
  <si>
    <t>Profit of Rs.29/-</t>
  </si>
  <si>
    <t>Profit of Rs.17/-</t>
  </si>
  <si>
    <t>HDFC 2220 CE MAY</t>
  </si>
  <si>
    <t>55-65</t>
  </si>
  <si>
    <t xml:space="preserve">PEL 2000 CE MAY </t>
  </si>
  <si>
    <t>60-70</t>
  </si>
  <si>
    <t>Loss of Rs.90/-</t>
  </si>
  <si>
    <t>6000-6200</t>
  </si>
  <si>
    <t>677-685</t>
  </si>
  <si>
    <t>NIFTY 15800 CE 19 MAY</t>
  </si>
  <si>
    <t>80-100</t>
  </si>
  <si>
    <t>Loss of Rs.18/-</t>
  </si>
  <si>
    <t>Loss of Rs.18.5/-</t>
  </si>
  <si>
    <t>Part profit of Rs.37.75/-</t>
  </si>
  <si>
    <t>ITC&lt;&gt;</t>
  </si>
  <si>
    <t>Profit of Rs.27.5/-</t>
  </si>
  <si>
    <t>COPAL MAY FUT</t>
  </si>
  <si>
    <t>HDFCBANK JUNE FUT</t>
  </si>
  <si>
    <t>1322-1326</t>
  </si>
  <si>
    <t>1350-1360</t>
  </si>
  <si>
    <t xml:space="preserve">INFY JUNE FUT </t>
  </si>
  <si>
    <t>1550-1520</t>
  </si>
  <si>
    <t>IFL</t>
  </si>
  <si>
    <t>LESHAIND</t>
  </si>
  <si>
    <t>INFINITI INFRASTEEL LLP .</t>
  </si>
  <si>
    <t>PANTH</t>
  </si>
  <si>
    <t>SIPTL</t>
  </si>
  <si>
    <t>URAVI</t>
  </si>
  <si>
    <t>Uravi T And Wedg Lamp Ltd</t>
  </si>
  <si>
    <t>VINOD HARILAL JHAVERI</t>
  </si>
  <si>
    <t>Profit of Rs.24.50/-</t>
  </si>
  <si>
    <t>Part Profit of Rs.95/-</t>
  </si>
  <si>
    <t>Part Profit of Rs.220/-</t>
  </si>
  <si>
    <t>Profit of Rs.9.5/-</t>
  </si>
  <si>
    <t>NIFTY 16400 CE 26 MAY</t>
  </si>
  <si>
    <t>110-130</t>
  </si>
  <si>
    <t>M&amp;M JUNE FUT</t>
  </si>
  <si>
    <t>950-965</t>
  </si>
  <si>
    <t>Profit of Rs.26/-</t>
  </si>
  <si>
    <t>Profit of Rs.12/-</t>
  </si>
  <si>
    <t>Profit of Rs.27/-</t>
  </si>
  <si>
    <t>143-144</t>
  </si>
  <si>
    <t>150-153</t>
  </si>
  <si>
    <t xml:space="preserve">GSPL JUNE FUT </t>
  </si>
  <si>
    <t>275-280</t>
  </si>
  <si>
    <t xml:space="preserve">COLPAL JUNE FUT </t>
  </si>
  <si>
    <t>1588-1590</t>
  </si>
  <si>
    <t>BHAVINI JAIN</t>
  </si>
  <si>
    <t>AMARBHAI PANCHAL</t>
  </si>
  <si>
    <t>SOHEL FAROOQBHAI KUCHAMANWALA</t>
  </si>
  <si>
    <t>HARDIK HIMMATBHAI MUNJPARA</t>
  </si>
  <si>
    <t>HIRWANI JAYANTIBHAI VAGHELA</t>
  </si>
  <si>
    <t>SKL</t>
  </si>
  <si>
    <t>MACRO COMMODEAL PRIVATE LIMITED</t>
  </si>
  <si>
    <t>STEP2COR</t>
  </si>
  <si>
    <t>ANUSTUP TRADING PRIVATE LIMITED</t>
  </si>
  <si>
    <t>VITESSE</t>
  </si>
  <si>
    <t>VINNY</t>
  </si>
  <si>
    <t>Vinny Overseas Limited</t>
  </si>
  <si>
    <t>ICICIBANK 740 CE JUNE</t>
  </si>
  <si>
    <t>13-14</t>
  </si>
  <si>
    <t>20-22</t>
  </si>
  <si>
    <t>BANKNIFTY 34400 CE MAY</t>
  </si>
  <si>
    <t>400-500</t>
  </si>
  <si>
    <t>400-450</t>
  </si>
  <si>
    <t>Profit of Rs.65/-</t>
  </si>
  <si>
    <t>Profit of Rs.5/-</t>
  </si>
  <si>
    <t>HCLTECH JUN FUT</t>
  </si>
  <si>
    <t>797-799</t>
  </si>
  <si>
    <t>1020-1030</t>
  </si>
  <si>
    <t>SUPPETRO</t>
  </si>
  <si>
    <t>ACEMEN</t>
  </si>
  <si>
    <t>BHADRESH DAHYABHAI PATEL</t>
  </si>
  <si>
    <t>BCLENTERPR</t>
  </si>
  <si>
    <t>RAJESH KUMAR</t>
  </si>
  <si>
    <t>ZALA MOHITSINH KIRANSINH</t>
  </si>
  <si>
    <t>GOYALALUM</t>
  </si>
  <si>
    <t>ICLORGANIC</t>
  </si>
  <si>
    <t>SVPAN CONSULTANT PVT LTD</t>
  </si>
  <si>
    <t>SATYA VEER SINGH .</t>
  </si>
  <si>
    <t>VISHAL K SHETH</t>
  </si>
  <si>
    <t>MANOJ RAMESHBHAI SOLANKI</t>
  </si>
  <si>
    <t>ARTIBEN KIRANBHAI SHETH</t>
  </si>
  <si>
    <t>SUMANBEN HARESHBHAI KABEERA</t>
  </si>
  <si>
    <t>KUNTAL JITENDRA TRIVEDI</t>
  </si>
  <si>
    <t>JETMALL</t>
  </si>
  <si>
    <t>BHARAT KUMAR PUKHRAJJI</t>
  </si>
  <si>
    <t>SURESHCHAND SUDARSHAN</t>
  </si>
  <si>
    <t>CHETANKUMAR CHIHALA</t>
  </si>
  <si>
    <t>KIRANKUMAR CHIHALA</t>
  </si>
  <si>
    <t>POOJA</t>
  </si>
  <si>
    <t>EPITOME TRADING AND INVESTMENTS</t>
  </si>
  <si>
    <t>RCAN</t>
  </si>
  <si>
    <t>BEELINE BROKING LIMITED</t>
  </si>
  <si>
    <t>AAGAM HITEN SHETH</t>
  </si>
  <si>
    <t>SAMOR</t>
  </si>
  <si>
    <t>CHETANA ROHITBHAI SHAH</t>
  </si>
  <si>
    <t>OLGA TRADING PRIVATE LIMITED</t>
  </si>
  <si>
    <t>HARSHAD BABUBHAI PATEL</t>
  </si>
  <si>
    <t>SHAGUN BARTER PRIVATE LIMITED</t>
  </si>
  <si>
    <t>NARESH CHAND CHANDAK</t>
  </si>
  <si>
    <t>TRIVENIENT</t>
  </si>
  <si>
    <t>VANRAJ DADBHAI KAHOR</t>
  </si>
  <si>
    <t>TRL</t>
  </si>
  <si>
    <t>ACHINTYA SECURITIES PVT. LTD.</t>
  </si>
  <si>
    <t>NEERAJ YADAV</t>
  </si>
  <si>
    <t>SHREE SHIVSHAKTI PROJECT CONSULTANT PRIVATE LIMITED</t>
  </si>
  <si>
    <t>TTIENT</t>
  </si>
  <si>
    <t>VALATH SREENIVASAN RANGANATHAN</t>
  </si>
  <si>
    <t>ALPHA LEON ENTERPRISES LLP</t>
  </si>
  <si>
    <t>GALARY TRADING PRIVATE LIMITED</t>
  </si>
  <si>
    <t>MONIKA RAJPUT</t>
  </si>
  <si>
    <t>WAGEND</t>
  </si>
  <si>
    <t>UJALA FINTRADE PRIVATE LIMITED</t>
  </si>
  <si>
    <t>REVANNATH BABAN JAGTAP</t>
  </si>
  <si>
    <t>Asian Granito India Limit</t>
  </si>
  <si>
    <t>L7 HITECH PRIVATE LIMITED</t>
  </si>
  <si>
    <t>ATALREAL</t>
  </si>
  <si>
    <t>Atal Realtech Limited</t>
  </si>
  <si>
    <t>BTML-RE</t>
  </si>
  <si>
    <t>Bodhi tree Multimedia Ltd</t>
  </si>
  <si>
    <t>SACHIN KUMAR</t>
  </si>
  <si>
    <t>BUTTERFLY</t>
  </si>
  <si>
    <t>Btrfly Gandhi Appl Ltd</t>
  </si>
  <si>
    <t>RAJASTHAN GLOBAL SECURITIES PVT LTD</t>
  </si>
  <si>
    <t>PRADYUMNA SINGH PUNDIR</t>
  </si>
  <si>
    <t>GMR Infrastructure Limite</t>
  </si>
  <si>
    <t>VEDA INVESTORS FUND LP</t>
  </si>
  <si>
    <t>CD INVESTORS FUND LP</t>
  </si>
  <si>
    <t>DECCAN VALUE INVESTORS FUND LP</t>
  </si>
  <si>
    <t>AD INVESTORS FUND LP</t>
  </si>
  <si>
    <t>ORTINLAB</t>
  </si>
  <si>
    <t>Ortin Laboratories Ltd</t>
  </si>
  <si>
    <t>PUNEET MITTAL HUF</t>
  </si>
  <si>
    <t>RUPA</t>
  </si>
  <si>
    <t>Rupa &amp; Company Ltd</t>
  </si>
  <si>
    <t>MANISH SURENDRAKUMAR SHAH</t>
  </si>
  <si>
    <t>CARNEX VINIMAY PRIVATE LIMITED</t>
  </si>
  <si>
    <t>RISHABH J MEHTA HUF</t>
  </si>
  <si>
    <t>DVI FUND MAURITIUS LIMITED</t>
  </si>
  <si>
    <t>VENUSPIPES</t>
  </si>
  <si>
    <t>Venus Pipes &amp; Tubes Ltd</t>
  </si>
  <si>
    <t>HITESHKUMAR  NEMICHAND CHOPRA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</si>
</sst>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2" fillId="12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16" fontId="32" fillId="6" borderId="5" xfId="0" applyNumberFormat="1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3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center"/>
    </xf>
    <xf numFmtId="165" fontId="31" fillId="23" borderId="21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7" t="s">
        <v>16</v>
      </c>
      <c r="B9" s="459" t="s">
        <v>17</v>
      </c>
      <c r="C9" s="459" t="s">
        <v>18</v>
      </c>
      <c r="D9" s="459" t="s">
        <v>19</v>
      </c>
      <c r="E9" s="23" t="s">
        <v>20</v>
      </c>
      <c r="F9" s="23" t="s">
        <v>21</v>
      </c>
      <c r="G9" s="454" t="s">
        <v>22</v>
      </c>
      <c r="H9" s="455"/>
      <c r="I9" s="456"/>
      <c r="J9" s="454" t="s">
        <v>23</v>
      </c>
      <c r="K9" s="455"/>
      <c r="L9" s="456"/>
      <c r="M9" s="23"/>
      <c r="N9" s="24"/>
      <c r="O9" s="24"/>
      <c r="P9" s="24"/>
    </row>
    <row r="10" spans="1:16" ht="59.25" customHeight="1">
      <c r="A10" s="458"/>
      <c r="B10" s="460"/>
      <c r="C10" s="460"/>
      <c r="D10" s="46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16104.7</v>
      </c>
      <c r="F11" s="32">
        <v>16124.916666666666</v>
      </c>
      <c r="G11" s="33">
        <v>16013.833333333332</v>
      </c>
      <c r="H11" s="33">
        <v>15922.966666666665</v>
      </c>
      <c r="I11" s="33">
        <v>15811.883333333331</v>
      </c>
      <c r="J11" s="33">
        <v>16215.783333333333</v>
      </c>
      <c r="K11" s="33">
        <v>16326.866666666665</v>
      </c>
      <c r="L11" s="33">
        <v>16417.733333333334</v>
      </c>
      <c r="M11" s="34">
        <v>16236</v>
      </c>
      <c r="N11" s="34">
        <v>16034.05</v>
      </c>
      <c r="O11" s="35">
        <v>12870450</v>
      </c>
      <c r="P11" s="36">
        <v>4.496776707857688E-2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34226.300000000003</v>
      </c>
      <c r="F12" s="37">
        <v>34291.383333333331</v>
      </c>
      <c r="G12" s="38">
        <v>34015.766666666663</v>
      </c>
      <c r="H12" s="38">
        <v>33805.23333333333</v>
      </c>
      <c r="I12" s="38">
        <v>33529.616666666661</v>
      </c>
      <c r="J12" s="38">
        <v>34501.916666666664</v>
      </c>
      <c r="K12" s="38">
        <v>34777.533333333333</v>
      </c>
      <c r="L12" s="38">
        <v>34988.066666666666</v>
      </c>
      <c r="M12" s="28">
        <v>34567</v>
      </c>
      <c r="N12" s="28">
        <v>34080.85</v>
      </c>
      <c r="O12" s="39">
        <v>2874575</v>
      </c>
      <c r="P12" s="40">
        <v>-3.3906557006485718E-4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15827.75</v>
      </c>
      <c r="F13" s="37">
        <v>15821.266666666668</v>
      </c>
      <c r="G13" s="38">
        <v>15736.483333333337</v>
      </c>
      <c r="H13" s="38">
        <v>15645.216666666669</v>
      </c>
      <c r="I13" s="38">
        <v>15560.433333333338</v>
      </c>
      <c r="J13" s="38">
        <v>15912.533333333336</v>
      </c>
      <c r="K13" s="38">
        <v>15997.316666666666</v>
      </c>
      <c r="L13" s="38">
        <v>16088.583333333336</v>
      </c>
      <c r="M13" s="28">
        <v>15906.05</v>
      </c>
      <c r="N13" s="28">
        <v>15730</v>
      </c>
      <c r="O13" s="39">
        <v>8240</v>
      </c>
      <c r="P13" s="40">
        <v>-5.0691244239631339E-2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6674.95</v>
      </c>
      <c r="F14" s="37">
        <v>6611.7</v>
      </c>
      <c r="G14" s="38">
        <v>6548.45</v>
      </c>
      <c r="H14" s="38">
        <v>6421.95</v>
      </c>
      <c r="I14" s="38">
        <v>6358.7</v>
      </c>
      <c r="J14" s="38">
        <v>6738.2</v>
      </c>
      <c r="K14" s="38">
        <v>6801.45</v>
      </c>
      <c r="L14" s="38">
        <v>6927.95</v>
      </c>
      <c r="M14" s="28">
        <v>6674.95</v>
      </c>
      <c r="N14" s="28">
        <v>6485.2</v>
      </c>
      <c r="O14" s="39">
        <v>2175</v>
      </c>
      <c r="P14" s="40">
        <v>0.16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756.45</v>
      </c>
      <c r="F15" s="37">
        <v>758.55000000000007</v>
      </c>
      <c r="G15" s="38">
        <v>745.40000000000009</v>
      </c>
      <c r="H15" s="38">
        <v>734.35</v>
      </c>
      <c r="I15" s="38">
        <v>721.2</v>
      </c>
      <c r="J15" s="38">
        <v>769.60000000000014</v>
      </c>
      <c r="K15" s="38">
        <v>782.75</v>
      </c>
      <c r="L15" s="38">
        <v>793.80000000000018</v>
      </c>
      <c r="M15" s="28">
        <v>771.7</v>
      </c>
      <c r="N15" s="28">
        <v>747.5</v>
      </c>
      <c r="O15" s="39">
        <v>2952900</v>
      </c>
      <c r="P15" s="40">
        <v>-6.4368435227578777E-2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2267.15</v>
      </c>
      <c r="F16" s="37">
        <v>2265.6833333333334</v>
      </c>
      <c r="G16" s="38">
        <v>2225.4666666666667</v>
      </c>
      <c r="H16" s="38">
        <v>2183.7833333333333</v>
      </c>
      <c r="I16" s="38">
        <v>2143.5666666666666</v>
      </c>
      <c r="J16" s="38">
        <v>2307.3666666666668</v>
      </c>
      <c r="K16" s="38">
        <v>2347.5833333333339</v>
      </c>
      <c r="L16" s="38">
        <v>2389.2666666666669</v>
      </c>
      <c r="M16" s="28">
        <v>2305.9</v>
      </c>
      <c r="N16" s="28">
        <v>2224</v>
      </c>
      <c r="O16" s="39">
        <v>496750</v>
      </c>
      <c r="P16" s="40">
        <v>-2.8836754643206255E-2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18230.95</v>
      </c>
      <c r="F17" s="37">
        <v>17927.583333333332</v>
      </c>
      <c r="G17" s="38">
        <v>17580.166666666664</v>
      </c>
      <c r="H17" s="38">
        <v>16929.383333333331</v>
      </c>
      <c r="I17" s="38">
        <v>16581.966666666664</v>
      </c>
      <c r="J17" s="38">
        <v>18578.366666666665</v>
      </c>
      <c r="K17" s="38">
        <v>18925.783333333329</v>
      </c>
      <c r="L17" s="38">
        <v>19576.566666666666</v>
      </c>
      <c r="M17" s="28">
        <v>18275</v>
      </c>
      <c r="N17" s="28">
        <v>17276.8</v>
      </c>
      <c r="O17" s="39">
        <v>33870</v>
      </c>
      <c r="P17" s="40">
        <v>0.24202420242024203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97.9</v>
      </c>
      <c r="F18" s="37">
        <v>98.616666666666674</v>
      </c>
      <c r="G18" s="38">
        <v>96.883333333333354</v>
      </c>
      <c r="H18" s="38">
        <v>95.866666666666674</v>
      </c>
      <c r="I18" s="38">
        <v>94.133333333333354</v>
      </c>
      <c r="J18" s="38">
        <v>99.633333333333354</v>
      </c>
      <c r="K18" s="38">
        <v>101.36666666666667</v>
      </c>
      <c r="L18" s="38">
        <v>102.38333333333335</v>
      </c>
      <c r="M18" s="28">
        <v>100.35</v>
      </c>
      <c r="N18" s="28">
        <v>97.6</v>
      </c>
      <c r="O18" s="39">
        <v>21235800</v>
      </c>
      <c r="P18" s="40">
        <v>-3.1911304807666005E-2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267.25</v>
      </c>
      <c r="F19" s="37">
        <v>269.46666666666664</v>
      </c>
      <c r="G19" s="38">
        <v>263.13333333333327</v>
      </c>
      <c r="H19" s="38">
        <v>259.01666666666665</v>
      </c>
      <c r="I19" s="38">
        <v>252.68333333333328</v>
      </c>
      <c r="J19" s="38">
        <v>273.58333333333326</v>
      </c>
      <c r="K19" s="38">
        <v>279.91666666666663</v>
      </c>
      <c r="L19" s="38">
        <v>284.03333333333325</v>
      </c>
      <c r="M19" s="28">
        <v>275.8</v>
      </c>
      <c r="N19" s="28">
        <v>265.35000000000002</v>
      </c>
      <c r="O19" s="39">
        <v>14617200</v>
      </c>
      <c r="P19" s="40">
        <v>5.1824134705332085E-2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2212.0500000000002</v>
      </c>
      <c r="F20" s="37">
        <v>2216.1166666666668</v>
      </c>
      <c r="G20" s="38">
        <v>2195.9333333333334</v>
      </c>
      <c r="H20" s="38">
        <v>2179.8166666666666</v>
      </c>
      <c r="I20" s="38">
        <v>2159.6333333333332</v>
      </c>
      <c r="J20" s="38">
        <v>2232.2333333333336</v>
      </c>
      <c r="K20" s="38">
        <v>2252.416666666667</v>
      </c>
      <c r="L20" s="38">
        <v>2268.5333333333338</v>
      </c>
      <c r="M20" s="28">
        <v>2236.3000000000002</v>
      </c>
      <c r="N20" s="28">
        <v>2200</v>
      </c>
      <c r="O20" s="39">
        <v>2427000</v>
      </c>
      <c r="P20" s="40">
        <v>8.8330042606255838E-3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2160.8000000000002</v>
      </c>
      <c r="F21" s="37">
        <v>2160.916666666667</v>
      </c>
      <c r="G21" s="38">
        <v>2142.4333333333338</v>
      </c>
      <c r="H21" s="38">
        <v>2124.0666666666671</v>
      </c>
      <c r="I21" s="38">
        <v>2105.5833333333339</v>
      </c>
      <c r="J21" s="38">
        <v>2179.2833333333338</v>
      </c>
      <c r="K21" s="38">
        <v>2197.7666666666673</v>
      </c>
      <c r="L21" s="38">
        <v>2216.1333333333337</v>
      </c>
      <c r="M21" s="28">
        <v>2179.4</v>
      </c>
      <c r="N21" s="28">
        <v>2142.5500000000002</v>
      </c>
      <c r="O21" s="39">
        <v>19882000</v>
      </c>
      <c r="P21" s="40">
        <v>6.9129675115849184E-3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752.95</v>
      </c>
      <c r="F22" s="37">
        <v>754.7833333333333</v>
      </c>
      <c r="G22" s="38">
        <v>745.16666666666663</v>
      </c>
      <c r="H22" s="38">
        <v>737.38333333333333</v>
      </c>
      <c r="I22" s="38">
        <v>727.76666666666665</v>
      </c>
      <c r="J22" s="38">
        <v>762.56666666666661</v>
      </c>
      <c r="K22" s="38">
        <v>772.18333333333339</v>
      </c>
      <c r="L22" s="38">
        <v>779.96666666666658</v>
      </c>
      <c r="M22" s="28">
        <v>764.4</v>
      </c>
      <c r="N22" s="28">
        <v>747</v>
      </c>
      <c r="O22" s="39">
        <v>84415000</v>
      </c>
      <c r="P22" s="40">
        <v>-0.12824815727987401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2926.9</v>
      </c>
      <c r="F23" s="37">
        <v>2933.8333333333335</v>
      </c>
      <c r="G23" s="38">
        <v>2899.1166666666668</v>
      </c>
      <c r="H23" s="38">
        <v>2871.3333333333335</v>
      </c>
      <c r="I23" s="38">
        <v>2836.6166666666668</v>
      </c>
      <c r="J23" s="38">
        <v>2961.6166666666668</v>
      </c>
      <c r="K23" s="38">
        <v>2996.333333333333</v>
      </c>
      <c r="L23" s="38">
        <v>3024.1166666666668</v>
      </c>
      <c r="M23" s="28">
        <v>2968.55</v>
      </c>
      <c r="N23" s="28">
        <v>2906.05</v>
      </c>
      <c r="O23" s="39">
        <v>293600</v>
      </c>
      <c r="P23" s="40">
        <v>-7.4984247006931321E-2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490.45</v>
      </c>
      <c r="F24" s="37">
        <v>492.65000000000003</v>
      </c>
      <c r="G24" s="38">
        <v>483.10000000000008</v>
      </c>
      <c r="H24" s="38">
        <v>475.75000000000006</v>
      </c>
      <c r="I24" s="38">
        <v>466.2000000000001</v>
      </c>
      <c r="J24" s="38">
        <v>500.00000000000006</v>
      </c>
      <c r="K24" s="38">
        <v>509.55</v>
      </c>
      <c r="L24" s="38">
        <v>516.90000000000009</v>
      </c>
      <c r="M24" s="28">
        <v>502.2</v>
      </c>
      <c r="N24" s="28">
        <v>485.3</v>
      </c>
      <c r="O24" s="39">
        <v>7528000</v>
      </c>
      <c r="P24" s="40">
        <v>-4.6122655854029394E-2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362.2</v>
      </c>
      <c r="F25" s="37">
        <v>362.95</v>
      </c>
      <c r="G25" s="38">
        <v>360.04999999999995</v>
      </c>
      <c r="H25" s="38">
        <v>357.9</v>
      </c>
      <c r="I25" s="38">
        <v>354.99999999999994</v>
      </c>
      <c r="J25" s="38">
        <v>365.09999999999997</v>
      </c>
      <c r="K25" s="38">
        <v>367.99999999999994</v>
      </c>
      <c r="L25" s="38">
        <v>370.15</v>
      </c>
      <c r="M25" s="28">
        <v>365.85</v>
      </c>
      <c r="N25" s="28">
        <v>360.8</v>
      </c>
      <c r="O25" s="39">
        <v>53696400</v>
      </c>
      <c r="P25" s="40">
        <v>3.3418013856812936E-2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758.15</v>
      </c>
      <c r="F26" s="37">
        <v>763.41666666666663</v>
      </c>
      <c r="G26" s="38">
        <v>749.58333333333326</v>
      </c>
      <c r="H26" s="38">
        <v>741.01666666666665</v>
      </c>
      <c r="I26" s="38">
        <v>727.18333333333328</v>
      </c>
      <c r="J26" s="38">
        <v>771.98333333333323</v>
      </c>
      <c r="K26" s="38">
        <v>785.81666666666649</v>
      </c>
      <c r="L26" s="38">
        <v>794.38333333333321</v>
      </c>
      <c r="M26" s="28">
        <v>777.25</v>
      </c>
      <c r="N26" s="28">
        <v>754.85</v>
      </c>
      <c r="O26" s="39">
        <v>1490300</v>
      </c>
      <c r="P26" s="40">
        <v>4.7192071731949033E-3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3629.6</v>
      </c>
      <c r="F27" s="37">
        <v>3656.2666666666664</v>
      </c>
      <c r="G27" s="38">
        <v>3579.1333333333328</v>
      </c>
      <c r="H27" s="38">
        <v>3528.6666666666665</v>
      </c>
      <c r="I27" s="38">
        <v>3451.5333333333328</v>
      </c>
      <c r="J27" s="38">
        <v>3706.7333333333327</v>
      </c>
      <c r="K27" s="38">
        <v>3783.8666666666659</v>
      </c>
      <c r="L27" s="38">
        <v>3834.3333333333326</v>
      </c>
      <c r="M27" s="28">
        <v>3733.4</v>
      </c>
      <c r="N27" s="28">
        <v>3605.8</v>
      </c>
      <c r="O27" s="39">
        <v>2388875</v>
      </c>
      <c r="P27" s="40">
        <v>8.2832119869156902E-3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216.75</v>
      </c>
      <c r="F28" s="37">
        <v>217.4</v>
      </c>
      <c r="G28" s="38">
        <v>214.85000000000002</v>
      </c>
      <c r="H28" s="38">
        <v>212.95000000000002</v>
      </c>
      <c r="I28" s="38">
        <v>210.40000000000003</v>
      </c>
      <c r="J28" s="38">
        <v>219.3</v>
      </c>
      <c r="K28" s="38">
        <v>221.85000000000002</v>
      </c>
      <c r="L28" s="38">
        <v>223.75</v>
      </c>
      <c r="M28" s="28">
        <v>219.95</v>
      </c>
      <c r="N28" s="28">
        <v>215.5</v>
      </c>
      <c r="O28" s="39">
        <v>11939500</v>
      </c>
      <c r="P28" s="40">
        <v>8.1482732415773026E-3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140.94999999999999</v>
      </c>
      <c r="F29" s="37">
        <v>139.85</v>
      </c>
      <c r="G29" s="38">
        <v>138.29999999999998</v>
      </c>
      <c r="H29" s="38">
        <v>135.64999999999998</v>
      </c>
      <c r="I29" s="38">
        <v>134.09999999999997</v>
      </c>
      <c r="J29" s="38">
        <v>142.5</v>
      </c>
      <c r="K29" s="38">
        <v>144.05000000000001</v>
      </c>
      <c r="L29" s="38">
        <v>146.70000000000002</v>
      </c>
      <c r="M29" s="28">
        <v>141.4</v>
      </c>
      <c r="N29" s="28">
        <v>137.19999999999999</v>
      </c>
      <c r="O29" s="39">
        <v>40246000</v>
      </c>
      <c r="P29" s="40">
        <v>3.3990185751355241E-2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3090.4</v>
      </c>
      <c r="F30" s="37">
        <v>3114.2999999999997</v>
      </c>
      <c r="G30" s="38">
        <v>3046.8499999999995</v>
      </c>
      <c r="H30" s="38">
        <v>3003.2999999999997</v>
      </c>
      <c r="I30" s="38">
        <v>2935.8499999999995</v>
      </c>
      <c r="J30" s="38">
        <v>3157.8499999999995</v>
      </c>
      <c r="K30" s="38">
        <v>3225.2999999999993</v>
      </c>
      <c r="L30" s="38">
        <v>3268.8499999999995</v>
      </c>
      <c r="M30" s="28">
        <v>3181.75</v>
      </c>
      <c r="N30" s="28">
        <v>3070.75</v>
      </c>
      <c r="O30" s="39">
        <v>5380200</v>
      </c>
      <c r="P30" s="40">
        <v>5.062487156974463E-3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1674.55</v>
      </c>
      <c r="F31" s="37">
        <v>1686.9333333333334</v>
      </c>
      <c r="G31" s="38">
        <v>1648.6666666666667</v>
      </c>
      <c r="H31" s="38">
        <v>1622.7833333333333</v>
      </c>
      <c r="I31" s="38">
        <v>1584.5166666666667</v>
      </c>
      <c r="J31" s="38">
        <v>1712.8166666666668</v>
      </c>
      <c r="K31" s="38">
        <v>1751.0833333333333</v>
      </c>
      <c r="L31" s="38">
        <v>1776.9666666666669</v>
      </c>
      <c r="M31" s="28">
        <v>1725.2</v>
      </c>
      <c r="N31" s="28">
        <v>1661.05</v>
      </c>
      <c r="O31" s="39">
        <v>737550</v>
      </c>
      <c r="P31" s="40">
        <v>-0.2003577817531306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8087.8</v>
      </c>
      <c r="F32" s="37">
        <v>8121.166666666667</v>
      </c>
      <c r="G32" s="38">
        <v>8026.5833333333339</v>
      </c>
      <c r="H32" s="38">
        <v>7965.3666666666668</v>
      </c>
      <c r="I32" s="38">
        <v>7870.7833333333338</v>
      </c>
      <c r="J32" s="38">
        <v>8182.3833333333341</v>
      </c>
      <c r="K32" s="38">
        <v>8276.9666666666672</v>
      </c>
      <c r="L32" s="38">
        <v>8338.1833333333343</v>
      </c>
      <c r="M32" s="28">
        <v>8215.75</v>
      </c>
      <c r="N32" s="28">
        <v>8059.95</v>
      </c>
      <c r="O32" s="39">
        <v>168900</v>
      </c>
      <c r="P32" s="40">
        <v>-0.11928040672663277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1313.3</v>
      </c>
      <c r="F33" s="37">
        <v>1321.7333333333333</v>
      </c>
      <c r="G33" s="38">
        <v>1295.6666666666667</v>
      </c>
      <c r="H33" s="38">
        <v>1278.0333333333333</v>
      </c>
      <c r="I33" s="38">
        <v>1251.9666666666667</v>
      </c>
      <c r="J33" s="38">
        <v>1339.3666666666668</v>
      </c>
      <c r="K33" s="38">
        <v>1365.4333333333334</v>
      </c>
      <c r="L33" s="38">
        <v>1383.0666666666668</v>
      </c>
      <c r="M33" s="28">
        <v>1347.8</v>
      </c>
      <c r="N33" s="28">
        <v>1304.0999999999999</v>
      </c>
      <c r="O33" s="39">
        <v>2662500</v>
      </c>
      <c r="P33" s="40">
        <v>-6.0349391212281632E-2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538.75</v>
      </c>
      <c r="F34" s="37">
        <v>544.48333333333335</v>
      </c>
      <c r="G34" s="38">
        <v>531.51666666666665</v>
      </c>
      <c r="H34" s="38">
        <v>524.2833333333333</v>
      </c>
      <c r="I34" s="38">
        <v>511.31666666666661</v>
      </c>
      <c r="J34" s="38">
        <v>551.7166666666667</v>
      </c>
      <c r="K34" s="38">
        <v>564.68333333333339</v>
      </c>
      <c r="L34" s="38">
        <v>571.91666666666674</v>
      </c>
      <c r="M34" s="28">
        <v>557.45000000000005</v>
      </c>
      <c r="N34" s="28">
        <v>537.25</v>
      </c>
      <c r="O34" s="39">
        <v>16547750</v>
      </c>
      <c r="P34" s="40">
        <v>4.3243407277030925E-3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664.6</v>
      </c>
      <c r="F35" s="37">
        <v>669.16666666666663</v>
      </c>
      <c r="G35" s="38">
        <v>657.33333333333326</v>
      </c>
      <c r="H35" s="38">
        <v>650.06666666666661</v>
      </c>
      <c r="I35" s="38">
        <v>638.23333333333323</v>
      </c>
      <c r="J35" s="38">
        <v>676.43333333333328</v>
      </c>
      <c r="K35" s="38">
        <v>688.26666666666654</v>
      </c>
      <c r="L35" s="38">
        <v>695.5333333333333</v>
      </c>
      <c r="M35" s="28">
        <v>681</v>
      </c>
      <c r="N35" s="28">
        <v>661.9</v>
      </c>
      <c r="O35" s="39">
        <v>60607200</v>
      </c>
      <c r="P35" s="40">
        <v>1.0322064412882576E-2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3791.15</v>
      </c>
      <c r="F36" s="37">
        <v>3806.5833333333335</v>
      </c>
      <c r="G36" s="38">
        <v>3765.166666666667</v>
      </c>
      <c r="H36" s="38">
        <v>3739.1833333333334</v>
      </c>
      <c r="I36" s="38">
        <v>3697.7666666666669</v>
      </c>
      <c r="J36" s="38">
        <v>3832.5666666666671</v>
      </c>
      <c r="K36" s="38">
        <v>3873.983333333334</v>
      </c>
      <c r="L36" s="38">
        <v>3899.9666666666672</v>
      </c>
      <c r="M36" s="28">
        <v>3848</v>
      </c>
      <c r="N36" s="28">
        <v>3780.6</v>
      </c>
      <c r="O36" s="39">
        <v>2842250</v>
      </c>
      <c r="P36" s="40">
        <v>-4.6704678852926382E-2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12369.1</v>
      </c>
      <c r="F37" s="37">
        <v>12414.800000000001</v>
      </c>
      <c r="G37" s="38">
        <v>12228.300000000003</v>
      </c>
      <c r="H37" s="38">
        <v>12087.500000000002</v>
      </c>
      <c r="I37" s="38">
        <v>11901.000000000004</v>
      </c>
      <c r="J37" s="38">
        <v>12555.600000000002</v>
      </c>
      <c r="K37" s="38">
        <v>12742.099999999999</v>
      </c>
      <c r="L37" s="38">
        <v>12882.900000000001</v>
      </c>
      <c r="M37" s="28">
        <v>12601.3</v>
      </c>
      <c r="N37" s="28">
        <v>12274</v>
      </c>
      <c r="O37" s="39">
        <v>1027400</v>
      </c>
      <c r="P37" s="40">
        <v>1.8437747819191119E-2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5789.8</v>
      </c>
      <c r="F38" s="37">
        <v>5780.333333333333</v>
      </c>
      <c r="G38" s="38">
        <v>5728.9166666666661</v>
      </c>
      <c r="H38" s="38">
        <v>5668.0333333333328</v>
      </c>
      <c r="I38" s="38">
        <v>5616.6166666666659</v>
      </c>
      <c r="J38" s="38">
        <v>5841.2166666666662</v>
      </c>
      <c r="K38" s="38">
        <v>5892.6333333333323</v>
      </c>
      <c r="L38" s="38">
        <v>5953.5166666666664</v>
      </c>
      <c r="M38" s="28">
        <v>5831.75</v>
      </c>
      <c r="N38" s="28">
        <v>5719.45</v>
      </c>
      <c r="O38" s="39">
        <v>5545375</v>
      </c>
      <c r="P38" s="40">
        <v>7.4486204155785173E-3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2068.85</v>
      </c>
      <c r="F39" s="37">
        <v>2072.4</v>
      </c>
      <c r="G39" s="38">
        <v>2042.25</v>
      </c>
      <c r="H39" s="38">
        <v>2015.6499999999999</v>
      </c>
      <c r="I39" s="38">
        <v>1985.4999999999998</v>
      </c>
      <c r="J39" s="38">
        <v>2099</v>
      </c>
      <c r="K39" s="38">
        <v>2129.1500000000005</v>
      </c>
      <c r="L39" s="38">
        <v>2155.7500000000005</v>
      </c>
      <c r="M39" s="28">
        <v>2102.5500000000002</v>
      </c>
      <c r="N39" s="28">
        <v>2045.8</v>
      </c>
      <c r="O39" s="39">
        <v>1379200</v>
      </c>
      <c r="P39" s="40">
        <v>1.2341197822141562E-3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390.05</v>
      </c>
      <c r="F40" s="37">
        <v>392.8</v>
      </c>
      <c r="G40" s="38">
        <v>369.05</v>
      </c>
      <c r="H40" s="38">
        <v>348.05</v>
      </c>
      <c r="I40" s="38">
        <v>324.3</v>
      </c>
      <c r="J40" s="38">
        <v>413.8</v>
      </c>
      <c r="K40" s="38">
        <v>437.55</v>
      </c>
      <c r="L40" s="38">
        <v>458.55</v>
      </c>
      <c r="M40" s="28">
        <v>416.55</v>
      </c>
      <c r="N40" s="28">
        <v>371.8</v>
      </c>
      <c r="O40" s="39">
        <v>7740800</v>
      </c>
      <c r="P40" s="40">
        <v>7.6786111729356774E-2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313.05</v>
      </c>
      <c r="F41" s="37">
        <v>313.16666666666669</v>
      </c>
      <c r="G41" s="38">
        <v>310.48333333333335</v>
      </c>
      <c r="H41" s="38">
        <v>307.91666666666669</v>
      </c>
      <c r="I41" s="38">
        <v>305.23333333333335</v>
      </c>
      <c r="J41" s="38">
        <v>315.73333333333335</v>
      </c>
      <c r="K41" s="38">
        <v>318.41666666666663</v>
      </c>
      <c r="L41" s="38">
        <v>320.98333333333335</v>
      </c>
      <c r="M41" s="28">
        <v>315.85000000000002</v>
      </c>
      <c r="N41" s="28">
        <v>310.60000000000002</v>
      </c>
      <c r="O41" s="39">
        <v>39682800</v>
      </c>
      <c r="P41" s="40">
        <v>-2.2306975919109497E-2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95.95</v>
      </c>
      <c r="F42" s="37">
        <v>96.533333333333346</v>
      </c>
      <c r="G42" s="38">
        <v>94.716666666666697</v>
      </c>
      <c r="H42" s="38">
        <v>93.483333333333348</v>
      </c>
      <c r="I42" s="38">
        <v>91.6666666666667</v>
      </c>
      <c r="J42" s="38">
        <v>97.766666666666694</v>
      </c>
      <c r="K42" s="38">
        <v>99.583333333333329</v>
      </c>
      <c r="L42" s="38">
        <v>100.81666666666669</v>
      </c>
      <c r="M42" s="28">
        <v>98.35</v>
      </c>
      <c r="N42" s="28">
        <v>95.3</v>
      </c>
      <c r="O42" s="39">
        <v>119550600</v>
      </c>
      <c r="P42" s="40">
        <v>9.6837944664031617E-3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1783.25</v>
      </c>
      <c r="F43" s="37">
        <v>1774.6000000000001</v>
      </c>
      <c r="G43" s="38">
        <v>1748.6500000000003</v>
      </c>
      <c r="H43" s="38">
        <v>1714.0500000000002</v>
      </c>
      <c r="I43" s="38">
        <v>1688.1000000000004</v>
      </c>
      <c r="J43" s="38">
        <v>1809.2000000000003</v>
      </c>
      <c r="K43" s="38">
        <v>1835.15</v>
      </c>
      <c r="L43" s="38">
        <v>1869.7500000000002</v>
      </c>
      <c r="M43" s="28">
        <v>1800.55</v>
      </c>
      <c r="N43" s="28">
        <v>1740</v>
      </c>
      <c r="O43" s="39">
        <v>1678050</v>
      </c>
      <c r="P43" s="40">
        <v>2.4513096037609133E-2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231.45</v>
      </c>
      <c r="F44" s="37">
        <v>228.53333333333333</v>
      </c>
      <c r="G44" s="38">
        <v>224.31666666666666</v>
      </c>
      <c r="H44" s="38">
        <v>217.18333333333334</v>
      </c>
      <c r="I44" s="38">
        <v>212.96666666666667</v>
      </c>
      <c r="J44" s="38">
        <v>235.66666666666666</v>
      </c>
      <c r="K44" s="38">
        <v>239.8833333333333</v>
      </c>
      <c r="L44" s="38">
        <v>247.01666666666665</v>
      </c>
      <c r="M44" s="28">
        <v>232.75</v>
      </c>
      <c r="N44" s="28">
        <v>221.4</v>
      </c>
      <c r="O44" s="39">
        <v>32303800</v>
      </c>
      <c r="P44" s="40">
        <v>-6.1803332965456349E-2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609.25</v>
      </c>
      <c r="F45" s="37">
        <v>615.9</v>
      </c>
      <c r="G45" s="38">
        <v>599.25</v>
      </c>
      <c r="H45" s="38">
        <v>589.25</v>
      </c>
      <c r="I45" s="38">
        <v>572.6</v>
      </c>
      <c r="J45" s="38">
        <v>625.9</v>
      </c>
      <c r="K45" s="38">
        <v>642.54999999999984</v>
      </c>
      <c r="L45" s="38">
        <v>652.54999999999995</v>
      </c>
      <c r="M45" s="28">
        <v>632.54999999999995</v>
      </c>
      <c r="N45" s="28">
        <v>605.9</v>
      </c>
      <c r="O45" s="39">
        <v>5328400</v>
      </c>
      <c r="P45" s="40">
        <v>2.0219039595619208E-2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673.85</v>
      </c>
      <c r="F46" s="37">
        <v>679.98333333333323</v>
      </c>
      <c r="G46" s="38">
        <v>660.96666666666647</v>
      </c>
      <c r="H46" s="38">
        <v>648.08333333333326</v>
      </c>
      <c r="I46" s="38">
        <v>629.06666666666649</v>
      </c>
      <c r="J46" s="38">
        <v>692.86666666666645</v>
      </c>
      <c r="K46" s="38">
        <v>711.8833333333331</v>
      </c>
      <c r="L46" s="38">
        <v>724.76666666666642</v>
      </c>
      <c r="M46" s="28">
        <v>699</v>
      </c>
      <c r="N46" s="28">
        <v>667.1</v>
      </c>
      <c r="O46" s="39">
        <v>6148250</v>
      </c>
      <c r="P46" s="40">
        <v>8.9536445403117491E-4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678.55</v>
      </c>
      <c r="F47" s="37">
        <v>680.55</v>
      </c>
      <c r="G47" s="38">
        <v>674.3</v>
      </c>
      <c r="H47" s="38">
        <v>670.05</v>
      </c>
      <c r="I47" s="38">
        <v>663.8</v>
      </c>
      <c r="J47" s="38">
        <v>684.8</v>
      </c>
      <c r="K47" s="38">
        <v>691.05</v>
      </c>
      <c r="L47" s="38">
        <v>695.3</v>
      </c>
      <c r="M47" s="28">
        <v>686.8</v>
      </c>
      <c r="N47" s="28">
        <v>676.3</v>
      </c>
      <c r="O47" s="39">
        <v>59629600</v>
      </c>
      <c r="P47" s="40">
        <v>-3.3208058653194504E-2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50.45</v>
      </c>
      <c r="F48" s="37">
        <v>50.566666666666663</v>
      </c>
      <c r="G48" s="38">
        <v>49.883333333333326</v>
      </c>
      <c r="H48" s="38">
        <v>49.316666666666663</v>
      </c>
      <c r="I48" s="38">
        <v>48.633333333333326</v>
      </c>
      <c r="J48" s="38">
        <v>51.133333333333326</v>
      </c>
      <c r="K48" s="38">
        <v>51.816666666666663</v>
      </c>
      <c r="L48" s="38">
        <v>52.383333333333326</v>
      </c>
      <c r="M48" s="28">
        <v>51.25</v>
      </c>
      <c r="N48" s="28">
        <v>50</v>
      </c>
      <c r="O48" s="39">
        <v>102658500</v>
      </c>
      <c r="P48" s="40">
        <v>-2.5612916085309946E-2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328.8</v>
      </c>
      <c r="F49" s="37">
        <v>331.95</v>
      </c>
      <c r="G49" s="38">
        <v>323.89999999999998</v>
      </c>
      <c r="H49" s="38">
        <v>319</v>
      </c>
      <c r="I49" s="38">
        <v>310.95</v>
      </c>
      <c r="J49" s="38">
        <v>336.84999999999997</v>
      </c>
      <c r="K49" s="38">
        <v>344.90000000000003</v>
      </c>
      <c r="L49" s="38">
        <v>349.79999999999995</v>
      </c>
      <c r="M49" s="28">
        <v>340</v>
      </c>
      <c r="N49" s="28">
        <v>327.05</v>
      </c>
      <c r="O49" s="39">
        <v>12146300</v>
      </c>
      <c r="P49" s="40">
        <v>-3.9607695209354964E-3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14067.05</v>
      </c>
      <c r="F50" s="37">
        <v>14055.666666666666</v>
      </c>
      <c r="G50" s="38">
        <v>13881.333333333332</v>
      </c>
      <c r="H50" s="38">
        <v>13695.616666666667</v>
      </c>
      <c r="I50" s="38">
        <v>13521.283333333333</v>
      </c>
      <c r="J50" s="38">
        <v>14241.383333333331</v>
      </c>
      <c r="K50" s="38">
        <v>14415.716666666664</v>
      </c>
      <c r="L50" s="38">
        <v>14601.433333333331</v>
      </c>
      <c r="M50" s="28">
        <v>14230</v>
      </c>
      <c r="N50" s="28">
        <v>13869.95</v>
      </c>
      <c r="O50" s="39">
        <v>126600</v>
      </c>
      <c r="P50" s="40">
        <v>-1.5772870662460567E-3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329.6</v>
      </c>
      <c r="F51" s="37">
        <v>330.7</v>
      </c>
      <c r="G51" s="38">
        <v>326.89999999999998</v>
      </c>
      <c r="H51" s="38">
        <v>324.2</v>
      </c>
      <c r="I51" s="38">
        <v>320.39999999999998</v>
      </c>
      <c r="J51" s="38">
        <v>333.4</v>
      </c>
      <c r="K51" s="38">
        <v>337.20000000000005</v>
      </c>
      <c r="L51" s="38">
        <v>339.9</v>
      </c>
      <c r="M51" s="28">
        <v>334.5</v>
      </c>
      <c r="N51" s="28">
        <v>328</v>
      </c>
      <c r="O51" s="39">
        <v>20471400</v>
      </c>
      <c r="P51" s="40">
        <v>6.1587189864508178E-4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3472.55</v>
      </c>
      <c r="F52" s="37">
        <v>3476.3833333333332</v>
      </c>
      <c r="G52" s="38">
        <v>3438.1666666666665</v>
      </c>
      <c r="H52" s="38">
        <v>3403.7833333333333</v>
      </c>
      <c r="I52" s="38">
        <v>3365.5666666666666</v>
      </c>
      <c r="J52" s="38">
        <v>3510.7666666666664</v>
      </c>
      <c r="K52" s="38">
        <v>3548.9833333333336</v>
      </c>
      <c r="L52" s="38">
        <v>3583.3666666666663</v>
      </c>
      <c r="M52" s="28">
        <v>3514.6</v>
      </c>
      <c r="N52" s="28">
        <v>3442</v>
      </c>
      <c r="O52" s="39">
        <v>1796000</v>
      </c>
      <c r="P52" s="40">
        <v>-3.8824181919023849E-3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373.05</v>
      </c>
      <c r="F53" s="37">
        <v>375.38333333333338</v>
      </c>
      <c r="G53" s="38">
        <v>366.06666666666678</v>
      </c>
      <c r="H53" s="38">
        <v>359.08333333333337</v>
      </c>
      <c r="I53" s="38">
        <v>349.76666666666677</v>
      </c>
      <c r="J53" s="38">
        <v>382.36666666666679</v>
      </c>
      <c r="K53" s="38">
        <v>391.68333333333339</v>
      </c>
      <c r="L53" s="38">
        <v>398.6666666666668</v>
      </c>
      <c r="M53" s="28">
        <v>384.7</v>
      </c>
      <c r="N53" s="28">
        <v>368.4</v>
      </c>
      <c r="O53" s="39">
        <v>3469700</v>
      </c>
      <c r="P53" s="40">
        <v>-6.9710700592540961E-2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189.75</v>
      </c>
      <c r="F54" s="37">
        <v>191.1</v>
      </c>
      <c r="G54" s="38">
        <v>187.75</v>
      </c>
      <c r="H54" s="38">
        <v>185.75</v>
      </c>
      <c r="I54" s="38">
        <v>182.4</v>
      </c>
      <c r="J54" s="38">
        <v>193.1</v>
      </c>
      <c r="K54" s="38">
        <v>196.44999999999996</v>
      </c>
      <c r="L54" s="38">
        <v>198.45</v>
      </c>
      <c r="M54" s="28">
        <v>194.45</v>
      </c>
      <c r="N54" s="28">
        <v>189.1</v>
      </c>
      <c r="O54" s="39">
        <v>49636800</v>
      </c>
      <c r="P54" s="40">
        <v>-6.8607854789044355E-3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463.95</v>
      </c>
      <c r="F55" s="37">
        <v>468.08333333333331</v>
      </c>
      <c r="G55" s="38">
        <v>458.16666666666663</v>
      </c>
      <c r="H55" s="38">
        <v>452.38333333333333</v>
      </c>
      <c r="I55" s="38">
        <v>442.46666666666664</v>
      </c>
      <c r="J55" s="38">
        <v>473.86666666666662</v>
      </c>
      <c r="K55" s="38">
        <v>483.78333333333325</v>
      </c>
      <c r="L55" s="38">
        <v>489.56666666666661</v>
      </c>
      <c r="M55" s="28">
        <v>478</v>
      </c>
      <c r="N55" s="28">
        <v>462.3</v>
      </c>
      <c r="O55" s="39">
        <v>3653325</v>
      </c>
      <c r="P55" s="40">
        <v>-2.1671018276762401E-2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402.45</v>
      </c>
      <c r="F56" s="37">
        <v>406.98333333333335</v>
      </c>
      <c r="G56" s="38">
        <v>393.9666666666667</v>
      </c>
      <c r="H56" s="38">
        <v>385.48333333333335</v>
      </c>
      <c r="I56" s="38">
        <v>372.4666666666667</v>
      </c>
      <c r="J56" s="38">
        <v>415.4666666666667</v>
      </c>
      <c r="K56" s="38">
        <v>428.48333333333335</v>
      </c>
      <c r="L56" s="38">
        <v>436.9666666666667</v>
      </c>
      <c r="M56" s="28">
        <v>420</v>
      </c>
      <c r="N56" s="28">
        <v>398.5</v>
      </c>
      <c r="O56" s="39">
        <v>3129000</v>
      </c>
      <c r="P56" s="40">
        <v>0.1089845826687932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642.9</v>
      </c>
      <c r="F57" s="37">
        <v>646.5333333333333</v>
      </c>
      <c r="G57" s="38">
        <v>637.86666666666656</v>
      </c>
      <c r="H57" s="38">
        <v>632.83333333333326</v>
      </c>
      <c r="I57" s="38">
        <v>624.16666666666652</v>
      </c>
      <c r="J57" s="38">
        <v>651.56666666666661</v>
      </c>
      <c r="K57" s="38">
        <v>660.23333333333335</v>
      </c>
      <c r="L57" s="38">
        <v>665.26666666666665</v>
      </c>
      <c r="M57" s="28">
        <v>655.20000000000005</v>
      </c>
      <c r="N57" s="28">
        <v>641.5</v>
      </c>
      <c r="O57" s="39">
        <v>9055000</v>
      </c>
      <c r="P57" s="40">
        <v>-7.0447837803156679E-2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970.45</v>
      </c>
      <c r="F58" s="37">
        <v>969.90000000000009</v>
      </c>
      <c r="G58" s="38">
        <v>962.45000000000016</v>
      </c>
      <c r="H58" s="38">
        <v>954.45</v>
      </c>
      <c r="I58" s="38">
        <v>947.00000000000011</v>
      </c>
      <c r="J58" s="38">
        <v>977.9000000000002</v>
      </c>
      <c r="K58" s="38">
        <v>985.35</v>
      </c>
      <c r="L58" s="38">
        <v>993.35000000000025</v>
      </c>
      <c r="M58" s="28">
        <v>977.35</v>
      </c>
      <c r="N58" s="28">
        <v>961.9</v>
      </c>
      <c r="O58" s="39">
        <v>9642750</v>
      </c>
      <c r="P58" s="40">
        <v>3.944786995515695E-2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182.8</v>
      </c>
      <c r="F59" s="37">
        <v>183.73333333333335</v>
      </c>
      <c r="G59" s="38">
        <v>180.7166666666667</v>
      </c>
      <c r="H59" s="38">
        <v>178.63333333333335</v>
      </c>
      <c r="I59" s="38">
        <v>175.6166666666667</v>
      </c>
      <c r="J59" s="38">
        <v>185.81666666666669</v>
      </c>
      <c r="K59" s="38">
        <v>188.83333333333334</v>
      </c>
      <c r="L59" s="38">
        <v>190.91666666666669</v>
      </c>
      <c r="M59" s="28">
        <v>186.75</v>
      </c>
      <c r="N59" s="28">
        <v>181.65</v>
      </c>
      <c r="O59" s="39">
        <v>38022600</v>
      </c>
      <c r="P59" s="40">
        <v>4.5019046519681402E-2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3701.7</v>
      </c>
      <c r="F60" s="37">
        <v>3746.6333333333337</v>
      </c>
      <c r="G60" s="38">
        <v>3643.6166666666672</v>
      </c>
      <c r="H60" s="38">
        <v>3585.5333333333338</v>
      </c>
      <c r="I60" s="38">
        <v>3482.5166666666673</v>
      </c>
      <c r="J60" s="38">
        <v>3804.7166666666672</v>
      </c>
      <c r="K60" s="38">
        <v>3907.7333333333336</v>
      </c>
      <c r="L60" s="38">
        <v>3965.8166666666671</v>
      </c>
      <c r="M60" s="28">
        <v>3849.65</v>
      </c>
      <c r="N60" s="28">
        <v>3688.55</v>
      </c>
      <c r="O60" s="39">
        <v>672800</v>
      </c>
      <c r="P60" s="40">
        <v>-1.630236128371957E-2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1555.3</v>
      </c>
      <c r="F61" s="37">
        <v>1565.7</v>
      </c>
      <c r="G61" s="38">
        <v>1536.75</v>
      </c>
      <c r="H61" s="38">
        <v>1518.2</v>
      </c>
      <c r="I61" s="38">
        <v>1489.25</v>
      </c>
      <c r="J61" s="38">
        <v>1584.25</v>
      </c>
      <c r="K61" s="38">
        <v>1613.2000000000003</v>
      </c>
      <c r="L61" s="38">
        <v>1631.75</v>
      </c>
      <c r="M61" s="28">
        <v>1594.65</v>
      </c>
      <c r="N61" s="28">
        <v>1547.15</v>
      </c>
      <c r="O61" s="39">
        <v>2844450</v>
      </c>
      <c r="P61" s="40">
        <v>-4.0948784517347181E-2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586.04999999999995</v>
      </c>
      <c r="F62" s="37">
        <v>592.59999999999991</v>
      </c>
      <c r="G62" s="38">
        <v>576.54999999999984</v>
      </c>
      <c r="H62" s="38">
        <v>567.04999999999995</v>
      </c>
      <c r="I62" s="38">
        <v>550.99999999999989</v>
      </c>
      <c r="J62" s="38">
        <v>602.0999999999998</v>
      </c>
      <c r="K62" s="38">
        <v>618.15</v>
      </c>
      <c r="L62" s="38">
        <v>627.64999999999975</v>
      </c>
      <c r="M62" s="28">
        <v>608.65</v>
      </c>
      <c r="N62" s="28">
        <v>583.1</v>
      </c>
      <c r="O62" s="39">
        <v>7925400</v>
      </c>
      <c r="P62" s="40">
        <v>-8.2453459294248396E-2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972.65</v>
      </c>
      <c r="F63" s="37">
        <v>960.9</v>
      </c>
      <c r="G63" s="38">
        <v>943.94999999999993</v>
      </c>
      <c r="H63" s="38">
        <v>915.25</v>
      </c>
      <c r="I63" s="38">
        <v>898.3</v>
      </c>
      <c r="J63" s="38">
        <v>989.59999999999991</v>
      </c>
      <c r="K63" s="38">
        <v>1006.55</v>
      </c>
      <c r="L63" s="38">
        <v>1035.25</v>
      </c>
      <c r="M63" s="28">
        <v>977.85</v>
      </c>
      <c r="N63" s="28">
        <v>932.2</v>
      </c>
      <c r="O63" s="39">
        <v>1811675</v>
      </c>
      <c r="P63" s="40">
        <v>0.13502803621213544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336.35</v>
      </c>
      <c r="F64" s="37">
        <v>337.51666666666665</v>
      </c>
      <c r="G64" s="38">
        <v>333.58333333333331</v>
      </c>
      <c r="H64" s="38">
        <v>330.81666666666666</v>
      </c>
      <c r="I64" s="38">
        <v>326.88333333333333</v>
      </c>
      <c r="J64" s="38">
        <v>340.2833333333333</v>
      </c>
      <c r="K64" s="38">
        <v>344.2166666666667</v>
      </c>
      <c r="L64" s="38">
        <v>346.98333333333329</v>
      </c>
      <c r="M64" s="28">
        <v>341.45</v>
      </c>
      <c r="N64" s="28">
        <v>334.75</v>
      </c>
      <c r="O64" s="39">
        <v>3615300</v>
      </c>
      <c r="P64" s="40">
        <v>-6.4726426076833529E-2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125.8</v>
      </c>
      <c r="F65" s="37">
        <v>125.88333333333333</v>
      </c>
      <c r="G65" s="38">
        <v>124.31666666666665</v>
      </c>
      <c r="H65" s="38">
        <v>122.83333333333333</v>
      </c>
      <c r="I65" s="38">
        <v>121.26666666666665</v>
      </c>
      <c r="J65" s="38">
        <v>127.36666666666665</v>
      </c>
      <c r="K65" s="38">
        <v>128.93333333333331</v>
      </c>
      <c r="L65" s="38">
        <v>130.41666666666663</v>
      </c>
      <c r="M65" s="28">
        <v>127.45</v>
      </c>
      <c r="N65" s="28">
        <v>124.4</v>
      </c>
      <c r="O65" s="39">
        <v>12772000</v>
      </c>
      <c r="P65" s="40">
        <v>-3.5405715666727088E-2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1016.75</v>
      </c>
      <c r="F66" s="37">
        <v>1013.25</v>
      </c>
      <c r="G66" s="38">
        <v>1004.05</v>
      </c>
      <c r="H66" s="38">
        <v>991.34999999999991</v>
      </c>
      <c r="I66" s="38">
        <v>982.14999999999986</v>
      </c>
      <c r="J66" s="38">
        <v>1025.95</v>
      </c>
      <c r="K66" s="38">
        <v>1035.1500000000001</v>
      </c>
      <c r="L66" s="38">
        <v>1047.8500000000001</v>
      </c>
      <c r="M66" s="28">
        <v>1022.45</v>
      </c>
      <c r="N66" s="28">
        <v>1000.55</v>
      </c>
      <c r="O66" s="39">
        <v>1222800</v>
      </c>
      <c r="P66" s="40">
        <v>-0.13423959218351741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501.4</v>
      </c>
      <c r="F67" s="37">
        <v>502.63333333333327</v>
      </c>
      <c r="G67" s="38">
        <v>496.81666666666655</v>
      </c>
      <c r="H67" s="38">
        <v>492.23333333333329</v>
      </c>
      <c r="I67" s="38">
        <v>486.41666666666657</v>
      </c>
      <c r="J67" s="38">
        <v>507.21666666666653</v>
      </c>
      <c r="K67" s="38">
        <v>513.0333333333333</v>
      </c>
      <c r="L67" s="38">
        <v>517.61666666666656</v>
      </c>
      <c r="M67" s="28">
        <v>508.45</v>
      </c>
      <c r="N67" s="28">
        <v>498.05</v>
      </c>
      <c r="O67" s="39">
        <v>14933750</v>
      </c>
      <c r="P67" s="40">
        <v>-1.2318121693121693E-2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1319.85</v>
      </c>
      <c r="F68" s="37">
        <v>1338.9166666666667</v>
      </c>
      <c r="G68" s="38">
        <v>1295.1833333333334</v>
      </c>
      <c r="H68" s="38">
        <v>1270.5166666666667</v>
      </c>
      <c r="I68" s="38">
        <v>1226.7833333333333</v>
      </c>
      <c r="J68" s="38">
        <v>1363.5833333333335</v>
      </c>
      <c r="K68" s="38">
        <v>1407.3166666666666</v>
      </c>
      <c r="L68" s="38">
        <v>1431.9833333333336</v>
      </c>
      <c r="M68" s="28">
        <v>1382.65</v>
      </c>
      <c r="N68" s="28">
        <v>1314.25</v>
      </c>
      <c r="O68" s="39">
        <v>1248000</v>
      </c>
      <c r="P68" s="40">
        <v>-5.1491544746342391E-2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1954.6</v>
      </c>
      <c r="F69" s="37">
        <v>1956.7666666666667</v>
      </c>
      <c r="G69" s="38">
        <v>1939.7833333333333</v>
      </c>
      <c r="H69" s="38">
        <v>1924.9666666666667</v>
      </c>
      <c r="I69" s="38">
        <v>1907.9833333333333</v>
      </c>
      <c r="J69" s="38">
        <v>1971.5833333333333</v>
      </c>
      <c r="K69" s="38">
        <v>1988.5666666666664</v>
      </c>
      <c r="L69" s="38">
        <v>2003.3833333333332</v>
      </c>
      <c r="M69" s="28">
        <v>1973.75</v>
      </c>
      <c r="N69" s="28">
        <v>1941.95</v>
      </c>
      <c r="O69" s="39">
        <v>1243250</v>
      </c>
      <c r="P69" s="40">
        <v>-3.0982073265783321E-2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232.75</v>
      </c>
      <c r="F70" s="37">
        <v>232.6</v>
      </c>
      <c r="G70" s="38">
        <v>227.14999999999998</v>
      </c>
      <c r="H70" s="38">
        <v>221.54999999999998</v>
      </c>
      <c r="I70" s="38">
        <v>216.09999999999997</v>
      </c>
      <c r="J70" s="38">
        <v>238.2</v>
      </c>
      <c r="K70" s="38">
        <v>243.64999999999998</v>
      </c>
      <c r="L70" s="38">
        <v>249.25</v>
      </c>
      <c r="M70" s="28">
        <v>238.05</v>
      </c>
      <c r="N70" s="28">
        <v>227</v>
      </c>
      <c r="O70" s="39">
        <v>14818900</v>
      </c>
      <c r="P70" s="40">
        <v>-6.1060915185077239E-2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3668.55</v>
      </c>
      <c r="F71" s="37">
        <v>3741.4500000000003</v>
      </c>
      <c r="G71" s="38">
        <v>3571.9000000000005</v>
      </c>
      <c r="H71" s="38">
        <v>3475.2500000000005</v>
      </c>
      <c r="I71" s="38">
        <v>3305.7000000000007</v>
      </c>
      <c r="J71" s="38">
        <v>3838.1000000000004</v>
      </c>
      <c r="K71" s="38">
        <v>4007.6500000000005</v>
      </c>
      <c r="L71" s="38">
        <v>4104.3</v>
      </c>
      <c r="M71" s="28">
        <v>3911</v>
      </c>
      <c r="N71" s="28">
        <v>3644.8</v>
      </c>
      <c r="O71" s="39">
        <v>2864800</v>
      </c>
      <c r="P71" s="40">
        <v>0.17999835241782683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3439.5</v>
      </c>
      <c r="F72" s="37">
        <v>3464.2333333333336</v>
      </c>
      <c r="G72" s="38">
        <v>3400.9666666666672</v>
      </c>
      <c r="H72" s="38">
        <v>3362.4333333333334</v>
      </c>
      <c r="I72" s="38">
        <v>3299.166666666667</v>
      </c>
      <c r="J72" s="38">
        <v>3502.7666666666673</v>
      </c>
      <c r="K72" s="38">
        <v>3566.0333333333338</v>
      </c>
      <c r="L72" s="38">
        <v>3604.5666666666675</v>
      </c>
      <c r="M72" s="28">
        <v>3527.5</v>
      </c>
      <c r="N72" s="28">
        <v>3425.7</v>
      </c>
      <c r="O72" s="39">
        <v>784125</v>
      </c>
      <c r="P72" s="40">
        <v>-6.7211895910780667E-2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324.89999999999998</v>
      </c>
      <c r="F73" s="37">
        <v>326.96666666666664</v>
      </c>
      <c r="G73" s="38">
        <v>320.48333333333329</v>
      </c>
      <c r="H73" s="38">
        <v>316.06666666666666</v>
      </c>
      <c r="I73" s="38">
        <v>309.58333333333331</v>
      </c>
      <c r="J73" s="38">
        <v>331.38333333333327</v>
      </c>
      <c r="K73" s="38">
        <v>337.86666666666662</v>
      </c>
      <c r="L73" s="38">
        <v>342.28333333333325</v>
      </c>
      <c r="M73" s="28">
        <v>333.45</v>
      </c>
      <c r="N73" s="28">
        <v>322.55</v>
      </c>
      <c r="O73" s="39">
        <v>45797400</v>
      </c>
      <c r="P73" s="40">
        <v>-3.1136554035185702E-2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4338.7</v>
      </c>
      <c r="F74" s="37">
        <v>4320.5166666666664</v>
      </c>
      <c r="G74" s="38">
        <v>4274.1833333333325</v>
      </c>
      <c r="H74" s="38">
        <v>4209.6666666666661</v>
      </c>
      <c r="I74" s="38">
        <v>4163.3333333333321</v>
      </c>
      <c r="J74" s="38">
        <v>4385.0333333333328</v>
      </c>
      <c r="K74" s="38">
        <v>4431.3666666666668</v>
      </c>
      <c r="L74" s="38">
        <v>4495.8833333333332</v>
      </c>
      <c r="M74" s="28">
        <v>4366.8500000000004</v>
      </c>
      <c r="N74" s="28">
        <v>4256</v>
      </c>
      <c r="O74" s="39">
        <v>2718125</v>
      </c>
      <c r="P74" s="40">
        <v>-4.0675872413640977E-2</v>
      </c>
    </row>
    <row r="75" spans="1:16" ht="12.75" customHeight="1">
      <c r="A75" s="28">
        <v>65</v>
      </c>
      <c r="B75" s="29" t="s">
        <v>49</v>
      </c>
      <c r="C75" s="284" t="s">
        <v>99</v>
      </c>
      <c r="D75" s="31">
        <v>44707</v>
      </c>
      <c r="E75" s="37">
        <v>2717.9</v>
      </c>
      <c r="F75" s="37">
        <v>2726.4666666666667</v>
      </c>
      <c r="G75" s="38">
        <v>2689.4333333333334</v>
      </c>
      <c r="H75" s="38">
        <v>2660.9666666666667</v>
      </c>
      <c r="I75" s="38">
        <v>2623.9333333333334</v>
      </c>
      <c r="J75" s="38">
        <v>2754.9333333333334</v>
      </c>
      <c r="K75" s="38">
        <v>2791.9666666666672</v>
      </c>
      <c r="L75" s="38">
        <v>2820.4333333333334</v>
      </c>
      <c r="M75" s="28">
        <v>2763.5</v>
      </c>
      <c r="N75" s="28">
        <v>2698</v>
      </c>
      <c r="O75" s="39">
        <v>4010650</v>
      </c>
      <c r="P75" s="40">
        <v>-2.1769418321142459E-3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1596.4</v>
      </c>
      <c r="F76" s="37">
        <v>1609.9333333333334</v>
      </c>
      <c r="G76" s="38">
        <v>1572.7666666666669</v>
      </c>
      <c r="H76" s="38">
        <v>1549.1333333333334</v>
      </c>
      <c r="I76" s="38">
        <v>1511.9666666666669</v>
      </c>
      <c r="J76" s="38">
        <v>1633.5666666666668</v>
      </c>
      <c r="K76" s="38">
        <v>1670.7333333333333</v>
      </c>
      <c r="L76" s="38">
        <v>1694.3666666666668</v>
      </c>
      <c r="M76" s="28">
        <v>1647.1</v>
      </c>
      <c r="N76" s="28">
        <v>1586.3</v>
      </c>
      <c r="O76" s="39">
        <v>3456200</v>
      </c>
      <c r="P76" s="40">
        <v>1.1916264090177134E-2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140.69999999999999</v>
      </c>
      <c r="F77" s="37">
        <v>141.38333333333333</v>
      </c>
      <c r="G77" s="38">
        <v>139.06666666666666</v>
      </c>
      <c r="H77" s="38">
        <v>137.43333333333334</v>
      </c>
      <c r="I77" s="38">
        <v>135.11666666666667</v>
      </c>
      <c r="J77" s="38">
        <v>143.01666666666665</v>
      </c>
      <c r="K77" s="38">
        <v>145.33333333333331</v>
      </c>
      <c r="L77" s="38">
        <v>146.96666666666664</v>
      </c>
      <c r="M77" s="28">
        <v>143.69999999999999</v>
      </c>
      <c r="N77" s="28">
        <v>139.75</v>
      </c>
      <c r="O77" s="39">
        <v>22561200</v>
      </c>
      <c r="P77" s="40">
        <v>-1.4622641509433962E-2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84.45</v>
      </c>
      <c r="F78" s="37">
        <v>84.816666666666663</v>
      </c>
      <c r="G78" s="38">
        <v>83.833333333333329</v>
      </c>
      <c r="H78" s="38">
        <v>83.216666666666669</v>
      </c>
      <c r="I78" s="38">
        <v>82.233333333333334</v>
      </c>
      <c r="J78" s="38">
        <v>85.433333333333323</v>
      </c>
      <c r="K78" s="38">
        <v>86.416666666666671</v>
      </c>
      <c r="L78" s="38">
        <v>87.033333333333317</v>
      </c>
      <c r="M78" s="28">
        <v>85.8</v>
      </c>
      <c r="N78" s="28">
        <v>84.2</v>
      </c>
      <c r="O78" s="39">
        <v>82260000</v>
      </c>
      <c r="P78" s="40">
        <v>3.1707317073170734E-3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103.95</v>
      </c>
      <c r="F79" s="37">
        <v>104.91666666666667</v>
      </c>
      <c r="G79" s="38">
        <v>102.13333333333334</v>
      </c>
      <c r="H79" s="38">
        <v>100.31666666666666</v>
      </c>
      <c r="I79" s="38">
        <v>97.533333333333331</v>
      </c>
      <c r="J79" s="38">
        <v>106.73333333333335</v>
      </c>
      <c r="K79" s="38">
        <v>109.51666666666668</v>
      </c>
      <c r="L79" s="38">
        <v>111.33333333333336</v>
      </c>
      <c r="M79" s="28">
        <v>107.7</v>
      </c>
      <c r="N79" s="28">
        <v>103.1</v>
      </c>
      <c r="O79" s="39">
        <v>13153400</v>
      </c>
      <c r="P79" s="40">
        <v>1.3624524143458225E-2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152</v>
      </c>
      <c r="F80" s="37">
        <v>152.43333333333334</v>
      </c>
      <c r="G80" s="38">
        <v>150.26666666666668</v>
      </c>
      <c r="H80" s="38">
        <v>148.53333333333333</v>
      </c>
      <c r="I80" s="38">
        <v>146.36666666666667</v>
      </c>
      <c r="J80" s="38">
        <v>154.16666666666669</v>
      </c>
      <c r="K80" s="38">
        <v>156.33333333333331</v>
      </c>
      <c r="L80" s="38">
        <v>158.06666666666669</v>
      </c>
      <c r="M80" s="28">
        <v>154.6</v>
      </c>
      <c r="N80" s="28">
        <v>150.69999999999999</v>
      </c>
      <c r="O80" s="39">
        <v>38875300</v>
      </c>
      <c r="P80" s="40">
        <v>-4.2805647341544011E-2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394.35</v>
      </c>
      <c r="F81" s="37">
        <v>397.38333333333338</v>
      </c>
      <c r="G81" s="38">
        <v>388.76666666666677</v>
      </c>
      <c r="H81" s="38">
        <v>383.18333333333339</v>
      </c>
      <c r="I81" s="38">
        <v>374.56666666666678</v>
      </c>
      <c r="J81" s="38">
        <v>402.96666666666675</v>
      </c>
      <c r="K81" s="38">
        <v>411.58333333333343</v>
      </c>
      <c r="L81" s="38">
        <v>417.16666666666674</v>
      </c>
      <c r="M81" s="28">
        <v>406</v>
      </c>
      <c r="N81" s="28">
        <v>391.8</v>
      </c>
      <c r="O81" s="39">
        <v>6778100</v>
      </c>
      <c r="P81" s="40">
        <v>-9.7446236559139785E-3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37.049999999999997</v>
      </c>
      <c r="F82" s="37">
        <v>37.016666666666659</v>
      </c>
      <c r="G82" s="38">
        <v>36.633333333333319</v>
      </c>
      <c r="H82" s="38">
        <v>36.216666666666661</v>
      </c>
      <c r="I82" s="38">
        <v>35.833333333333321</v>
      </c>
      <c r="J82" s="38">
        <v>37.433333333333316</v>
      </c>
      <c r="K82" s="38">
        <v>37.816666666666656</v>
      </c>
      <c r="L82" s="38">
        <v>38.233333333333313</v>
      </c>
      <c r="M82" s="28">
        <v>37.4</v>
      </c>
      <c r="N82" s="28">
        <v>36.6</v>
      </c>
      <c r="O82" s="39">
        <v>145125000</v>
      </c>
      <c r="P82" s="40">
        <v>0.17144932800581184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643.79999999999995</v>
      </c>
      <c r="F83" s="37">
        <v>654.25</v>
      </c>
      <c r="G83" s="38">
        <v>630.54999999999995</v>
      </c>
      <c r="H83" s="38">
        <v>617.29999999999995</v>
      </c>
      <c r="I83" s="38">
        <v>593.59999999999991</v>
      </c>
      <c r="J83" s="38">
        <v>667.5</v>
      </c>
      <c r="K83" s="38">
        <v>691.2</v>
      </c>
      <c r="L83" s="38">
        <v>704.45</v>
      </c>
      <c r="M83" s="28">
        <v>677.95</v>
      </c>
      <c r="N83" s="28">
        <v>641</v>
      </c>
      <c r="O83" s="39">
        <v>3653000</v>
      </c>
      <c r="P83" s="40">
        <v>-6.1142666221182758E-2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763.65</v>
      </c>
      <c r="F84" s="37">
        <v>758.66666666666663</v>
      </c>
      <c r="G84" s="38">
        <v>751.43333333333328</v>
      </c>
      <c r="H84" s="38">
        <v>739.2166666666667</v>
      </c>
      <c r="I84" s="38">
        <v>731.98333333333335</v>
      </c>
      <c r="J84" s="38">
        <v>770.88333333333321</v>
      </c>
      <c r="K84" s="38">
        <v>778.11666666666656</v>
      </c>
      <c r="L84" s="38">
        <v>790.33333333333314</v>
      </c>
      <c r="M84" s="28">
        <v>765.9</v>
      </c>
      <c r="N84" s="28">
        <v>746.45</v>
      </c>
      <c r="O84" s="39">
        <v>6644000</v>
      </c>
      <c r="P84" s="40">
        <v>2.9436183862933053E-3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1296.3499999999999</v>
      </c>
      <c r="F85" s="37">
        <v>1305.1166666666668</v>
      </c>
      <c r="G85" s="38">
        <v>1280.7833333333335</v>
      </c>
      <c r="H85" s="38">
        <v>1265.2166666666667</v>
      </c>
      <c r="I85" s="38">
        <v>1240.8833333333334</v>
      </c>
      <c r="J85" s="38">
        <v>1320.6833333333336</v>
      </c>
      <c r="K85" s="38">
        <v>1345.0166666666667</v>
      </c>
      <c r="L85" s="38">
        <v>1360.5833333333337</v>
      </c>
      <c r="M85" s="28">
        <v>1329.45</v>
      </c>
      <c r="N85" s="28">
        <v>1289.55</v>
      </c>
      <c r="O85" s="39">
        <v>4293900</v>
      </c>
      <c r="P85" s="40">
        <v>-8.7778528021607016E-3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280.14999999999998</v>
      </c>
      <c r="F86" s="37">
        <v>280.36666666666662</v>
      </c>
      <c r="G86" s="38">
        <v>275.58333333333326</v>
      </c>
      <c r="H86" s="38">
        <v>271.01666666666665</v>
      </c>
      <c r="I86" s="38">
        <v>266.23333333333329</v>
      </c>
      <c r="J86" s="38">
        <v>284.93333333333322</v>
      </c>
      <c r="K86" s="38">
        <v>289.71666666666664</v>
      </c>
      <c r="L86" s="38">
        <v>294.28333333333319</v>
      </c>
      <c r="M86" s="28">
        <v>285.14999999999998</v>
      </c>
      <c r="N86" s="28">
        <v>275.8</v>
      </c>
      <c r="O86" s="39">
        <v>9688000</v>
      </c>
      <c r="P86" s="40">
        <v>-4.5484327045760199E-2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1401.85</v>
      </c>
      <c r="F87" s="37">
        <v>1415.6999999999998</v>
      </c>
      <c r="G87" s="38">
        <v>1367.8499999999997</v>
      </c>
      <c r="H87" s="38">
        <v>1333.85</v>
      </c>
      <c r="I87" s="38">
        <v>1285.9999999999998</v>
      </c>
      <c r="J87" s="38">
        <v>1449.6999999999996</v>
      </c>
      <c r="K87" s="38">
        <v>1497.55</v>
      </c>
      <c r="L87" s="38">
        <v>1531.5499999999995</v>
      </c>
      <c r="M87" s="28">
        <v>1463.55</v>
      </c>
      <c r="N87" s="28">
        <v>1381.7</v>
      </c>
      <c r="O87" s="39">
        <v>10320800</v>
      </c>
      <c r="P87" s="40">
        <v>1.1357289145410537E-2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265.45</v>
      </c>
      <c r="F88" s="37">
        <v>266.7833333333333</v>
      </c>
      <c r="G88" s="38">
        <v>262.16666666666663</v>
      </c>
      <c r="H88" s="38">
        <v>258.88333333333333</v>
      </c>
      <c r="I88" s="38">
        <v>254.26666666666665</v>
      </c>
      <c r="J88" s="38">
        <v>270.06666666666661</v>
      </c>
      <c r="K88" s="38">
        <v>274.68333333333328</v>
      </c>
      <c r="L88" s="38">
        <v>277.96666666666658</v>
      </c>
      <c r="M88" s="28">
        <v>271.39999999999998</v>
      </c>
      <c r="N88" s="28">
        <v>263.5</v>
      </c>
      <c r="O88" s="39">
        <v>2479600</v>
      </c>
      <c r="P88" s="40">
        <v>7.2398581437591911E-2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547.5</v>
      </c>
      <c r="F89" s="37">
        <v>550.65</v>
      </c>
      <c r="G89" s="38">
        <v>542.09999999999991</v>
      </c>
      <c r="H89" s="38">
        <v>536.69999999999993</v>
      </c>
      <c r="I89" s="38">
        <v>528.14999999999986</v>
      </c>
      <c r="J89" s="38">
        <v>556.04999999999995</v>
      </c>
      <c r="K89" s="38">
        <v>564.59999999999991</v>
      </c>
      <c r="L89" s="38">
        <v>570</v>
      </c>
      <c r="M89" s="28">
        <v>559.20000000000005</v>
      </c>
      <c r="N89" s="28">
        <v>545.25</v>
      </c>
      <c r="O89" s="39">
        <v>2342500</v>
      </c>
      <c r="P89" s="40">
        <v>-7.1817731550272407E-2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1786.45</v>
      </c>
      <c r="F90" s="37">
        <v>1793.95</v>
      </c>
      <c r="G90" s="38">
        <v>1757.15</v>
      </c>
      <c r="H90" s="38">
        <v>1727.8500000000001</v>
      </c>
      <c r="I90" s="38">
        <v>1691.0500000000002</v>
      </c>
      <c r="J90" s="38">
        <v>1823.25</v>
      </c>
      <c r="K90" s="38">
        <v>1860.0499999999997</v>
      </c>
      <c r="L90" s="38">
        <v>1889.35</v>
      </c>
      <c r="M90" s="28">
        <v>1830.75</v>
      </c>
      <c r="N90" s="28">
        <v>1764.65</v>
      </c>
      <c r="O90" s="39">
        <v>2502300</v>
      </c>
      <c r="P90" s="40">
        <v>-6.6784765279007965E-2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1219.55</v>
      </c>
      <c r="F91" s="37">
        <v>1229.75</v>
      </c>
      <c r="G91" s="38">
        <v>1201.75</v>
      </c>
      <c r="H91" s="38">
        <v>1183.95</v>
      </c>
      <c r="I91" s="38">
        <v>1155.95</v>
      </c>
      <c r="J91" s="38">
        <v>1247.55</v>
      </c>
      <c r="K91" s="38">
        <v>1275.55</v>
      </c>
      <c r="L91" s="38">
        <v>1293.3499999999999</v>
      </c>
      <c r="M91" s="28">
        <v>1257.75</v>
      </c>
      <c r="N91" s="28">
        <v>1211.95</v>
      </c>
      <c r="O91" s="39">
        <v>5015500</v>
      </c>
      <c r="P91" s="40">
        <v>9.8661028893587029E-3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992.55</v>
      </c>
      <c r="F92" s="37">
        <v>1000.6999999999999</v>
      </c>
      <c r="G92" s="38">
        <v>979.94999999999982</v>
      </c>
      <c r="H92" s="38">
        <v>967.34999999999991</v>
      </c>
      <c r="I92" s="38">
        <v>946.5999999999998</v>
      </c>
      <c r="J92" s="38">
        <v>1013.2999999999998</v>
      </c>
      <c r="K92" s="38">
        <v>1034.0500000000002</v>
      </c>
      <c r="L92" s="38">
        <v>1046.6499999999999</v>
      </c>
      <c r="M92" s="28">
        <v>1021.45</v>
      </c>
      <c r="N92" s="28">
        <v>988.1</v>
      </c>
      <c r="O92" s="39">
        <v>22479100</v>
      </c>
      <c r="P92" s="40">
        <v>1.0700909577314071E-2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2207.9</v>
      </c>
      <c r="F93" s="37">
        <v>2197.6666666666665</v>
      </c>
      <c r="G93" s="38">
        <v>2171.083333333333</v>
      </c>
      <c r="H93" s="38">
        <v>2134.2666666666664</v>
      </c>
      <c r="I93" s="38">
        <v>2107.6833333333329</v>
      </c>
      <c r="J93" s="38">
        <v>2234.4833333333331</v>
      </c>
      <c r="K93" s="38">
        <v>2261.0666666666662</v>
      </c>
      <c r="L93" s="38">
        <v>2297.8833333333332</v>
      </c>
      <c r="M93" s="28">
        <v>2224.25</v>
      </c>
      <c r="N93" s="28">
        <v>2160.85</v>
      </c>
      <c r="O93" s="39">
        <v>23143500</v>
      </c>
      <c r="P93" s="40">
        <v>2.7873635963918831E-2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1707.3</v>
      </c>
      <c r="F94" s="37">
        <v>1713.0166666666664</v>
      </c>
      <c r="G94" s="38">
        <v>1684.3833333333328</v>
      </c>
      <c r="H94" s="38">
        <v>1661.4666666666662</v>
      </c>
      <c r="I94" s="38">
        <v>1632.8333333333326</v>
      </c>
      <c r="J94" s="38">
        <v>1735.9333333333329</v>
      </c>
      <c r="K94" s="38">
        <v>1764.5666666666666</v>
      </c>
      <c r="L94" s="38">
        <v>1787.4833333333331</v>
      </c>
      <c r="M94" s="28">
        <v>1741.65</v>
      </c>
      <c r="N94" s="28">
        <v>1690.1</v>
      </c>
      <c r="O94" s="39">
        <v>4877300</v>
      </c>
      <c r="P94" s="40">
        <v>-6.0612480739599385E-2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1317.55</v>
      </c>
      <c r="F95" s="37">
        <v>1313.8666666666666</v>
      </c>
      <c r="G95" s="38">
        <v>1302.1833333333332</v>
      </c>
      <c r="H95" s="38">
        <v>1286.8166666666666</v>
      </c>
      <c r="I95" s="38">
        <v>1275.1333333333332</v>
      </c>
      <c r="J95" s="38">
        <v>1329.2333333333331</v>
      </c>
      <c r="K95" s="38">
        <v>1340.9166666666665</v>
      </c>
      <c r="L95" s="38">
        <v>1356.2833333333331</v>
      </c>
      <c r="M95" s="28">
        <v>1325.55</v>
      </c>
      <c r="N95" s="28">
        <v>1298.5</v>
      </c>
      <c r="O95" s="39">
        <v>78910700</v>
      </c>
      <c r="P95" s="40">
        <v>-5.7655260349535019E-3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552.95000000000005</v>
      </c>
      <c r="F96" s="37">
        <v>551.13333333333333</v>
      </c>
      <c r="G96" s="38">
        <v>546.7166666666667</v>
      </c>
      <c r="H96" s="38">
        <v>540.48333333333335</v>
      </c>
      <c r="I96" s="38">
        <v>536.06666666666672</v>
      </c>
      <c r="J96" s="38">
        <v>557.36666666666667</v>
      </c>
      <c r="K96" s="38">
        <v>561.78333333333342</v>
      </c>
      <c r="L96" s="38">
        <v>568.01666666666665</v>
      </c>
      <c r="M96" s="28">
        <v>555.54999999999995</v>
      </c>
      <c r="N96" s="28">
        <v>544.9</v>
      </c>
      <c r="O96" s="39">
        <v>22325600</v>
      </c>
      <c r="P96" s="40">
        <v>2.5154055965249014E-2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2638.4</v>
      </c>
      <c r="F97" s="37">
        <v>2632.9</v>
      </c>
      <c r="G97" s="38">
        <v>2615.8000000000002</v>
      </c>
      <c r="H97" s="38">
        <v>2593.2000000000003</v>
      </c>
      <c r="I97" s="38">
        <v>2576.1000000000004</v>
      </c>
      <c r="J97" s="38">
        <v>2655.5</v>
      </c>
      <c r="K97" s="38">
        <v>2672.5999999999995</v>
      </c>
      <c r="L97" s="38">
        <v>2695.2</v>
      </c>
      <c r="M97" s="28">
        <v>2650</v>
      </c>
      <c r="N97" s="28">
        <v>2610.3000000000002</v>
      </c>
      <c r="O97" s="39">
        <v>3701700</v>
      </c>
      <c r="P97" s="40">
        <v>-3.0410183875530409E-2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401.4</v>
      </c>
      <c r="F98" s="37">
        <v>405.76666666666665</v>
      </c>
      <c r="G98" s="38">
        <v>396.0333333333333</v>
      </c>
      <c r="H98" s="38">
        <v>390.66666666666663</v>
      </c>
      <c r="I98" s="38">
        <v>380.93333333333328</v>
      </c>
      <c r="J98" s="38">
        <v>411.13333333333333</v>
      </c>
      <c r="K98" s="38">
        <v>420.86666666666667</v>
      </c>
      <c r="L98" s="38">
        <v>426.23333333333335</v>
      </c>
      <c r="M98" s="28">
        <v>415.5</v>
      </c>
      <c r="N98" s="28">
        <v>400.4</v>
      </c>
      <c r="O98" s="39">
        <v>44455550</v>
      </c>
      <c r="P98" s="40">
        <v>7.6842954977475716E-2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97.45</v>
      </c>
      <c r="F99" s="37">
        <v>97.283333333333346</v>
      </c>
      <c r="G99" s="38">
        <v>96.166666666666686</v>
      </c>
      <c r="H99" s="38">
        <v>94.88333333333334</v>
      </c>
      <c r="I99" s="38">
        <v>93.76666666666668</v>
      </c>
      <c r="J99" s="38">
        <v>98.566666666666691</v>
      </c>
      <c r="K99" s="38">
        <v>99.683333333333337</v>
      </c>
      <c r="L99" s="38">
        <v>100.9666666666667</v>
      </c>
      <c r="M99" s="28">
        <v>98.4</v>
      </c>
      <c r="N99" s="28">
        <v>96</v>
      </c>
      <c r="O99" s="39">
        <v>12955900</v>
      </c>
      <c r="P99" s="40">
        <v>-3.3365415463586783E-2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242.3</v>
      </c>
      <c r="F100" s="37">
        <v>241.68333333333331</v>
      </c>
      <c r="G100" s="38">
        <v>239.16666666666663</v>
      </c>
      <c r="H100" s="38">
        <v>236.03333333333333</v>
      </c>
      <c r="I100" s="38">
        <v>233.51666666666665</v>
      </c>
      <c r="J100" s="38">
        <v>244.81666666666661</v>
      </c>
      <c r="K100" s="38">
        <v>247.33333333333331</v>
      </c>
      <c r="L100" s="38">
        <v>250.46666666666658</v>
      </c>
      <c r="M100" s="28">
        <v>244.2</v>
      </c>
      <c r="N100" s="28">
        <v>238.55</v>
      </c>
      <c r="O100" s="39">
        <v>16426800</v>
      </c>
      <c r="P100" s="40">
        <v>-1.968503937007874E-3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2308.85</v>
      </c>
      <c r="F101" s="37">
        <v>2327</v>
      </c>
      <c r="G101" s="38">
        <v>2280.15</v>
      </c>
      <c r="H101" s="38">
        <v>2251.4500000000003</v>
      </c>
      <c r="I101" s="38">
        <v>2204.6000000000004</v>
      </c>
      <c r="J101" s="38">
        <v>2355.6999999999998</v>
      </c>
      <c r="K101" s="38">
        <v>2402.5500000000002</v>
      </c>
      <c r="L101" s="38">
        <v>2431.2499999999995</v>
      </c>
      <c r="M101" s="28">
        <v>2373.85</v>
      </c>
      <c r="N101" s="28">
        <v>2298.3000000000002</v>
      </c>
      <c r="O101" s="39">
        <v>12783300</v>
      </c>
      <c r="P101" s="40">
        <v>-3.9879891151355914E-4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31324.75</v>
      </c>
      <c r="F102" s="37">
        <v>31248.616666666669</v>
      </c>
      <c r="G102" s="38">
        <v>31003.233333333337</v>
      </c>
      <c r="H102" s="38">
        <v>30681.716666666667</v>
      </c>
      <c r="I102" s="38">
        <v>30436.333333333336</v>
      </c>
      <c r="J102" s="38">
        <v>31570.133333333339</v>
      </c>
      <c r="K102" s="38">
        <v>31815.51666666667</v>
      </c>
      <c r="L102" s="38">
        <v>32137.03333333334</v>
      </c>
      <c r="M102" s="28">
        <v>31494</v>
      </c>
      <c r="N102" s="28">
        <v>30927.1</v>
      </c>
      <c r="O102" s="39">
        <v>15225</v>
      </c>
      <c r="P102" s="40">
        <v>-9.0501792114695334E-2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114.4</v>
      </c>
      <c r="F103" s="37">
        <v>115</v>
      </c>
      <c r="G103" s="38">
        <v>112.6</v>
      </c>
      <c r="H103" s="38">
        <v>110.8</v>
      </c>
      <c r="I103" s="38">
        <v>108.39999999999999</v>
      </c>
      <c r="J103" s="38">
        <v>116.8</v>
      </c>
      <c r="K103" s="38">
        <v>119.2</v>
      </c>
      <c r="L103" s="38">
        <v>121</v>
      </c>
      <c r="M103" s="28">
        <v>117.4</v>
      </c>
      <c r="N103" s="28">
        <v>113.2</v>
      </c>
      <c r="O103" s="39">
        <v>36682200</v>
      </c>
      <c r="P103" s="40">
        <v>-3.7184800611041263E-2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709.4</v>
      </c>
      <c r="F104" s="37">
        <v>711.58333333333337</v>
      </c>
      <c r="G104" s="38">
        <v>704.86666666666679</v>
      </c>
      <c r="H104" s="38">
        <v>700.33333333333337</v>
      </c>
      <c r="I104" s="38">
        <v>693.61666666666679</v>
      </c>
      <c r="J104" s="38">
        <v>716.11666666666679</v>
      </c>
      <c r="K104" s="38">
        <v>722.83333333333326</v>
      </c>
      <c r="L104" s="38">
        <v>727.36666666666679</v>
      </c>
      <c r="M104" s="28">
        <v>718.3</v>
      </c>
      <c r="N104" s="28">
        <v>707.05</v>
      </c>
      <c r="O104" s="39">
        <v>94455625</v>
      </c>
      <c r="P104" s="40">
        <v>5.8716724748879845E-3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1213.8499999999999</v>
      </c>
      <c r="F105" s="37">
        <v>1213.2833333333335</v>
      </c>
      <c r="G105" s="38">
        <v>1199.366666666667</v>
      </c>
      <c r="H105" s="38">
        <v>1184.8833333333334</v>
      </c>
      <c r="I105" s="38">
        <v>1170.9666666666669</v>
      </c>
      <c r="J105" s="38">
        <v>1227.7666666666671</v>
      </c>
      <c r="K105" s="38">
        <v>1241.6833333333336</v>
      </c>
      <c r="L105" s="38">
        <v>1256.1666666666672</v>
      </c>
      <c r="M105" s="28">
        <v>1227.2</v>
      </c>
      <c r="N105" s="28">
        <v>1198.8</v>
      </c>
      <c r="O105" s="39">
        <v>3232125</v>
      </c>
      <c r="P105" s="40">
        <v>7.551669316375199E-3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506.35</v>
      </c>
      <c r="F106" s="37">
        <v>506.41666666666669</v>
      </c>
      <c r="G106" s="38">
        <v>500.93333333333339</v>
      </c>
      <c r="H106" s="38">
        <v>495.51666666666671</v>
      </c>
      <c r="I106" s="38">
        <v>490.03333333333342</v>
      </c>
      <c r="J106" s="38">
        <v>511.83333333333337</v>
      </c>
      <c r="K106" s="38">
        <v>517.31666666666661</v>
      </c>
      <c r="L106" s="38">
        <v>522.73333333333335</v>
      </c>
      <c r="M106" s="28">
        <v>511.9</v>
      </c>
      <c r="N106" s="28">
        <v>501</v>
      </c>
      <c r="O106" s="39">
        <v>6267750</v>
      </c>
      <c r="P106" s="40">
        <v>-2.7011293514960996E-2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9</v>
      </c>
      <c r="F107" s="37">
        <v>8.9666666666666668</v>
      </c>
      <c r="G107" s="38">
        <v>8.8333333333333339</v>
      </c>
      <c r="H107" s="38">
        <v>8.6666666666666679</v>
      </c>
      <c r="I107" s="38">
        <v>8.533333333333335</v>
      </c>
      <c r="J107" s="38">
        <v>9.1333333333333329</v>
      </c>
      <c r="K107" s="38">
        <v>9.2666666666666657</v>
      </c>
      <c r="L107" s="38">
        <v>9.4333333333333318</v>
      </c>
      <c r="M107" s="28">
        <v>9.1</v>
      </c>
      <c r="N107" s="28">
        <v>8.8000000000000007</v>
      </c>
      <c r="O107" s="39">
        <v>815010000</v>
      </c>
      <c r="P107" s="40">
        <v>0.15015311666502026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49.05</v>
      </c>
      <c r="F108" s="37">
        <v>49.533333333333331</v>
      </c>
      <c r="G108" s="38">
        <v>48.166666666666664</v>
      </c>
      <c r="H108" s="38">
        <v>47.283333333333331</v>
      </c>
      <c r="I108" s="38">
        <v>45.916666666666664</v>
      </c>
      <c r="J108" s="38">
        <v>50.416666666666664</v>
      </c>
      <c r="K108" s="38">
        <v>51.783333333333339</v>
      </c>
      <c r="L108" s="38">
        <v>52.666666666666664</v>
      </c>
      <c r="M108" s="28">
        <v>50.9</v>
      </c>
      <c r="N108" s="28">
        <v>48.65</v>
      </c>
      <c r="O108" s="39">
        <v>110710000</v>
      </c>
      <c r="P108" s="40">
        <v>4.1486359360301032E-2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34.950000000000003</v>
      </c>
      <c r="F109" s="37">
        <v>35.200000000000003</v>
      </c>
      <c r="G109" s="38">
        <v>34.450000000000003</v>
      </c>
      <c r="H109" s="38">
        <v>33.950000000000003</v>
      </c>
      <c r="I109" s="38">
        <v>33.200000000000003</v>
      </c>
      <c r="J109" s="38">
        <v>35.700000000000003</v>
      </c>
      <c r="K109" s="38">
        <v>36.450000000000003</v>
      </c>
      <c r="L109" s="38">
        <v>36.950000000000003</v>
      </c>
      <c r="M109" s="28">
        <v>35.950000000000003</v>
      </c>
      <c r="N109" s="28">
        <v>34.700000000000003</v>
      </c>
      <c r="O109" s="39">
        <v>264421800</v>
      </c>
      <c r="P109" s="40">
        <v>-3.3328763592693531E-2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191.85</v>
      </c>
      <c r="F110" s="37">
        <v>192.01666666666665</v>
      </c>
      <c r="G110" s="38">
        <v>187.8833333333333</v>
      </c>
      <c r="H110" s="38">
        <v>183.91666666666666</v>
      </c>
      <c r="I110" s="38">
        <v>179.7833333333333</v>
      </c>
      <c r="J110" s="38">
        <v>195.98333333333329</v>
      </c>
      <c r="K110" s="38">
        <v>200.11666666666662</v>
      </c>
      <c r="L110" s="38">
        <v>204.08333333333329</v>
      </c>
      <c r="M110" s="28">
        <v>196.15</v>
      </c>
      <c r="N110" s="28">
        <v>188.05</v>
      </c>
      <c r="O110" s="39">
        <v>44246250</v>
      </c>
      <c r="P110" s="40">
        <v>7.6863950807071479E-3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368.4</v>
      </c>
      <c r="F111" s="37">
        <v>369.11666666666662</v>
      </c>
      <c r="G111" s="38">
        <v>365.13333333333321</v>
      </c>
      <c r="H111" s="38">
        <v>361.86666666666662</v>
      </c>
      <c r="I111" s="38">
        <v>357.88333333333321</v>
      </c>
      <c r="J111" s="38">
        <v>372.38333333333321</v>
      </c>
      <c r="K111" s="38">
        <v>376.36666666666667</v>
      </c>
      <c r="L111" s="38">
        <v>379.63333333333321</v>
      </c>
      <c r="M111" s="28">
        <v>373.1</v>
      </c>
      <c r="N111" s="28">
        <v>365.85</v>
      </c>
      <c r="O111" s="39">
        <v>13921875</v>
      </c>
      <c r="P111" s="40">
        <v>-0.11626080125687353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225.55</v>
      </c>
      <c r="F112" s="37">
        <v>227.35</v>
      </c>
      <c r="G112" s="38">
        <v>222.7</v>
      </c>
      <c r="H112" s="38">
        <v>219.85</v>
      </c>
      <c r="I112" s="38">
        <v>215.2</v>
      </c>
      <c r="J112" s="38">
        <v>230.2</v>
      </c>
      <c r="K112" s="38">
        <v>234.85000000000002</v>
      </c>
      <c r="L112" s="38">
        <v>237.7</v>
      </c>
      <c r="M112" s="28">
        <v>232</v>
      </c>
      <c r="N112" s="28">
        <v>224.5</v>
      </c>
      <c r="O112" s="39">
        <v>26931312</v>
      </c>
      <c r="P112" s="40">
        <v>-5.4237288135593219E-2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170.6</v>
      </c>
      <c r="F113" s="37">
        <v>172.35</v>
      </c>
      <c r="G113" s="38">
        <v>167.6</v>
      </c>
      <c r="H113" s="38">
        <v>164.6</v>
      </c>
      <c r="I113" s="38">
        <v>159.85</v>
      </c>
      <c r="J113" s="38">
        <v>175.35</v>
      </c>
      <c r="K113" s="38">
        <v>180.1</v>
      </c>
      <c r="L113" s="38">
        <v>183.1</v>
      </c>
      <c r="M113" s="28">
        <v>177.1</v>
      </c>
      <c r="N113" s="28">
        <v>169.35</v>
      </c>
      <c r="O113" s="39">
        <v>13229800</v>
      </c>
      <c r="P113" s="40">
        <v>-4.9385288601792039E-2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4243.8500000000004</v>
      </c>
      <c r="F114" s="37">
        <v>4256.0166666666664</v>
      </c>
      <c r="G114" s="38">
        <v>4191.5333333333328</v>
      </c>
      <c r="H114" s="38">
        <v>4139.2166666666662</v>
      </c>
      <c r="I114" s="38">
        <v>4074.7333333333327</v>
      </c>
      <c r="J114" s="38">
        <v>4308.333333333333</v>
      </c>
      <c r="K114" s="38">
        <v>4372.8166666666666</v>
      </c>
      <c r="L114" s="38">
        <v>4425.1333333333332</v>
      </c>
      <c r="M114" s="28">
        <v>4320.5</v>
      </c>
      <c r="N114" s="28">
        <v>4203.7</v>
      </c>
      <c r="O114" s="39">
        <v>310050</v>
      </c>
      <c r="P114" s="40">
        <v>-5.4437328453796889E-2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1680.9</v>
      </c>
      <c r="F115" s="37">
        <v>1688.4166666666667</v>
      </c>
      <c r="G115" s="38">
        <v>1642.9833333333336</v>
      </c>
      <c r="H115" s="38">
        <v>1605.0666666666668</v>
      </c>
      <c r="I115" s="38">
        <v>1559.6333333333337</v>
      </c>
      <c r="J115" s="38">
        <v>1726.3333333333335</v>
      </c>
      <c r="K115" s="38">
        <v>1771.7666666666664</v>
      </c>
      <c r="L115" s="38">
        <v>1809.6833333333334</v>
      </c>
      <c r="M115" s="28">
        <v>1733.85</v>
      </c>
      <c r="N115" s="28">
        <v>1650.5</v>
      </c>
      <c r="O115" s="39">
        <v>2688250</v>
      </c>
      <c r="P115" s="40">
        <v>-2.8828959014468671E-2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897.35</v>
      </c>
      <c r="F116" s="37">
        <v>902.18333333333339</v>
      </c>
      <c r="G116" s="38">
        <v>888.71666666666681</v>
      </c>
      <c r="H116" s="38">
        <v>880.08333333333337</v>
      </c>
      <c r="I116" s="38">
        <v>866.61666666666679</v>
      </c>
      <c r="J116" s="38">
        <v>910.81666666666683</v>
      </c>
      <c r="K116" s="38">
        <v>924.28333333333353</v>
      </c>
      <c r="L116" s="38">
        <v>932.91666666666686</v>
      </c>
      <c r="M116" s="28">
        <v>915.65</v>
      </c>
      <c r="N116" s="28">
        <v>893.55</v>
      </c>
      <c r="O116" s="39">
        <v>25448400</v>
      </c>
      <c r="P116" s="40">
        <v>-8.3467770218138455E-3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198.85</v>
      </c>
      <c r="F117" s="37">
        <v>199.51666666666665</v>
      </c>
      <c r="G117" s="38">
        <v>197.5333333333333</v>
      </c>
      <c r="H117" s="38">
        <v>196.21666666666664</v>
      </c>
      <c r="I117" s="38">
        <v>194.23333333333329</v>
      </c>
      <c r="J117" s="38">
        <v>200.83333333333331</v>
      </c>
      <c r="K117" s="38">
        <v>202.81666666666666</v>
      </c>
      <c r="L117" s="38">
        <v>204.13333333333333</v>
      </c>
      <c r="M117" s="28">
        <v>201.5</v>
      </c>
      <c r="N117" s="28">
        <v>198.2</v>
      </c>
      <c r="O117" s="39">
        <v>16287600</v>
      </c>
      <c r="P117" s="40">
        <v>-1.6734279918864097E-2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1443.05</v>
      </c>
      <c r="F118" s="37">
        <v>1450.1166666666666</v>
      </c>
      <c r="G118" s="38">
        <v>1429.3833333333332</v>
      </c>
      <c r="H118" s="38">
        <v>1415.7166666666667</v>
      </c>
      <c r="I118" s="38">
        <v>1394.9833333333333</v>
      </c>
      <c r="J118" s="38">
        <v>1463.7833333333331</v>
      </c>
      <c r="K118" s="38">
        <v>1484.5166666666662</v>
      </c>
      <c r="L118" s="38">
        <v>1498.1833333333329</v>
      </c>
      <c r="M118" s="28">
        <v>1470.85</v>
      </c>
      <c r="N118" s="28">
        <v>1436.45</v>
      </c>
      <c r="O118" s="39">
        <v>47163900</v>
      </c>
      <c r="P118" s="40">
        <v>3.6013654216200543E-2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609.70000000000005</v>
      </c>
      <c r="F119" s="37">
        <v>617.44999999999993</v>
      </c>
      <c r="G119" s="38">
        <v>598.64999999999986</v>
      </c>
      <c r="H119" s="38">
        <v>587.59999999999991</v>
      </c>
      <c r="I119" s="38">
        <v>568.79999999999984</v>
      </c>
      <c r="J119" s="38">
        <v>628.49999999999989</v>
      </c>
      <c r="K119" s="38">
        <v>647.29999999999984</v>
      </c>
      <c r="L119" s="38">
        <v>658.34999999999991</v>
      </c>
      <c r="M119" s="28">
        <v>636.25</v>
      </c>
      <c r="N119" s="28">
        <v>606.4</v>
      </c>
      <c r="O119" s="39">
        <v>1158750</v>
      </c>
      <c r="P119" s="40">
        <v>-2.1532615579480684E-2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118.55</v>
      </c>
      <c r="F120" s="37">
        <v>118.46666666666665</v>
      </c>
      <c r="G120" s="38">
        <v>117.48333333333331</v>
      </c>
      <c r="H120" s="38">
        <v>116.41666666666666</v>
      </c>
      <c r="I120" s="38">
        <v>115.43333333333331</v>
      </c>
      <c r="J120" s="38">
        <v>119.5333333333333</v>
      </c>
      <c r="K120" s="38">
        <v>120.51666666666665</v>
      </c>
      <c r="L120" s="38">
        <v>121.5833333333333</v>
      </c>
      <c r="M120" s="28">
        <v>119.45</v>
      </c>
      <c r="N120" s="28">
        <v>117.4</v>
      </c>
      <c r="O120" s="39">
        <v>51941500</v>
      </c>
      <c r="P120" s="40">
        <v>-5.0724637681159424E-2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950.7</v>
      </c>
      <c r="F121" s="37">
        <v>943.06666666666661</v>
      </c>
      <c r="G121" s="38">
        <v>908.18333333333317</v>
      </c>
      <c r="H121" s="38">
        <v>865.66666666666652</v>
      </c>
      <c r="I121" s="38">
        <v>830.78333333333308</v>
      </c>
      <c r="J121" s="38">
        <v>985.58333333333326</v>
      </c>
      <c r="K121" s="38">
        <v>1020.4666666666667</v>
      </c>
      <c r="L121" s="38">
        <v>1062.9833333333333</v>
      </c>
      <c r="M121" s="28">
        <v>977.95</v>
      </c>
      <c r="N121" s="28">
        <v>900.55</v>
      </c>
      <c r="O121" s="39">
        <v>864950</v>
      </c>
      <c r="P121" s="40">
        <v>8.3940542116001174E-3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651.45000000000005</v>
      </c>
      <c r="F122" s="37">
        <v>647.96666666666658</v>
      </c>
      <c r="G122" s="38">
        <v>638.53333333333319</v>
      </c>
      <c r="H122" s="38">
        <v>625.61666666666656</v>
      </c>
      <c r="I122" s="38">
        <v>616.18333333333317</v>
      </c>
      <c r="J122" s="38">
        <v>660.88333333333321</v>
      </c>
      <c r="K122" s="38">
        <v>670.31666666666661</v>
      </c>
      <c r="L122" s="38">
        <v>683.23333333333323</v>
      </c>
      <c r="M122" s="28">
        <v>657.4</v>
      </c>
      <c r="N122" s="28">
        <v>635.04999999999995</v>
      </c>
      <c r="O122" s="39">
        <v>13724375</v>
      </c>
      <c r="P122" s="40">
        <v>-1.9090041361756285E-3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265.3</v>
      </c>
      <c r="F123" s="37">
        <v>266.13333333333333</v>
      </c>
      <c r="G123" s="38">
        <v>263.31666666666666</v>
      </c>
      <c r="H123" s="38">
        <v>261.33333333333331</v>
      </c>
      <c r="I123" s="38">
        <v>258.51666666666665</v>
      </c>
      <c r="J123" s="38">
        <v>268.11666666666667</v>
      </c>
      <c r="K123" s="38">
        <v>270.93333333333328</v>
      </c>
      <c r="L123" s="38">
        <v>272.91666666666669</v>
      </c>
      <c r="M123" s="28">
        <v>268.95</v>
      </c>
      <c r="N123" s="28">
        <v>264.14999999999998</v>
      </c>
      <c r="O123" s="39">
        <v>96681600</v>
      </c>
      <c r="P123" s="40">
        <v>1.0029084344599338E-2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394.15</v>
      </c>
      <c r="F124" s="37">
        <v>393.88333333333327</v>
      </c>
      <c r="G124" s="38">
        <v>384.31666666666655</v>
      </c>
      <c r="H124" s="38">
        <v>374.48333333333329</v>
      </c>
      <c r="I124" s="38">
        <v>364.91666666666657</v>
      </c>
      <c r="J124" s="38">
        <v>403.71666666666653</v>
      </c>
      <c r="K124" s="38">
        <v>413.28333333333325</v>
      </c>
      <c r="L124" s="38">
        <v>423.1166666666665</v>
      </c>
      <c r="M124" s="28">
        <v>403.45</v>
      </c>
      <c r="N124" s="28">
        <v>384.05</v>
      </c>
      <c r="O124" s="39">
        <v>33891250</v>
      </c>
      <c r="P124" s="40">
        <v>-2.6742766889223921E-2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2355.9</v>
      </c>
      <c r="F125" s="37">
        <v>2380.0166666666669</v>
      </c>
      <c r="G125" s="38">
        <v>2297.4833333333336</v>
      </c>
      <c r="H125" s="38">
        <v>2239.0666666666666</v>
      </c>
      <c r="I125" s="38">
        <v>2156.5333333333333</v>
      </c>
      <c r="J125" s="38">
        <v>2438.4333333333338</v>
      </c>
      <c r="K125" s="38">
        <v>2520.9666666666676</v>
      </c>
      <c r="L125" s="38">
        <v>2579.3833333333341</v>
      </c>
      <c r="M125" s="28">
        <v>2462.5500000000002</v>
      </c>
      <c r="N125" s="28">
        <v>2321.6</v>
      </c>
      <c r="O125" s="39">
        <v>306975</v>
      </c>
      <c r="P125" s="40">
        <v>-2.0579085905719073E-2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540.70000000000005</v>
      </c>
      <c r="F126" s="37">
        <v>545.1</v>
      </c>
      <c r="G126" s="38">
        <v>533.6</v>
      </c>
      <c r="H126" s="38">
        <v>526.5</v>
      </c>
      <c r="I126" s="38">
        <v>515</v>
      </c>
      <c r="J126" s="38">
        <v>552.20000000000005</v>
      </c>
      <c r="K126" s="38">
        <v>563.70000000000005</v>
      </c>
      <c r="L126" s="38">
        <v>570.80000000000007</v>
      </c>
      <c r="M126" s="28">
        <v>556.6</v>
      </c>
      <c r="N126" s="28">
        <v>538</v>
      </c>
      <c r="O126" s="39">
        <v>35630550</v>
      </c>
      <c r="P126" s="40">
        <v>3.7623840226450697E-2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479.25</v>
      </c>
      <c r="F127" s="37">
        <v>480.11666666666662</v>
      </c>
      <c r="G127" s="38">
        <v>470.93333333333322</v>
      </c>
      <c r="H127" s="38">
        <v>462.61666666666662</v>
      </c>
      <c r="I127" s="38">
        <v>453.43333333333322</v>
      </c>
      <c r="J127" s="38">
        <v>488.43333333333322</v>
      </c>
      <c r="K127" s="38">
        <v>497.61666666666662</v>
      </c>
      <c r="L127" s="38">
        <v>505.93333333333322</v>
      </c>
      <c r="M127" s="28">
        <v>489.3</v>
      </c>
      <c r="N127" s="28">
        <v>471.8</v>
      </c>
      <c r="O127" s="39">
        <v>11857500</v>
      </c>
      <c r="P127" s="40">
        <v>-1.5719844357976652E-2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1875.85</v>
      </c>
      <c r="F128" s="37">
        <v>1867.6166666666668</v>
      </c>
      <c r="G128" s="38">
        <v>1850.2833333333335</v>
      </c>
      <c r="H128" s="38">
        <v>1824.7166666666667</v>
      </c>
      <c r="I128" s="38">
        <v>1807.3833333333334</v>
      </c>
      <c r="J128" s="38">
        <v>1893.1833333333336</v>
      </c>
      <c r="K128" s="38">
        <v>1910.5166666666667</v>
      </c>
      <c r="L128" s="38">
        <v>1936.0833333333337</v>
      </c>
      <c r="M128" s="28">
        <v>1884.95</v>
      </c>
      <c r="N128" s="28">
        <v>1842.05</v>
      </c>
      <c r="O128" s="39">
        <v>15373600</v>
      </c>
      <c r="P128" s="40">
        <v>3.3060961186969141E-2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76.650000000000006</v>
      </c>
      <c r="F129" s="37">
        <v>76.75</v>
      </c>
      <c r="G129" s="38">
        <v>75.849999999999994</v>
      </c>
      <c r="H129" s="38">
        <v>75.05</v>
      </c>
      <c r="I129" s="38">
        <v>74.149999999999991</v>
      </c>
      <c r="J129" s="38">
        <v>77.55</v>
      </c>
      <c r="K129" s="38">
        <v>78.45</v>
      </c>
      <c r="L129" s="38">
        <v>79.25</v>
      </c>
      <c r="M129" s="28">
        <v>77.650000000000006</v>
      </c>
      <c r="N129" s="28">
        <v>75.95</v>
      </c>
      <c r="O129" s="39">
        <v>52740840</v>
      </c>
      <c r="P129" s="40">
        <v>1.7561983471074381E-2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1970.2</v>
      </c>
      <c r="F130" s="37">
        <v>1952.7333333333333</v>
      </c>
      <c r="G130" s="38">
        <v>1896.4666666666667</v>
      </c>
      <c r="H130" s="38">
        <v>1822.7333333333333</v>
      </c>
      <c r="I130" s="38">
        <v>1766.4666666666667</v>
      </c>
      <c r="J130" s="38">
        <v>2026.4666666666667</v>
      </c>
      <c r="K130" s="38">
        <v>2082.7333333333336</v>
      </c>
      <c r="L130" s="38">
        <v>2156.4666666666667</v>
      </c>
      <c r="M130" s="28">
        <v>2009</v>
      </c>
      <c r="N130" s="28">
        <v>1879</v>
      </c>
      <c r="O130" s="39">
        <v>1249375</v>
      </c>
      <c r="P130" s="40">
        <v>-2.0098039215686276E-2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568.4</v>
      </c>
      <c r="F131" s="37">
        <v>568.93333333333339</v>
      </c>
      <c r="G131" s="38">
        <v>562.61666666666679</v>
      </c>
      <c r="H131" s="38">
        <v>556.83333333333337</v>
      </c>
      <c r="I131" s="38">
        <v>550.51666666666677</v>
      </c>
      <c r="J131" s="38">
        <v>574.71666666666681</v>
      </c>
      <c r="K131" s="38">
        <v>581.03333333333342</v>
      </c>
      <c r="L131" s="38">
        <v>586.81666666666683</v>
      </c>
      <c r="M131" s="28">
        <v>575.25</v>
      </c>
      <c r="N131" s="28">
        <v>563.15</v>
      </c>
      <c r="O131" s="39">
        <v>6600600</v>
      </c>
      <c r="P131" s="40">
        <v>-1.4379787662948529E-2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378.95</v>
      </c>
      <c r="F132" s="37">
        <v>378.16666666666669</v>
      </c>
      <c r="G132" s="38">
        <v>373.68333333333339</v>
      </c>
      <c r="H132" s="38">
        <v>368.41666666666669</v>
      </c>
      <c r="I132" s="38">
        <v>363.93333333333339</v>
      </c>
      <c r="J132" s="38">
        <v>383.43333333333339</v>
      </c>
      <c r="K132" s="38">
        <v>387.91666666666663</v>
      </c>
      <c r="L132" s="38">
        <v>393.18333333333339</v>
      </c>
      <c r="M132" s="28">
        <v>382.65</v>
      </c>
      <c r="N132" s="28">
        <v>372.9</v>
      </c>
      <c r="O132" s="39">
        <v>20360000</v>
      </c>
      <c r="P132" s="40">
        <v>-4.2603216401768083E-2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1624.7</v>
      </c>
      <c r="F133" s="37">
        <v>1628.3166666666666</v>
      </c>
      <c r="G133" s="38">
        <v>1604.3833333333332</v>
      </c>
      <c r="H133" s="38">
        <v>1584.0666666666666</v>
      </c>
      <c r="I133" s="38">
        <v>1560.1333333333332</v>
      </c>
      <c r="J133" s="38">
        <v>1648.6333333333332</v>
      </c>
      <c r="K133" s="38">
        <v>1672.5666666666666</v>
      </c>
      <c r="L133" s="38">
        <v>1692.8833333333332</v>
      </c>
      <c r="M133" s="28">
        <v>1652.25</v>
      </c>
      <c r="N133" s="28">
        <v>1608</v>
      </c>
      <c r="O133" s="39">
        <v>14445900</v>
      </c>
      <c r="P133" s="40">
        <v>7.6502008025125167E-3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4003.6</v>
      </c>
      <c r="F134" s="37">
        <v>4048.8166666666671</v>
      </c>
      <c r="G134" s="38">
        <v>3937.5833333333339</v>
      </c>
      <c r="H134" s="38">
        <v>3871.5666666666671</v>
      </c>
      <c r="I134" s="38">
        <v>3760.3333333333339</v>
      </c>
      <c r="J134" s="38">
        <v>4114.8333333333339</v>
      </c>
      <c r="K134" s="38">
        <v>4226.0666666666666</v>
      </c>
      <c r="L134" s="38">
        <v>4292.0833333333339</v>
      </c>
      <c r="M134" s="28">
        <v>4160.05</v>
      </c>
      <c r="N134" s="28">
        <v>3982.8</v>
      </c>
      <c r="O134" s="39">
        <v>2121000</v>
      </c>
      <c r="P134" s="40">
        <v>-6.8388456977203846E-2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3524.3</v>
      </c>
      <c r="F135" s="37">
        <v>3510.3666666666668</v>
      </c>
      <c r="G135" s="38">
        <v>3447.8333333333335</v>
      </c>
      <c r="H135" s="38">
        <v>3371.3666666666668</v>
      </c>
      <c r="I135" s="38">
        <v>3308.8333333333335</v>
      </c>
      <c r="J135" s="38">
        <v>3586.8333333333335</v>
      </c>
      <c r="K135" s="38">
        <v>3649.3666666666663</v>
      </c>
      <c r="L135" s="38">
        <v>3725.8333333333335</v>
      </c>
      <c r="M135" s="28">
        <v>3572.9</v>
      </c>
      <c r="N135" s="28">
        <v>3433.9</v>
      </c>
      <c r="O135" s="39">
        <v>1086200</v>
      </c>
      <c r="P135" s="40">
        <v>9.8549646708813686E-3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602.20000000000005</v>
      </c>
      <c r="F136" s="37">
        <v>607.7833333333333</v>
      </c>
      <c r="G136" s="38">
        <v>590.41666666666663</v>
      </c>
      <c r="H136" s="38">
        <v>578.63333333333333</v>
      </c>
      <c r="I136" s="38">
        <v>561.26666666666665</v>
      </c>
      <c r="J136" s="38">
        <v>619.56666666666661</v>
      </c>
      <c r="K136" s="38">
        <v>636.93333333333339</v>
      </c>
      <c r="L136" s="38">
        <v>648.71666666666658</v>
      </c>
      <c r="M136" s="28">
        <v>625.15</v>
      </c>
      <c r="N136" s="28">
        <v>596</v>
      </c>
      <c r="O136" s="39">
        <v>10441400</v>
      </c>
      <c r="P136" s="40">
        <v>7.3806790224700668E-3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944.9</v>
      </c>
      <c r="F137" s="37">
        <v>948.18333333333339</v>
      </c>
      <c r="G137" s="38">
        <v>937.86666666666679</v>
      </c>
      <c r="H137" s="38">
        <v>930.83333333333337</v>
      </c>
      <c r="I137" s="38">
        <v>920.51666666666677</v>
      </c>
      <c r="J137" s="38">
        <v>955.21666666666681</v>
      </c>
      <c r="K137" s="38">
        <v>965.53333333333342</v>
      </c>
      <c r="L137" s="38">
        <v>972.56666666666683</v>
      </c>
      <c r="M137" s="28">
        <v>958.5</v>
      </c>
      <c r="N137" s="28">
        <v>941.15</v>
      </c>
      <c r="O137" s="39">
        <v>15071700</v>
      </c>
      <c r="P137" s="40">
        <v>4.7278564132496717E-2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165.55</v>
      </c>
      <c r="F138" s="37">
        <v>167.35</v>
      </c>
      <c r="G138" s="38">
        <v>162.1</v>
      </c>
      <c r="H138" s="38">
        <v>158.65</v>
      </c>
      <c r="I138" s="38">
        <v>153.4</v>
      </c>
      <c r="J138" s="38">
        <v>170.79999999999998</v>
      </c>
      <c r="K138" s="38">
        <v>176.04999999999998</v>
      </c>
      <c r="L138" s="38">
        <v>179.49999999999997</v>
      </c>
      <c r="M138" s="28">
        <v>172.6</v>
      </c>
      <c r="N138" s="28">
        <v>163.9</v>
      </c>
      <c r="O138" s="39">
        <v>27108000</v>
      </c>
      <c r="P138" s="40">
        <v>0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89.85</v>
      </c>
      <c r="F139" s="37">
        <v>91.05</v>
      </c>
      <c r="G139" s="38">
        <v>87.6</v>
      </c>
      <c r="H139" s="38">
        <v>85.35</v>
      </c>
      <c r="I139" s="38">
        <v>81.899999999999991</v>
      </c>
      <c r="J139" s="38">
        <v>93.3</v>
      </c>
      <c r="K139" s="38">
        <v>96.750000000000014</v>
      </c>
      <c r="L139" s="38">
        <v>99</v>
      </c>
      <c r="M139" s="28">
        <v>94.5</v>
      </c>
      <c r="N139" s="28">
        <v>88.8</v>
      </c>
      <c r="O139" s="39">
        <v>31254000</v>
      </c>
      <c r="P139" s="40">
        <v>-1.9390060240963857E-2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527.45000000000005</v>
      </c>
      <c r="F140" s="37">
        <v>529.05000000000007</v>
      </c>
      <c r="G140" s="38">
        <v>522.90000000000009</v>
      </c>
      <c r="H140" s="38">
        <v>518.35</v>
      </c>
      <c r="I140" s="38">
        <v>512.20000000000005</v>
      </c>
      <c r="J140" s="38">
        <v>533.60000000000014</v>
      </c>
      <c r="K140" s="38">
        <v>539.75</v>
      </c>
      <c r="L140" s="38">
        <v>544.30000000000018</v>
      </c>
      <c r="M140" s="28">
        <v>535.20000000000005</v>
      </c>
      <c r="N140" s="28">
        <v>524.5</v>
      </c>
      <c r="O140" s="39">
        <v>9856200</v>
      </c>
      <c r="P140" s="40">
        <v>-6.0871682493304114E-5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7809.85</v>
      </c>
      <c r="F141" s="37">
        <v>7866.6833333333334</v>
      </c>
      <c r="G141" s="38">
        <v>7744.3666666666668</v>
      </c>
      <c r="H141" s="38">
        <v>7678.8833333333332</v>
      </c>
      <c r="I141" s="38">
        <v>7556.5666666666666</v>
      </c>
      <c r="J141" s="38">
        <v>7932.166666666667</v>
      </c>
      <c r="K141" s="38">
        <v>8054.4833333333345</v>
      </c>
      <c r="L141" s="38">
        <v>8119.9666666666672</v>
      </c>
      <c r="M141" s="28">
        <v>7989</v>
      </c>
      <c r="N141" s="28">
        <v>7801.2</v>
      </c>
      <c r="O141" s="39">
        <v>3490500</v>
      </c>
      <c r="P141" s="40">
        <v>2.8341631558789736E-2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774.2</v>
      </c>
      <c r="F142" s="37">
        <v>777.80000000000007</v>
      </c>
      <c r="G142" s="38">
        <v>764.00000000000011</v>
      </c>
      <c r="H142" s="38">
        <v>753.80000000000007</v>
      </c>
      <c r="I142" s="38">
        <v>740.00000000000011</v>
      </c>
      <c r="J142" s="38">
        <v>788.00000000000011</v>
      </c>
      <c r="K142" s="38">
        <v>801.80000000000007</v>
      </c>
      <c r="L142" s="38">
        <v>812.00000000000011</v>
      </c>
      <c r="M142" s="28">
        <v>791.6</v>
      </c>
      <c r="N142" s="28">
        <v>767.6</v>
      </c>
      <c r="O142" s="39">
        <v>13445000</v>
      </c>
      <c r="P142" s="40">
        <v>-3.6589319623917373E-3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1277.3</v>
      </c>
      <c r="F143" s="37">
        <v>1278.2</v>
      </c>
      <c r="G143" s="38">
        <v>1266.95</v>
      </c>
      <c r="H143" s="38">
        <v>1256.5999999999999</v>
      </c>
      <c r="I143" s="38">
        <v>1245.3499999999999</v>
      </c>
      <c r="J143" s="38">
        <v>1288.5500000000002</v>
      </c>
      <c r="K143" s="38">
        <v>1299.8000000000002</v>
      </c>
      <c r="L143" s="38">
        <v>1310.1500000000003</v>
      </c>
      <c r="M143" s="28">
        <v>1289.45</v>
      </c>
      <c r="N143" s="28">
        <v>1267.8499999999999</v>
      </c>
      <c r="O143" s="39">
        <v>2898050</v>
      </c>
      <c r="P143" s="40">
        <v>-1.5574577940826794E-2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1689.3</v>
      </c>
      <c r="F144" s="37">
        <v>1704.9333333333334</v>
      </c>
      <c r="G144" s="38">
        <v>1634.0666666666668</v>
      </c>
      <c r="H144" s="38">
        <v>1578.8333333333335</v>
      </c>
      <c r="I144" s="38">
        <v>1507.9666666666669</v>
      </c>
      <c r="J144" s="38">
        <v>1760.1666666666667</v>
      </c>
      <c r="K144" s="38">
        <v>1831.0333333333335</v>
      </c>
      <c r="L144" s="38">
        <v>1886.2666666666667</v>
      </c>
      <c r="M144" s="28">
        <v>1775.8</v>
      </c>
      <c r="N144" s="28">
        <v>1649.7</v>
      </c>
      <c r="O144" s="39">
        <v>667500</v>
      </c>
      <c r="P144" s="40">
        <v>7.6439283986453804E-2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715.75</v>
      </c>
      <c r="F145" s="37">
        <v>717.19999999999993</v>
      </c>
      <c r="G145" s="38">
        <v>706.54999999999984</v>
      </c>
      <c r="H145" s="38">
        <v>697.34999999999991</v>
      </c>
      <c r="I145" s="38">
        <v>686.69999999999982</v>
      </c>
      <c r="J145" s="38">
        <v>726.39999999999986</v>
      </c>
      <c r="K145" s="38">
        <v>737.05</v>
      </c>
      <c r="L145" s="38">
        <v>746.24999999999989</v>
      </c>
      <c r="M145" s="28">
        <v>727.85</v>
      </c>
      <c r="N145" s="28">
        <v>708</v>
      </c>
      <c r="O145" s="39">
        <v>1892150</v>
      </c>
      <c r="P145" s="40">
        <v>-1.1209239130434782E-2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731.7</v>
      </c>
      <c r="F146" s="37">
        <v>738.04999999999984</v>
      </c>
      <c r="G146" s="38">
        <v>722.6999999999997</v>
      </c>
      <c r="H146" s="38">
        <v>713.69999999999982</v>
      </c>
      <c r="I146" s="38">
        <v>698.34999999999968</v>
      </c>
      <c r="J146" s="38">
        <v>747.04999999999973</v>
      </c>
      <c r="K146" s="38">
        <v>762.39999999999986</v>
      </c>
      <c r="L146" s="38">
        <v>771.39999999999975</v>
      </c>
      <c r="M146" s="28">
        <v>753.4</v>
      </c>
      <c r="N146" s="28">
        <v>729.05</v>
      </c>
      <c r="O146" s="39">
        <v>2758600</v>
      </c>
      <c r="P146" s="40">
        <v>-3.7070650656241273E-2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2894.45</v>
      </c>
      <c r="F147" s="37">
        <v>2915.7666666666664</v>
      </c>
      <c r="G147" s="38">
        <v>2838.583333333333</v>
      </c>
      <c r="H147" s="38">
        <v>2782.7166666666667</v>
      </c>
      <c r="I147" s="38">
        <v>2705.5333333333333</v>
      </c>
      <c r="J147" s="38">
        <v>2971.6333333333328</v>
      </c>
      <c r="K147" s="38">
        <v>3048.8166666666662</v>
      </c>
      <c r="L147" s="38">
        <v>3104.6833333333325</v>
      </c>
      <c r="M147" s="28">
        <v>2992.95</v>
      </c>
      <c r="N147" s="28">
        <v>2859.9</v>
      </c>
      <c r="O147" s="39">
        <v>2682000</v>
      </c>
      <c r="P147" s="40">
        <v>-9.3085106382978719E-3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124.75</v>
      </c>
      <c r="F148" s="37">
        <v>124.93333333333334</v>
      </c>
      <c r="G148" s="38">
        <v>122.01666666666668</v>
      </c>
      <c r="H148" s="38">
        <v>119.28333333333335</v>
      </c>
      <c r="I148" s="38">
        <v>116.36666666666669</v>
      </c>
      <c r="J148" s="38">
        <v>127.66666666666667</v>
      </c>
      <c r="K148" s="38">
        <v>130.58333333333331</v>
      </c>
      <c r="L148" s="38">
        <v>133.31666666666666</v>
      </c>
      <c r="M148" s="28">
        <v>127.85</v>
      </c>
      <c r="N148" s="28">
        <v>122.2</v>
      </c>
      <c r="O148" s="39">
        <v>30563500</v>
      </c>
      <c r="P148" s="40">
        <v>-3.0699459270887842E-2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2487.3000000000002</v>
      </c>
      <c r="F149" s="37">
        <v>2497.6999999999998</v>
      </c>
      <c r="G149" s="38">
        <v>2458.5499999999997</v>
      </c>
      <c r="H149" s="38">
        <v>2429.7999999999997</v>
      </c>
      <c r="I149" s="38">
        <v>2390.6499999999996</v>
      </c>
      <c r="J149" s="38">
        <v>2526.4499999999998</v>
      </c>
      <c r="K149" s="38">
        <v>2565.5999999999995</v>
      </c>
      <c r="L149" s="38">
        <v>2594.35</v>
      </c>
      <c r="M149" s="28">
        <v>2536.85</v>
      </c>
      <c r="N149" s="28">
        <v>2468.9499999999998</v>
      </c>
      <c r="O149" s="39">
        <v>1808450</v>
      </c>
      <c r="P149" s="40">
        <v>-3.7354448067070334E-2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74330.399999999994</v>
      </c>
      <c r="F150" s="37">
        <v>73954.366666666654</v>
      </c>
      <c r="G150" s="38">
        <v>73308.733333333308</v>
      </c>
      <c r="H150" s="38">
        <v>72287.066666666651</v>
      </c>
      <c r="I150" s="38">
        <v>71641.433333333305</v>
      </c>
      <c r="J150" s="38">
        <v>74976.033333333311</v>
      </c>
      <c r="K150" s="38">
        <v>75621.666666666642</v>
      </c>
      <c r="L150" s="38">
        <v>76643.333333333314</v>
      </c>
      <c r="M150" s="28">
        <v>74600</v>
      </c>
      <c r="N150" s="28">
        <v>72932.7</v>
      </c>
      <c r="O150" s="39">
        <v>120350</v>
      </c>
      <c r="P150" s="40">
        <v>-8.8671815841284266E-2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1145.6500000000001</v>
      </c>
      <c r="F151" s="37">
        <v>1146.2666666666667</v>
      </c>
      <c r="G151" s="38">
        <v>1129.8833333333332</v>
      </c>
      <c r="H151" s="38">
        <v>1114.1166666666666</v>
      </c>
      <c r="I151" s="38">
        <v>1097.7333333333331</v>
      </c>
      <c r="J151" s="38">
        <v>1162.0333333333333</v>
      </c>
      <c r="K151" s="38">
        <v>1178.416666666667</v>
      </c>
      <c r="L151" s="38">
        <v>1194.1833333333334</v>
      </c>
      <c r="M151" s="28">
        <v>1162.6500000000001</v>
      </c>
      <c r="N151" s="28">
        <v>1130.5</v>
      </c>
      <c r="O151" s="39">
        <v>3394500</v>
      </c>
      <c r="P151" s="40">
        <v>3.8192453262988875E-2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270.25</v>
      </c>
      <c r="F152" s="37">
        <v>269.73333333333335</v>
      </c>
      <c r="G152" s="38">
        <v>266.9666666666667</v>
      </c>
      <c r="H152" s="38">
        <v>263.68333333333334</v>
      </c>
      <c r="I152" s="38">
        <v>260.91666666666669</v>
      </c>
      <c r="J152" s="38">
        <v>273.01666666666671</v>
      </c>
      <c r="K152" s="38">
        <v>275.78333333333336</v>
      </c>
      <c r="L152" s="38">
        <v>279.06666666666672</v>
      </c>
      <c r="M152" s="28">
        <v>272.5</v>
      </c>
      <c r="N152" s="28">
        <v>266.45</v>
      </c>
      <c r="O152" s="39">
        <v>3116800</v>
      </c>
      <c r="P152" s="40">
        <v>-0.12919088064371928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95.4</v>
      </c>
      <c r="F153" s="37">
        <v>95.866666666666674</v>
      </c>
      <c r="G153" s="38">
        <v>94.183333333333351</v>
      </c>
      <c r="H153" s="38">
        <v>92.966666666666683</v>
      </c>
      <c r="I153" s="38">
        <v>91.28333333333336</v>
      </c>
      <c r="J153" s="38">
        <v>97.083333333333343</v>
      </c>
      <c r="K153" s="38">
        <v>98.76666666666668</v>
      </c>
      <c r="L153" s="38">
        <v>99.983333333333334</v>
      </c>
      <c r="M153" s="28">
        <v>97.55</v>
      </c>
      <c r="N153" s="28">
        <v>94.65</v>
      </c>
      <c r="O153" s="39">
        <v>51467500</v>
      </c>
      <c r="P153" s="40">
        <v>-3.444426726199968E-2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3509.9</v>
      </c>
      <c r="F154" s="37">
        <v>3494.8333333333335</v>
      </c>
      <c r="G154" s="38">
        <v>3449.666666666667</v>
      </c>
      <c r="H154" s="38">
        <v>3389.4333333333334</v>
      </c>
      <c r="I154" s="38">
        <v>3344.2666666666669</v>
      </c>
      <c r="J154" s="38">
        <v>3555.0666666666671</v>
      </c>
      <c r="K154" s="38">
        <v>3600.233333333334</v>
      </c>
      <c r="L154" s="38">
        <v>3660.4666666666672</v>
      </c>
      <c r="M154" s="28">
        <v>3540</v>
      </c>
      <c r="N154" s="28">
        <v>3434.6</v>
      </c>
      <c r="O154" s="39">
        <v>1950375</v>
      </c>
      <c r="P154" s="40">
        <v>1.707841731308259E-2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3719.7</v>
      </c>
      <c r="F155" s="37">
        <v>3715.2166666666667</v>
      </c>
      <c r="G155" s="38">
        <v>3674.4833333333336</v>
      </c>
      <c r="H155" s="38">
        <v>3629.2666666666669</v>
      </c>
      <c r="I155" s="38">
        <v>3588.5333333333338</v>
      </c>
      <c r="J155" s="38">
        <v>3760.4333333333334</v>
      </c>
      <c r="K155" s="38">
        <v>3801.1666666666661</v>
      </c>
      <c r="L155" s="38">
        <v>3846.3833333333332</v>
      </c>
      <c r="M155" s="28">
        <v>3755.95</v>
      </c>
      <c r="N155" s="28">
        <v>3670</v>
      </c>
      <c r="O155" s="39">
        <v>454725</v>
      </c>
      <c r="P155" s="40">
        <v>0.1496018202502844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33.25</v>
      </c>
      <c r="F156" s="37">
        <v>33.333333333333336</v>
      </c>
      <c r="G156" s="38">
        <v>32.81666666666667</v>
      </c>
      <c r="H156" s="38">
        <v>32.383333333333333</v>
      </c>
      <c r="I156" s="38">
        <v>31.866666666666667</v>
      </c>
      <c r="J156" s="38">
        <v>33.766666666666673</v>
      </c>
      <c r="K156" s="38">
        <v>34.283333333333339</v>
      </c>
      <c r="L156" s="38">
        <v>34.716666666666676</v>
      </c>
      <c r="M156" s="28">
        <v>33.85</v>
      </c>
      <c r="N156" s="28">
        <v>32.9</v>
      </c>
      <c r="O156" s="39">
        <v>28533000</v>
      </c>
      <c r="P156" s="40">
        <v>4.5049994506098229E-2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17190.849999999999</v>
      </c>
      <c r="F157" s="37">
        <v>17094.633333333331</v>
      </c>
      <c r="G157" s="38">
        <v>16934.266666666663</v>
      </c>
      <c r="H157" s="38">
        <v>16677.683333333331</v>
      </c>
      <c r="I157" s="38">
        <v>16517.316666666662</v>
      </c>
      <c r="J157" s="38">
        <v>17351.216666666664</v>
      </c>
      <c r="K157" s="38">
        <v>17511.583333333332</v>
      </c>
      <c r="L157" s="38">
        <v>17768.166666666664</v>
      </c>
      <c r="M157" s="28">
        <v>17255</v>
      </c>
      <c r="N157" s="28">
        <v>16838.05</v>
      </c>
      <c r="O157" s="39">
        <v>399310</v>
      </c>
      <c r="P157" s="40">
        <v>2.572599185707497E-2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126.15</v>
      </c>
      <c r="F158" s="37">
        <v>127.41666666666667</v>
      </c>
      <c r="G158" s="38">
        <v>123.98333333333335</v>
      </c>
      <c r="H158" s="38">
        <v>121.81666666666668</v>
      </c>
      <c r="I158" s="38">
        <v>118.38333333333335</v>
      </c>
      <c r="J158" s="38">
        <v>129.58333333333334</v>
      </c>
      <c r="K158" s="38">
        <v>133.01666666666665</v>
      </c>
      <c r="L158" s="38">
        <v>135.18333333333334</v>
      </c>
      <c r="M158" s="28">
        <v>130.85</v>
      </c>
      <c r="N158" s="28">
        <v>125.25</v>
      </c>
      <c r="O158" s="39">
        <v>53958450</v>
      </c>
      <c r="P158" s="40">
        <v>-1.7146692701977058E-2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147.05000000000001</v>
      </c>
      <c r="F159" s="37">
        <v>148.28333333333333</v>
      </c>
      <c r="G159" s="38">
        <v>145.11666666666667</v>
      </c>
      <c r="H159" s="38">
        <v>143.18333333333334</v>
      </c>
      <c r="I159" s="38">
        <v>140.01666666666668</v>
      </c>
      <c r="J159" s="38">
        <v>150.21666666666667</v>
      </c>
      <c r="K159" s="38">
        <v>153.38333333333335</v>
      </c>
      <c r="L159" s="38">
        <v>155.31666666666666</v>
      </c>
      <c r="M159" s="28">
        <v>151.44999999999999</v>
      </c>
      <c r="N159" s="28">
        <v>146.35</v>
      </c>
      <c r="O159" s="39">
        <v>94785300</v>
      </c>
      <c r="P159" s="40">
        <v>3.6656068823639421E-2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787.1</v>
      </c>
      <c r="F160" s="37">
        <v>785.01666666666677</v>
      </c>
      <c r="G160" s="38">
        <v>771.43333333333351</v>
      </c>
      <c r="H160" s="38">
        <v>755.76666666666677</v>
      </c>
      <c r="I160" s="38">
        <v>742.18333333333351</v>
      </c>
      <c r="J160" s="38">
        <v>800.68333333333351</v>
      </c>
      <c r="K160" s="38">
        <v>814.26666666666677</v>
      </c>
      <c r="L160" s="38">
        <v>829.93333333333351</v>
      </c>
      <c r="M160" s="28">
        <v>798.6</v>
      </c>
      <c r="N160" s="28">
        <v>769.35</v>
      </c>
      <c r="O160" s="39">
        <v>5229700</v>
      </c>
      <c r="P160" s="40">
        <v>5.7616081540203853E-2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3176.35</v>
      </c>
      <c r="F161" s="37">
        <v>3178.6999999999994</v>
      </c>
      <c r="G161" s="38">
        <v>3141.1999999999989</v>
      </c>
      <c r="H161" s="38">
        <v>3106.0499999999997</v>
      </c>
      <c r="I161" s="38">
        <v>3068.5499999999993</v>
      </c>
      <c r="J161" s="38">
        <v>3213.8499999999985</v>
      </c>
      <c r="K161" s="38">
        <v>3251.3499999999995</v>
      </c>
      <c r="L161" s="38">
        <v>3286.4999999999982</v>
      </c>
      <c r="M161" s="28">
        <v>3216.2</v>
      </c>
      <c r="N161" s="28">
        <v>3143.55</v>
      </c>
      <c r="O161" s="39">
        <v>293025</v>
      </c>
      <c r="P161" s="40">
        <v>-3.1562422539866151E-2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150.55000000000001</v>
      </c>
      <c r="F162" s="37">
        <v>152.80000000000001</v>
      </c>
      <c r="G162" s="38">
        <v>147.70000000000002</v>
      </c>
      <c r="H162" s="38">
        <v>144.85</v>
      </c>
      <c r="I162" s="38">
        <v>139.75</v>
      </c>
      <c r="J162" s="38">
        <v>155.65000000000003</v>
      </c>
      <c r="K162" s="38">
        <v>160.75000000000006</v>
      </c>
      <c r="L162" s="38">
        <v>163.60000000000005</v>
      </c>
      <c r="M162" s="28">
        <v>157.9</v>
      </c>
      <c r="N162" s="28">
        <v>149.94999999999999</v>
      </c>
      <c r="O162" s="39">
        <v>50623650</v>
      </c>
      <c r="P162" s="40">
        <v>1.8433893579118583E-2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42983.65</v>
      </c>
      <c r="F163" s="37">
        <v>42719.633333333331</v>
      </c>
      <c r="G163" s="38">
        <v>42176.116666666661</v>
      </c>
      <c r="H163" s="38">
        <v>41368.583333333328</v>
      </c>
      <c r="I163" s="38">
        <v>40825.066666666658</v>
      </c>
      <c r="J163" s="38">
        <v>43527.166666666664</v>
      </c>
      <c r="K163" s="38">
        <v>44070.683333333327</v>
      </c>
      <c r="L163" s="38">
        <v>44878.216666666667</v>
      </c>
      <c r="M163" s="28">
        <v>43263.15</v>
      </c>
      <c r="N163" s="28">
        <v>41912.1</v>
      </c>
      <c r="O163" s="39">
        <v>97500</v>
      </c>
      <c r="P163" s="40">
        <v>-1.768172888015717E-2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1805.7</v>
      </c>
      <c r="F164" s="37">
        <v>1816.0333333333335</v>
      </c>
      <c r="G164" s="38">
        <v>1727.5666666666671</v>
      </c>
      <c r="H164" s="38">
        <v>1649.4333333333336</v>
      </c>
      <c r="I164" s="38">
        <v>1560.9666666666672</v>
      </c>
      <c r="J164" s="38">
        <v>1894.166666666667</v>
      </c>
      <c r="K164" s="38">
        <v>1982.6333333333337</v>
      </c>
      <c r="L164" s="38">
        <v>2060.7666666666669</v>
      </c>
      <c r="M164" s="28">
        <v>1904.5</v>
      </c>
      <c r="N164" s="28">
        <v>1737.9</v>
      </c>
      <c r="O164" s="39">
        <v>3677025</v>
      </c>
      <c r="P164" s="40">
        <v>1.2954545454545455E-2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3617.55</v>
      </c>
      <c r="F165" s="37">
        <v>3673.8333333333335</v>
      </c>
      <c r="G165" s="38">
        <v>3533.9666666666672</v>
      </c>
      <c r="H165" s="38">
        <v>3450.3833333333337</v>
      </c>
      <c r="I165" s="38">
        <v>3310.5166666666673</v>
      </c>
      <c r="J165" s="38">
        <v>3757.416666666667</v>
      </c>
      <c r="K165" s="38">
        <v>3897.2833333333328</v>
      </c>
      <c r="L165" s="38">
        <v>3980.8666666666668</v>
      </c>
      <c r="M165" s="28">
        <v>3813.7</v>
      </c>
      <c r="N165" s="28">
        <v>3590.25</v>
      </c>
      <c r="O165" s="39">
        <v>498150</v>
      </c>
      <c r="P165" s="40">
        <v>0.12423832092078538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225.45</v>
      </c>
      <c r="F166" s="37">
        <v>225.76666666666665</v>
      </c>
      <c r="G166" s="38">
        <v>223.08333333333331</v>
      </c>
      <c r="H166" s="38">
        <v>220.71666666666667</v>
      </c>
      <c r="I166" s="38">
        <v>218.03333333333333</v>
      </c>
      <c r="J166" s="38">
        <v>228.1333333333333</v>
      </c>
      <c r="K166" s="38">
        <v>230.81666666666663</v>
      </c>
      <c r="L166" s="38">
        <v>233.18333333333328</v>
      </c>
      <c r="M166" s="28">
        <v>228.45</v>
      </c>
      <c r="N166" s="28">
        <v>223.4</v>
      </c>
      <c r="O166" s="39">
        <v>19002000</v>
      </c>
      <c r="P166" s="40">
        <v>0.20670603924557057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107.65</v>
      </c>
      <c r="F167" s="37">
        <v>107.95</v>
      </c>
      <c r="G167" s="38">
        <v>106.9</v>
      </c>
      <c r="H167" s="38">
        <v>106.15</v>
      </c>
      <c r="I167" s="38">
        <v>105.10000000000001</v>
      </c>
      <c r="J167" s="38">
        <v>108.7</v>
      </c>
      <c r="K167" s="38">
        <v>109.74999999999999</v>
      </c>
      <c r="L167" s="38">
        <v>110.5</v>
      </c>
      <c r="M167" s="28">
        <v>109</v>
      </c>
      <c r="N167" s="28">
        <v>107.2</v>
      </c>
      <c r="O167" s="39">
        <v>42668400</v>
      </c>
      <c r="P167" s="40">
        <v>3.7696019300361878E-2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2170.9499999999998</v>
      </c>
      <c r="F168" s="37">
        <v>2180.4</v>
      </c>
      <c r="G168" s="38">
        <v>2146.6000000000004</v>
      </c>
      <c r="H168" s="38">
        <v>2122.2500000000005</v>
      </c>
      <c r="I168" s="38">
        <v>2088.4500000000007</v>
      </c>
      <c r="J168" s="38">
        <v>2204.75</v>
      </c>
      <c r="K168" s="38">
        <v>2238.5500000000002</v>
      </c>
      <c r="L168" s="38">
        <v>2262.8999999999996</v>
      </c>
      <c r="M168" s="28">
        <v>2214.1999999999998</v>
      </c>
      <c r="N168" s="28">
        <v>2156.0500000000002</v>
      </c>
      <c r="O168" s="39">
        <v>3636750</v>
      </c>
      <c r="P168" s="40">
        <v>-1.9215210355987056E-2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2636.65</v>
      </c>
      <c r="F169" s="37">
        <v>2639.45</v>
      </c>
      <c r="G169" s="38">
        <v>2603.8999999999996</v>
      </c>
      <c r="H169" s="38">
        <v>2571.1499999999996</v>
      </c>
      <c r="I169" s="38">
        <v>2535.5999999999995</v>
      </c>
      <c r="J169" s="38">
        <v>2672.2</v>
      </c>
      <c r="K169" s="38">
        <v>2707.75</v>
      </c>
      <c r="L169" s="38">
        <v>2740.5</v>
      </c>
      <c r="M169" s="28">
        <v>2675</v>
      </c>
      <c r="N169" s="28">
        <v>2606.6999999999998</v>
      </c>
      <c r="O169" s="39">
        <v>1851250</v>
      </c>
      <c r="P169" s="40">
        <v>1.8289328932893291E-2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30.4</v>
      </c>
      <c r="F170" s="37">
        <v>30.533333333333331</v>
      </c>
      <c r="G170" s="38">
        <v>30.066666666666663</v>
      </c>
      <c r="H170" s="38">
        <v>29.733333333333331</v>
      </c>
      <c r="I170" s="38">
        <v>29.266666666666662</v>
      </c>
      <c r="J170" s="38">
        <v>30.866666666666664</v>
      </c>
      <c r="K170" s="38">
        <v>31.333333333333332</v>
      </c>
      <c r="L170" s="38">
        <v>31.666666666666664</v>
      </c>
      <c r="M170" s="28">
        <v>31</v>
      </c>
      <c r="N170" s="28">
        <v>30.2</v>
      </c>
      <c r="O170" s="39">
        <v>260064000</v>
      </c>
      <c r="P170" s="40">
        <v>4.924289055767574E-4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2533.75</v>
      </c>
      <c r="F171" s="37">
        <v>2536.4333333333329</v>
      </c>
      <c r="G171" s="38">
        <v>2508.1666666666661</v>
      </c>
      <c r="H171" s="38">
        <v>2482.583333333333</v>
      </c>
      <c r="I171" s="38">
        <v>2454.3166666666662</v>
      </c>
      <c r="J171" s="38">
        <v>2562.016666666666</v>
      </c>
      <c r="K171" s="38">
        <v>2590.2833333333333</v>
      </c>
      <c r="L171" s="38">
        <v>2615.8666666666659</v>
      </c>
      <c r="M171" s="28">
        <v>2564.6999999999998</v>
      </c>
      <c r="N171" s="28">
        <v>2510.85</v>
      </c>
      <c r="O171" s="39">
        <v>638700</v>
      </c>
      <c r="P171" s="40">
        <v>4.3627450980392155E-2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227.3</v>
      </c>
      <c r="F172" s="37">
        <v>227.41666666666666</v>
      </c>
      <c r="G172" s="38">
        <v>224.83333333333331</v>
      </c>
      <c r="H172" s="38">
        <v>222.36666666666665</v>
      </c>
      <c r="I172" s="38">
        <v>219.7833333333333</v>
      </c>
      <c r="J172" s="38">
        <v>229.88333333333333</v>
      </c>
      <c r="K172" s="38">
        <v>232.46666666666664</v>
      </c>
      <c r="L172" s="38">
        <v>234.93333333333334</v>
      </c>
      <c r="M172" s="28">
        <v>230</v>
      </c>
      <c r="N172" s="28">
        <v>224.95</v>
      </c>
      <c r="O172" s="39">
        <v>58175312</v>
      </c>
      <c r="P172" s="40">
        <v>2.6348984940563994E-2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1699.45</v>
      </c>
      <c r="F173" s="37">
        <v>1741</v>
      </c>
      <c r="G173" s="38">
        <v>1650.65</v>
      </c>
      <c r="H173" s="38">
        <v>1601.8500000000001</v>
      </c>
      <c r="I173" s="38">
        <v>1511.5000000000002</v>
      </c>
      <c r="J173" s="38">
        <v>1789.8</v>
      </c>
      <c r="K173" s="38">
        <v>1880.1499999999999</v>
      </c>
      <c r="L173" s="38">
        <v>1928.9499999999998</v>
      </c>
      <c r="M173" s="28">
        <v>1831.35</v>
      </c>
      <c r="N173" s="28">
        <v>1692.2</v>
      </c>
      <c r="O173" s="39">
        <v>2724458</v>
      </c>
      <c r="P173" s="40">
        <v>2.5460536168938146E-3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155.55000000000001</v>
      </c>
      <c r="F174" s="37">
        <v>157.1</v>
      </c>
      <c r="G174" s="38">
        <v>153.25</v>
      </c>
      <c r="H174" s="38">
        <v>150.95000000000002</v>
      </c>
      <c r="I174" s="38">
        <v>147.10000000000002</v>
      </c>
      <c r="J174" s="38">
        <v>159.39999999999998</v>
      </c>
      <c r="K174" s="38">
        <v>163.24999999999994</v>
      </c>
      <c r="L174" s="38">
        <v>165.54999999999995</v>
      </c>
      <c r="M174" s="28">
        <v>160.94999999999999</v>
      </c>
      <c r="N174" s="28">
        <v>154.80000000000001</v>
      </c>
      <c r="O174" s="39">
        <v>7023000</v>
      </c>
      <c r="P174" s="40">
        <v>-9.1520600219908155E-2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652.25</v>
      </c>
      <c r="F175" s="37">
        <v>657.41666666666663</v>
      </c>
      <c r="G175" s="38">
        <v>641.48333333333323</v>
      </c>
      <c r="H175" s="38">
        <v>630.71666666666658</v>
      </c>
      <c r="I175" s="38">
        <v>614.78333333333319</v>
      </c>
      <c r="J175" s="38">
        <v>668.18333333333328</v>
      </c>
      <c r="K175" s="38">
        <v>684.11666666666667</v>
      </c>
      <c r="L175" s="38">
        <v>694.88333333333333</v>
      </c>
      <c r="M175" s="28">
        <v>673.35</v>
      </c>
      <c r="N175" s="28">
        <v>646.65</v>
      </c>
      <c r="O175" s="39">
        <v>2739550</v>
      </c>
      <c r="P175" s="40">
        <v>-8.0456490727532096E-2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112.95</v>
      </c>
      <c r="F176" s="37">
        <v>113.96666666666665</v>
      </c>
      <c r="G176" s="38">
        <v>111.23333333333331</v>
      </c>
      <c r="H176" s="38">
        <v>109.51666666666665</v>
      </c>
      <c r="I176" s="38">
        <v>106.7833333333333</v>
      </c>
      <c r="J176" s="38">
        <v>115.68333333333331</v>
      </c>
      <c r="K176" s="38">
        <v>118.41666666666666</v>
      </c>
      <c r="L176" s="38">
        <v>120.13333333333331</v>
      </c>
      <c r="M176" s="28">
        <v>116.7</v>
      </c>
      <c r="N176" s="28">
        <v>112.25</v>
      </c>
      <c r="O176" s="39">
        <v>51523500</v>
      </c>
      <c r="P176" s="40">
        <v>-1.7030994234606859E-2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118.05</v>
      </c>
      <c r="F177" s="37">
        <v>117.81666666666668</v>
      </c>
      <c r="G177" s="38">
        <v>116.13333333333335</v>
      </c>
      <c r="H177" s="38">
        <v>114.21666666666668</v>
      </c>
      <c r="I177" s="38">
        <v>112.53333333333336</v>
      </c>
      <c r="J177" s="38">
        <v>119.73333333333335</v>
      </c>
      <c r="K177" s="38">
        <v>121.41666666666666</v>
      </c>
      <c r="L177" s="38">
        <v>123.33333333333334</v>
      </c>
      <c r="M177" s="28">
        <v>119.5</v>
      </c>
      <c r="N177" s="28">
        <v>115.9</v>
      </c>
      <c r="O177" s="39">
        <v>29772000</v>
      </c>
      <c r="P177" s="40">
        <v>-1.1356843992827256E-2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2614.1999999999998</v>
      </c>
      <c r="F178" s="37">
        <v>2614.1</v>
      </c>
      <c r="G178" s="38">
        <v>2593.2999999999997</v>
      </c>
      <c r="H178" s="38">
        <v>2572.3999999999996</v>
      </c>
      <c r="I178" s="38">
        <v>2551.5999999999995</v>
      </c>
      <c r="J178" s="38">
        <v>2635</v>
      </c>
      <c r="K178" s="38">
        <v>2655.8</v>
      </c>
      <c r="L178" s="38">
        <v>2676.7000000000003</v>
      </c>
      <c r="M178" s="28">
        <v>2634.9</v>
      </c>
      <c r="N178" s="28">
        <v>2593.1999999999998</v>
      </c>
      <c r="O178" s="39">
        <v>35000500</v>
      </c>
      <c r="P178" s="40">
        <v>-2.5211839329355328E-2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74.150000000000006</v>
      </c>
      <c r="F179" s="37">
        <v>74.333333333333329</v>
      </c>
      <c r="G179" s="38">
        <v>73.016666666666652</v>
      </c>
      <c r="H179" s="38">
        <v>71.883333333333326</v>
      </c>
      <c r="I179" s="38">
        <v>70.566666666666649</v>
      </c>
      <c r="J179" s="38">
        <v>75.466666666666654</v>
      </c>
      <c r="K179" s="38">
        <v>76.783333333333346</v>
      </c>
      <c r="L179" s="38">
        <v>77.916666666666657</v>
      </c>
      <c r="M179" s="28">
        <v>75.650000000000006</v>
      </c>
      <c r="N179" s="28">
        <v>73.2</v>
      </c>
      <c r="O179" s="39">
        <v>137756500</v>
      </c>
      <c r="P179" s="40">
        <v>-8.683143803175887E-2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755.1</v>
      </c>
      <c r="F180" s="37">
        <v>757.86666666666667</v>
      </c>
      <c r="G180" s="38">
        <v>742.98333333333335</v>
      </c>
      <c r="H180" s="38">
        <v>730.86666666666667</v>
      </c>
      <c r="I180" s="38">
        <v>715.98333333333335</v>
      </c>
      <c r="J180" s="38">
        <v>769.98333333333335</v>
      </c>
      <c r="K180" s="38">
        <v>784.86666666666679</v>
      </c>
      <c r="L180" s="38">
        <v>796.98333333333335</v>
      </c>
      <c r="M180" s="28">
        <v>772.75</v>
      </c>
      <c r="N180" s="28">
        <v>745.75</v>
      </c>
      <c r="O180" s="39">
        <v>7406500</v>
      </c>
      <c r="P180" s="40">
        <v>1.3353582618451477E-2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1072.3499999999999</v>
      </c>
      <c r="F181" s="37">
        <v>1071.2499999999998</v>
      </c>
      <c r="G181" s="38">
        <v>1058.4499999999996</v>
      </c>
      <c r="H181" s="38">
        <v>1044.5499999999997</v>
      </c>
      <c r="I181" s="38">
        <v>1031.7499999999995</v>
      </c>
      <c r="J181" s="38">
        <v>1085.1499999999996</v>
      </c>
      <c r="K181" s="38">
        <v>1097.9499999999998</v>
      </c>
      <c r="L181" s="38">
        <v>1111.8499999999997</v>
      </c>
      <c r="M181" s="28">
        <v>1084.05</v>
      </c>
      <c r="N181" s="28">
        <v>1057.3499999999999</v>
      </c>
      <c r="O181" s="39">
        <v>8139000</v>
      </c>
      <c r="P181" s="40">
        <v>2.8333175400360087E-2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455.7</v>
      </c>
      <c r="F182" s="37">
        <v>456.18333333333334</v>
      </c>
      <c r="G182" s="38">
        <v>452.51666666666665</v>
      </c>
      <c r="H182" s="38">
        <v>449.33333333333331</v>
      </c>
      <c r="I182" s="38">
        <v>445.66666666666663</v>
      </c>
      <c r="J182" s="38">
        <v>459.36666666666667</v>
      </c>
      <c r="K182" s="38">
        <v>463.0333333333333</v>
      </c>
      <c r="L182" s="38">
        <v>466.2166666666667</v>
      </c>
      <c r="M182" s="28">
        <v>459.85</v>
      </c>
      <c r="N182" s="28">
        <v>453</v>
      </c>
      <c r="O182" s="39">
        <v>68866500</v>
      </c>
      <c r="P182" s="40">
        <v>6.6011888176836633E-2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21583.75</v>
      </c>
      <c r="F183" s="37">
        <v>21593.466666666667</v>
      </c>
      <c r="G183" s="38">
        <v>21452.383333333335</v>
      </c>
      <c r="H183" s="38">
        <v>21321.016666666666</v>
      </c>
      <c r="I183" s="38">
        <v>21179.933333333334</v>
      </c>
      <c r="J183" s="38">
        <v>21724.833333333336</v>
      </c>
      <c r="K183" s="38">
        <v>21865.916666666664</v>
      </c>
      <c r="L183" s="38">
        <v>21997.283333333336</v>
      </c>
      <c r="M183" s="28">
        <v>21734.55</v>
      </c>
      <c r="N183" s="28">
        <v>21462.1</v>
      </c>
      <c r="O183" s="39">
        <v>266100</v>
      </c>
      <c r="P183" s="40">
        <v>-8.4769445738239399E-3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2405.75</v>
      </c>
      <c r="F184" s="37">
        <v>2399.9833333333331</v>
      </c>
      <c r="G184" s="38">
        <v>2376.2166666666662</v>
      </c>
      <c r="H184" s="38">
        <v>2346.6833333333329</v>
      </c>
      <c r="I184" s="38">
        <v>2322.9166666666661</v>
      </c>
      <c r="J184" s="38">
        <v>2429.5166666666664</v>
      </c>
      <c r="K184" s="38">
        <v>2453.2833333333338</v>
      </c>
      <c r="L184" s="38">
        <v>2482.8166666666666</v>
      </c>
      <c r="M184" s="28">
        <v>2423.75</v>
      </c>
      <c r="N184" s="28">
        <v>2370.4499999999998</v>
      </c>
      <c r="O184" s="39">
        <v>1551550</v>
      </c>
      <c r="P184" s="40">
        <v>-8.7842586085734361E-3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2340.9</v>
      </c>
      <c r="F185" s="37">
        <v>2329.5666666666666</v>
      </c>
      <c r="G185" s="38">
        <v>2308.1333333333332</v>
      </c>
      <c r="H185" s="38">
        <v>2275.3666666666668</v>
      </c>
      <c r="I185" s="38">
        <v>2253.9333333333334</v>
      </c>
      <c r="J185" s="38">
        <v>2362.333333333333</v>
      </c>
      <c r="K185" s="38">
        <v>2383.7666666666664</v>
      </c>
      <c r="L185" s="38">
        <v>2416.5333333333328</v>
      </c>
      <c r="M185" s="28">
        <v>2351</v>
      </c>
      <c r="N185" s="28">
        <v>2296.8000000000002</v>
      </c>
      <c r="O185" s="39">
        <v>3803625</v>
      </c>
      <c r="P185" s="40">
        <v>-2.2832369942196531E-2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1124.5999999999999</v>
      </c>
      <c r="F186" s="37">
        <v>1125.1333333333332</v>
      </c>
      <c r="G186" s="38">
        <v>1103.7666666666664</v>
      </c>
      <c r="H186" s="38">
        <v>1082.9333333333332</v>
      </c>
      <c r="I186" s="38">
        <v>1061.5666666666664</v>
      </c>
      <c r="J186" s="38">
        <v>1145.9666666666665</v>
      </c>
      <c r="K186" s="38">
        <v>1167.3333333333333</v>
      </c>
      <c r="L186" s="38">
        <v>1188.1666666666665</v>
      </c>
      <c r="M186" s="28">
        <v>1146.5</v>
      </c>
      <c r="N186" s="28">
        <v>1104.3</v>
      </c>
      <c r="O186" s="39">
        <v>4480600</v>
      </c>
      <c r="P186" s="40">
        <v>-3.9651920438957475E-2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303.85000000000002</v>
      </c>
      <c r="F187" s="37">
        <v>302.86666666666667</v>
      </c>
      <c r="G187" s="38">
        <v>297.63333333333333</v>
      </c>
      <c r="H187" s="38">
        <v>291.41666666666663</v>
      </c>
      <c r="I187" s="38">
        <v>286.18333333333328</v>
      </c>
      <c r="J187" s="38">
        <v>309.08333333333337</v>
      </c>
      <c r="K187" s="38">
        <v>314.31666666666672</v>
      </c>
      <c r="L187" s="38">
        <v>320.53333333333342</v>
      </c>
      <c r="M187" s="28">
        <v>308.10000000000002</v>
      </c>
      <c r="N187" s="28">
        <v>296.64999999999998</v>
      </c>
      <c r="O187" s="39">
        <v>4359600</v>
      </c>
      <c r="P187" s="40">
        <v>-8.1900081900081901E-3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908.45</v>
      </c>
      <c r="F188" s="37">
        <v>914.9</v>
      </c>
      <c r="G188" s="38">
        <v>900.15</v>
      </c>
      <c r="H188" s="38">
        <v>891.85</v>
      </c>
      <c r="I188" s="38">
        <v>877.1</v>
      </c>
      <c r="J188" s="38">
        <v>923.19999999999993</v>
      </c>
      <c r="K188" s="38">
        <v>937.94999999999993</v>
      </c>
      <c r="L188" s="38">
        <v>946.24999999999989</v>
      </c>
      <c r="M188" s="28">
        <v>929.65</v>
      </c>
      <c r="N188" s="28">
        <v>906.6</v>
      </c>
      <c r="O188" s="39">
        <v>20306300</v>
      </c>
      <c r="P188" s="40">
        <v>-7.934065182449301E-3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419.35</v>
      </c>
      <c r="F189" s="37">
        <v>423.66666666666669</v>
      </c>
      <c r="G189" s="38">
        <v>411.03333333333336</v>
      </c>
      <c r="H189" s="38">
        <v>402.7166666666667</v>
      </c>
      <c r="I189" s="38">
        <v>390.08333333333337</v>
      </c>
      <c r="J189" s="38">
        <v>431.98333333333335</v>
      </c>
      <c r="K189" s="38">
        <v>444.61666666666667</v>
      </c>
      <c r="L189" s="38">
        <v>452.93333333333334</v>
      </c>
      <c r="M189" s="28">
        <v>436.3</v>
      </c>
      <c r="N189" s="28">
        <v>415.35</v>
      </c>
      <c r="O189" s="39">
        <v>12936000</v>
      </c>
      <c r="P189" s="40">
        <v>-4.961347640475366E-3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546.5</v>
      </c>
      <c r="F190" s="37">
        <v>552.93333333333339</v>
      </c>
      <c r="G190" s="38">
        <v>537.21666666666681</v>
      </c>
      <c r="H190" s="38">
        <v>527.93333333333339</v>
      </c>
      <c r="I190" s="38">
        <v>512.21666666666681</v>
      </c>
      <c r="J190" s="38">
        <v>562.21666666666681</v>
      </c>
      <c r="K190" s="38">
        <v>577.93333333333351</v>
      </c>
      <c r="L190" s="38">
        <v>587.21666666666681</v>
      </c>
      <c r="M190" s="28">
        <v>568.65</v>
      </c>
      <c r="N190" s="28">
        <v>543.65</v>
      </c>
      <c r="O190" s="39">
        <v>1127450</v>
      </c>
      <c r="P190" s="40">
        <v>8.0017881090746531E-3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962.75</v>
      </c>
      <c r="F191" s="37">
        <v>966.68333333333339</v>
      </c>
      <c r="G191" s="38">
        <v>954.06666666666683</v>
      </c>
      <c r="H191" s="38">
        <v>945.38333333333344</v>
      </c>
      <c r="I191" s="38">
        <v>932.76666666666688</v>
      </c>
      <c r="J191" s="38">
        <v>975.36666666666679</v>
      </c>
      <c r="K191" s="38">
        <v>987.98333333333335</v>
      </c>
      <c r="L191" s="38">
        <v>996.66666666666674</v>
      </c>
      <c r="M191" s="28">
        <v>979.3</v>
      </c>
      <c r="N191" s="28">
        <v>958</v>
      </c>
      <c r="O191" s="39">
        <v>5117000</v>
      </c>
      <c r="P191" s="40">
        <v>-6.8450755507008923E-2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967.55</v>
      </c>
      <c r="F192" s="37">
        <v>967.06666666666661</v>
      </c>
      <c r="G192" s="38">
        <v>956.38333333333321</v>
      </c>
      <c r="H192" s="38">
        <v>945.21666666666658</v>
      </c>
      <c r="I192" s="38">
        <v>934.53333333333319</v>
      </c>
      <c r="J192" s="38">
        <v>978.23333333333323</v>
      </c>
      <c r="K192" s="38">
        <v>988.91666666666663</v>
      </c>
      <c r="L192" s="38">
        <v>1000.0833333333333</v>
      </c>
      <c r="M192" s="28">
        <v>977.75</v>
      </c>
      <c r="N192" s="28">
        <v>955.9</v>
      </c>
      <c r="O192" s="39">
        <v>4910600</v>
      </c>
      <c r="P192" s="40">
        <v>6.6547934494591898E-2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716.9</v>
      </c>
      <c r="F193" s="37">
        <v>720.80000000000007</v>
      </c>
      <c r="G193" s="38">
        <v>705.20000000000016</v>
      </c>
      <c r="H193" s="38">
        <v>693.50000000000011</v>
      </c>
      <c r="I193" s="38">
        <v>677.9000000000002</v>
      </c>
      <c r="J193" s="38">
        <v>732.50000000000011</v>
      </c>
      <c r="K193" s="38">
        <v>748.1</v>
      </c>
      <c r="L193" s="38">
        <v>759.80000000000007</v>
      </c>
      <c r="M193" s="28">
        <v>736.4</v>
      </c>
      <c r="N193" s="28">
        <v>709.1</v>
      </c>
      <c r="O193" s="39">
        <v>9055575</v>
      </c>
      <c r="P193" s="40">
        <v>1.9815025972380589E-2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426</v>
      </c>
      <c r="F194" s="37">
        <v>423.2833333333333</v>
      </c>
      <c r="G194" s="38">
        <v>418.36666666666662</v>
      </c>
      <c r="H194" s="38">
        <v>410.73333333333329</v>
      </c>
      <c r="I194" s="38">
        <v>405.81666666666661</v>
      </c>
      <c r="J194" s="38">
        <v>430.91666666666663</v>
      </c>
      <c r="K194" s="38">
        <v>435.83333333333337</v>
      </c>
      <c r="L194" s="38">
        <v>443.46666666666664</v>
      </c>
      <c r="M194" s="28">
        <v>428.2</v>
      </c>
      <c r="N194" s="28">
        <v>415.65</v>
      </c>
      <c r="O194" s="39">
        <v>77111025</v>
      </c>
      <c r="P194" s="40">
        <v>4.7160177500510589E-3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227.15</v>
      </c>
      <c r="F195" s="37">
        <v>227.7166666666667</v>
      </c>
      <c r="G195" s="38">
        <v>224.13333333333338</v>
      </c>
      <c r="H195" s="38">
        <v>221.11666666666667</v>
      </c>
      <c r="I195" s="38">
        <v>217.53333333333336</v>
      </c>
      <c r="J195" s="38">
        <v>230.73333333333341</v>
      </c>
      <c r="K195" s="38">
        <v>234.31666666666672</v>
      </c>
      <c r="L195" s="38">
        <v>237.33333333333343</v>
      </c>
      <c r="M195" s="28">
        <v>231.3</v>
      </c>
      <c r="N195" s="28">
        <v>224.7</v>
      </c>
      <c r="O195" s="39">
        <v>91101375</v>
      </c>
      <c r="P195" s="40">
        <v>-1.6684273796947289E-2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1006.75</v>
      </c>
      <c r="F196" s="37">
        <v>1015.65</v>
      </c>
      <c r="G196" s="38">
        <v>992.95</v>
      </c>
      <c r="H196" s="38">
        <v>979.15000000000009</v>
      </c>
      <c r="I196" s="38">
        <v>956.45000000000016</v>
      </c>
      <c r="J196" s="38">
        <v>1029.4499999999998</v>
      </c>
      <c r="K196" s="38">
        <v>1052.1500000000001</v>
      </c>
      <c r="L196" s="38">
        <v>1065.9499999999998</v>
      </c>
      <c r="M196" s="28">
        <v>1038.3499999999999</v>
      </c>
      <c r="N196" s="28">
        <v>1001.85</v>
      </c>
      <c r="O196" s="39">
        <v>35163225</v>
      </c>
      <c r="P196" s="40">
        <v>-1.0745418105425832E-3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3271.55</v>
      </c>
      <c r="F197" s="37">
        <v>3275.9</v>
      </c>
      <c r="G197" s="38">
        <v>3251.8</v>
      </c>
      <c r="H197" s="38">
        <v>3232.05</v>
      </c>
      <c r="I197" s="38">
        <v>3207.9500000000003</v>
      </c>
      <c r="J197" s="38">
        <v>3295.65</v>
      </c>
      <c r="K197" s="38">
        <v>3319.7499999999995</v>
      </c>
      <c r="L197" s="38">
        <v>3339.5</v>
      </c>
      <c r="M197" s="28">
        <v>3300</v>
      </c>
      <c r="N197" s="28">
        <v>3256.15</v>
      </c>
      <c r="O197" s="39">
        <v>12073350</v>
      </c>
      <c r="P197" s="40">
        <v>2.5298396239634154E-2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1099.05</v>
      </c>
      <c r="F198" s="37">
        <v>1112.9666666666665</v>
      </c>
      <c r="G198" s="38">
        <v>1078.083333333333</v>
      </c>
      <c r="H198" s="38">
        <v>1057.1166666666666</v>
      </c>
      <c r="I198" s="38">
        <v>1022.2333333333331</v>
      </c>
      <c r="J198" s="38">
        <v>1133.9333333333329</v>
      </c>
      <c r="K198" s="38">
        <v>1168.8166666666666</v>
      </c>
      <c r="L198" s="38">
        <v>1189.7833333333328</v>
      </c>
      <c r="M198" s="28">
        <v>1147.8499999999999</v>
      </c>
      <c r="N198" s="28">
        <v>1092</v>
      </c>
      <c r="O198" s="39">
        <v>19629600</v>
      </c>
      <c r="P198" s="40">
        <v>1.5299630698569345E-2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2137.9499999999998</v>
      </c>
      <c r="F199" s="37">
        <v>2138.4500000000003</v>
      </c>
      <c r="G199" s="38">
        <v>2118.5000000000005</v>
      </c>
      <c r="H199" s="38">
        <v>2099.0500000000002</v>
      </c>
      <c r="I199" s="38">
        <v>2079.1000000000004</v>
      </c>
      <c r="J199" s="38">
        <v>2157.9000000000005</v>
      </c>
      <c r="K199" s="38">
        <v>2177.8500000000004</v>
      </c>
      <c r="L199" s="38">
        <v>2197.3000000000006</v>
      </c>
      <c r="M199" s="28">
        <v>2158.4</v>
      </c>
      <c r="N199" s="28">
        <v>2119</v>
      </c>
      <c r="O199" s="39">
        <v>7511250</v>
      </c>
      <c r="P199" s="40">
        <v>-2.0427482437347416E-3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2589.1999999999998</v>
      </c>
      <c r="F200" s="37">
        <v>2592.5666666666666</v>
      </c>
      <c r="G200" s="38">
        <v>2550.9333333333334</v>
      </c>
      <c r="H200" s="38">
        <v>2512.666666666667</v>
      </c>
      <c r="I200" s="38">
        <v>2471.0333333333338</v>
      </c>
      <c r="J200" s="38">
        <v>2630.833333333333</v>
      </c>
      <c r="K200" s="38">
        <v>2672.4666666666662</v>
      </c>
      <c r="L200" s="38">
        <v>2710.7333333333327</v>
      </c>
      <c r="M200" s="28">
        <v>2634.2</v>
      </c>
      <c r="N200" s="28">
        <v>2554.3000000000002</v>
      </c>
      <c r="O200" s="39">
        <v>722000</v>
      </c>
      <c r="P200" s="40">
        <v>-7.9010649261422195E-3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429.7</v>
      </c>
      <c r="F201" s="37">
        <v>432.56666666666666</v>
      </c>
      <c r="G201" s="38">
        <v>422.58333333333331</v>
      </c>
      <c r="H201" s="38">
        <v>415.46666666666664</v>
      </c>
      <c r="I201" s="38">
        <v>405.48333333333329</v>
      </c>
      <c r="J201" s="38">
        <v>439.68333333333334</v>
      </c>
      <c r="K201" s="38">
        <v>449.66666666666669</v>
      </c>
      <c r="L201" s="38">
        <v>456.78333333333336</v>
      </c>
      <c r="M201" s="28">
        <v>442.55</v>
      </c>
      <c r="N201" s="28">
        <v>425.45</v>
      </c>
      <c r="O201" s="39">
        <v>3571500</v>
      </c>
      <c r="P201" s="40">
        <v>-0.114540721457791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1074.05</v>
      </c>
      <c r="F202" s="37">
        <v>1066.3333333333333</v>
      </c>
      <c r="G202" s="38">
        <v>1054.2166666666665</v>
      </c>
      <c r="H202" s="38">
        <v>1034.3833333333332</v>
      </c>
      <c r="I202" s="38">
        <v>1022.2666666666664</v>
      </c>
      <c r="J202" s="38">
        <v>1086.1666666666665</v>
      </c>
      <c r="K202" s="38">
        <v>1098.2833333333333</v>
      </c>
      <c r="L202" s="38">
        <v>1118.1166666666666</v>
      </c>
      <c r="M202" s="28">
        <v>1078.45</v>
      </c>
      <c r="N202" s="28">
        <v>1046.5</v>
      </c>
      <c r="O202" s="39">
        <v>3669225</v>
      </c>
      <c r="P202" s="40">
        <v>-2.4103355187042035E-2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707.55</v>
      </c>
      <c r="F203" s="37">
        <v>703.65</v>
      </c>
      <c r="G203" s="38">
        <v>695.5</v>
      </c>
      <c r="H203" s="38">
        <v>683.45</v>
      </c>
      <c r="I203" s="38">
        <v>675.30000000000007</v>
      </c>
      <c r="J203" s="38">
        <v>715.69999999999993</v>
      </c>
      <c r="K203" s="38">
        <v>723.8499999999998</v>
      </c>
      <c r="L203" s="38">
        <v>735.89999999999986</v>
      </c>
      <c r="M203" s="28">
        <v>711.8</v>
      </c>
      <c r="N203" s="28">
        <v>691.6</v>
      </c>
      <c r="O203" s="39">
        <v>10024000</v>
      </c>
      <c r="P203" s="40">
        <v>8.9802130898021304E-2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1455.35</v>
      </c>
      <c r="F204" s="37">
        <v>1451.0333333333331</v>
      </c>
      <c r="G204" s="38">
        <v>1441.2666666666662</v>
      </c>
      <c r="H204" s="38">
        <v>1427.1833333333332</v>
      </c>
      <c r="I204" s="38">
        <v>1417.4166666666663</v>
      </c>
      <c r="J204" s="38">
        <v>1465.1166666666661</v>
      </c>
      <c r="K204" s="38">
        <v>1474.883333333333</v>
      </c>
      <c r="L204" s="38">
        <v>1488.966666666666</v>
      </c>
      <c r="M204" s="28">
        <v>1460.8</v>
      </c>
      <c r="N204" s="28">
        <v>1436.95</v>
      </c>
      <c r="O204" s="39">
        <v>1403700</v>
      </c>
      <c r="P204" s="40">
        <v>0.13379911958321555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5862.85</v>
      </c>
      <c r="F205" s="37">
        <v>5881.3</v>
      </c>
      <c r="G205" s="38">
        <v>5812.6500000000005</v>
      </c>
      <c r="H205" s="38">
        <v>5762.4500000000007</v>
      </c>
      <c r="I205" s="38">
        <v>5693.8000000000011</v>
      </c>
      <c r="J205" s="38">
        <v>5931.5</v>
      </c>
      <c r="K205" s="38">
        <v>6000.15</v>
      </c>
      <c r="L205" s="38">
        <v>6050.3499999999995</v>
      </c>
      <c r="M205" s="28">
        <v>5949.95</v>
      </c>
      <c r="N205" s="28">
        <v>5831.1</v>
      </c>
      <c r="O205" s="39">
        <v>2280100</v>
      </c>
      <c r="P205" s="40">
        <v>3.2934674277430465E-2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793.15</v>
      </c>
      <c r="F206" s="37">
        <v>792.35</v>
      </c>
      <c r="G206" s="38">
        <v>785.1</v>
      </c>
      <c r="H206" s="38">
        <v>777.05</v>
      </c>
      <c r="I206" s="38">
        <v>769.8</v>
      </c>
      <c r="J206" s="38">
        <v>800.40000000000009</v>
      </c>
      <c r="K206" s="38">
        <v>807.65000000000009</v>
      </c>
      <c r="L206" s="38">
        <v>815.70000000000016</v>
      </c>
      <c r="M206" s="28">
        <v>799.6</v>
      </c>
      <c r="N206" s="28">
        <v>784.3</v>
      </c>
      <c r="O206" s="39">
        <v>24476400</v>
      </c>
      <c r="P206" s="40">
        <v>-5.3109565032662385E-5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305.25</v>
      </c>
      <c r="F207" s="37">
        <v>308.05</v>
      </c>
      <c r="G207" s="38">
        <v>299.70000000000005</v>
      </c>
      <c r="H207" s="38">
        <v>294.15000000000003</v>
      </c>
      <c r="I207" s="38">
        <v>285.80000000000007</v>
      </c>
      <c r="J207" s="38">
        <v>313.60000000000002</v>
      </c>
      <c r="K207" s="38">
        <v>321.95000000000005</v>
      </c>
      <c r="L207" s="38">
        <v>327.5</v>
      </c>
      <c r="M207" s="28">
        <v>316.39999999999998</v>
      </c>
      <c r="N207" s="28">
        <v>302.5</v>
      </c>
      <c r="O207" s="39">
        <v>45227450</v>
      </c>
      <c r="P207" s="40">
        <v>3.4734163284957701E-3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1009.9</v>
      </c>
      <c r="F208" s="37">
        <v>1004.8833333333333</v>
      </c>
      <c r="G208" s="38">
        <v>996.76666666666665</v>
      </c>
      <c r="H208" s="38">
        <v>983.63333333333333</v>
      </c>
      <c r="I208" s="38">
        <v>975.51666666666665</v>
      </c>
      <c r="J208" s="38">
        <v>1018.0166666666667</v>
      </c>
      <c r="K208" s="38">
        <v>1026.1333333333332</v>
      </c>
      <c r="L208" s="38">
        <v>1039.2666666666667</v>
      </c>
      <c r="M208" s="28">
        <v>1013</v>
      </c>
      <c r="N208" s="28">
        <v>991.75</v>
      </c>
      <c r="O208" s="39">
        <v>3741000</v>
      </c>
      <c r="P208" s="40">
        <v>-1.6949152542372881E-2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1530.75</v>
      </c>
      <c r="F209" s="37">
        <v>1541.8166666666666</v>
      </c>
      <c r="G209" s="38">
        <v>1515.7333333333331</v>
      </c>
      <c r="H209" s="38">
        <v>1500.7166666666665</v>
      </c>
      <c r="I209" s="38">
        <v>1474.633333333333</v>
      </c>
      <c r="J209" s="38">
        <v>1556.8333333333333</v>
      </c>
      <c r="K209" s="38">
        <v>1582.9166666666667</v>
      </c>
      <c r="L209" s="38">
        <v>1597.9333333333334</v>
      </c>
      <c r="M209" s="28">
        <v>1567.9</v>
      </c>
      <c r="N209" s="28">
        <v>1526.8</v>
      </c>
      <c r="O209" s="39">
        <v>829100</v>
      </c>
      <c r="P209" s="40">
        <v>-4.8269528783791538E-2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459.55</v>
      </c>
      <c r="F210" s="37">
        <v>461.98333333333329</v>
      </c>
      <c r="G210" s="38">
        <v>454.96666666666658</v>
      </c>
      <c r="H210" s="38">
        <v>450.38333333333327</v>
      </c>
      <c r="I210" s="38">
        <v>443.36666666666656</v>
      </c>
      <c r="J210" s="38">
        <v>466.56666666666661</v>
      </c>
      <c r="K210" s="38">
        <v>473.58333333333337</v>
      </c>
      <c r="L210" s="38">
        <v>478.16666666666663</v>
      </c>
      <c r="M210" s="28">
        <v>469</v>
      </c>
      <c r="N210" s="28">
        <v>457.4</v>
      </c>
      <c r="O210" s="39">
        <v>38165200</v>
      </c>
      <c r="P210" s="40">
        <v>-3.7549616434072557E-2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236.55</v>
      </c>
      <c r="F211" s="37">
        <v>236.93333333333331</v>
      </c>
      <c r="G211" s="38">
        <v>233.26666666666662</v>
      </c>
      <c r="H211" s="38">
        <v>229.98333333333332</v>
      </c>
      <c r="I211" s="38">
        <v>226.31666666666663</v>
      </c>
      <c r="J211" s="38">
        <v>240.21666666666661</v>
      </c>
      <c r="K211" s="38">
        <v>243.8833333333333</v>
      </c>
      <c r="L211" s="38">
        <v>247.1666666666666</v>
      </c>
      <c r="M211" s="28">
        <v>240.6</v>
      </c>
      <c r="N211" s="28">
        <v>233.65</v>
      </c>
      <c r="O211" s="39">
        <v>76917000</v>
      </c>
      <c r="P211" s="40">
        <v>-4.3493456564793597E-3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368.35</v>
      </c>
      <c r="F212" s="37">
        <v>367.23333333333335</v>
      </c>
      <c r="G212" s="38">
        <v>360.86666666666667</v>
      </c>
      <c r="H212" s="38">
        <v>353.38333333333333</v>
      </c>
      <c r="I212" s="38">
        <v>347.01666666666665</v>
      </c>
      <c r="J212" s="38">
        <v>374.7166666666667</v>
      </c>
      <c r="K212" s="38">
        <v>381.08333333333337</v>
      </c>
      <c r="L212" s="38">
        <v>388.56666666666672</v>
      </c>
      <c r="M212" s="28">
        <v>373.6</v>
      </c>
      <c r="N212" s="28">
        <v>359.75</v>
      </c>
      <c r="O212" s="39">
        <v>19865800</v>
      </c>
      <c r="P212" s="40">
        <v>8.7196606922971681E-2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4"/>
      <c r="B215" s="307"/>
      <c r="C215" s="284"/>
      <c r="D215" s="308"/>
      <c r="E215" s="285"/>
      <c r="F215" s="285"/>
      <c r="G215" s="309"/>
      <c r="H215" s="309"/>
      <c r="I215" s="309"/>
      <c r="J215" s="309"/>
      <c r="K215" s="309"/>
      <c r="L215" s="309"/>
      <c r="M215" s="284"/>
      <c r="N215" s="284"/>
      <c r="O215" s="310"/>
      <c r="P215" s="311"/>
    </row>
    <row r="216" spans="1:16" ht="12.75" customHeight="1">
      <c r="A216" s="284"/>
      <c r="B216" s="307"/>
      <c r="C216" s="284"/>
      <c r="D216" s="308"/>
      <c r="E216" s="285"/>
      <c r="F216" s="285"/>
      <c r="G216" s="309"/>
      <c r="H216" s="309"/>
      <c r="I216" s="309"/>
      <c r="J216" s="309"/>
      <c r="K216" s="309"/>
      <c r="L216" s="309"/>
      <c r="M216" s="284"/>
      <c r="N216" s="284"/>
      <c r="O216" s="310"/>
      <c r="P216" s="311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7" t="s">
        <v>16</v>
      </c>
      <c r="B8" s="459"/>
      <c r="C8" s="463" t="s">
        <v>20</v>
      </c>
      <c r="D8" s="463" t="s">
        <v>21</v>
      </c>
      <c r="E8" s="454" t="s">
        <v>22</v>
      </c>
      <c r="F8" s="455"/>
      <c r="G8" s="456"/>
      <c r="H8" s="454" t="s">
        <v>23</v>
      </c>
      <c r="I8" s="455"/>
      <c r="J8" s="456"/>
      <c r="K8" s="23"/>
      <c r="L8" s="50"/>
      <c r="M8" s="50"/>
      <c r="N8" s="1"/>
      <c r="O8" s="1"/>
    </row>
    <row r="9" spans="1:15" ht="36" customHeight="1">
      <c r="A9" s="461"/>
      <c r="B9" s="462"/>
      <c r="C9" s="462"/>
      <c r="D9" s="4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16125.15</v>
      </c>
      <c r="D10" s="32">
        <v>16155.516666666665</v>
      </c>
      <c r="E10" s="32">
        <v>16048.23333333333</v>
      </c>
      <c r="F10" s="32">
        <v>15971.316666666666</v>
      </c>
      <c r="G10" s="32">
        <v>15864.033333333331</v>
      </c>
      <c r="H10" s="32">
        <v>16232.433333333329</v>
      </c>
      <c r="I10" s="32">
        <v>16339.716666666665</v>
      </c>
      <c r="J10" s="32">
        <v>16416.633333333328</v>
      </c>
      <c r="K10" s="34">
        <v>16262.8</v>
      </c>
      <c r="L10" s="34">
        <v>16078.6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34290.15</v>
      </c>
      <c r="D11" s="37">
        <v>34330.800000000003</v>
      </c>
      <c r="E11" s="37">
        <v>34075.150000000009</v>
      </c>
      <c r="F11" s="37">
        <v>33860.150000000009</v>
      </c>
      <c r="G11" s="37">
        <v>33604.500000000015</v>
      </c>
      <c r="H11" s="37">
        <v>34545.800000000003</v>
      </c>
      <c r="I11" s="37">
        <v>34801.449999999997</v>
      </c>
      <c r="J11" s="37">
        <v>35016.449999999997</v>
      </c>
      <c r="K11" s="28">
        <v>34586.449999999997</v>
      </c>
      <c r="L11" s="28">
        <v>34115.800000000003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2528.4499999999998</v>
      </c>
      <c r="D12" s="37">
        <v>2540.0166666666664</v>
      </c>
      <c r="E12" s="37">
        <v>2509.6833333333329</v>
      </c>
      <c r="F12" s="37">
        <v>2490.9166666666665</v>
      </c>
      <c r="G12" s="37">
        <v>2460.583333333333</v>
      </c>
      <c r="H12" s="37">
        <v>2558.7833333333328</v>
      </c>
      <c r="I12" s="37">
        <v>2589.1166666666668</v>
      </c>
      <c r="J12" s="37">
        <v>2607.8833333333328</v>
      </c>
      <c r="K12" s="28">
        <v>2570.35</v>
      </c>
      <c r="L12" s="28">
        <v>2521.25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4772.3</v>
      </c>
      <c r="D13" s="37">
        <v>4786.5333333333338</v>
      </c>
      <c r="E13" s="37">
        <v>4741.9666666666672</v>
      </c>
      <c r="F13" s="37">
        <v>4711.6333333333332</v>
      </c>
      <c r="G13" s="37">
        <v>4667.0666666666666</v>
      </c>
      <c r="H13" s="37">
        <v>4816.8666666666677</v>
      </c>
      <c r="I13" s="37">
        <v>4861.4333333333352</v>
      </c>
      <c r="J13" s="37">
        <v>4891.7666666666682</v>
      </c>
      <c r="K13" s="28">
        <v>4831.1000000000004</v>
      </c>
      <c r="L13" s="28">
        <v>4756.2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28531.5</v>
      </c>
      <c r="D14" s="37">
        <v>28699.483333333337</v>
      </c>
      <c r="E14" s="37">
        <v>28257.416666666675</v>
      </c>
      <c r="F14" s="37">
        <v>27983.333333333339</v>
      </c>
      <c r="G14" s="37">
        <v>27541.266666666677</v>
      </c>
      <c r="H14" s="37">
        <v>28973.566666666673</v>
      </c>
      <c r="I14" s="37">
        <v>29415.633333333339</v>
      </c>
      <c r="J14" s="37">
        <v>29689.716666666671</v>
      </c>
      <c r="K14" s="28">
        <v>29141.55</v>
      </c>
      <c r="L14" s="28">
        <v>28425.4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3994.6</v>
      </c>
      <c r="D15" s="37">
        <v>4008.7166666666667</v>
      </c>
      <c r="E15" s="37">
        <v>3966.4833333333336</v>
      </c>
      <c r="F15" s="37">
        <v>3938.3666666666668</v>
      </c>
      <c r="G15" s="37">
        <v>3896.1333333333337</v>
      </c>
      <c r="H15" s="37">
        <v>4036.8333333333335</v>
      </c>
      <c r="I15" s="37">
        <v>4079.0666666666662</v>
      </c>
      <c r="J15" s="37">
        <v>4107.1833333333334</v>
      </c>
      <c r="K15" s="28">
        <v>4050.95</v>
      </c>
      <c r="L15" s="28">
        <v>3980.6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7533.6</v>
      </c>
      <c r="D16" s="37">
        <v>7542.0166666666673</v>
      </c>
      <c r="E16" s="37">
        <v>7493.2333333333345</v>
      </c>
      <c r="F16" s="37">
        <v>7452.8666666666668</v>
      </c>
      <c r="G16" s="37">
        <v>7404.0833333333339</v>
      </c>
      <c r="H16" s="37">
        <v>7582.383333333335</v>
      </c>
      <c r="I16" s="37">
        <v>7631.1666666666679</v>
      </c>
      <c r="J16" s="37">
        <v>7671.5333333333356</v>
      </c>
      <c r="K16" s="28">
        <v>7590.8</v>
      </c>
      <c r="L16" s="28">
        <v>7501.65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2210.9499999999998</v>
      </c>
      <c r="D17" s="37">
        <v>2215.4833333333331</v>
      </c>
      <c r="E17" s="37">
        <v>2194.5166666666664</v>
      </c>
      <c r="F17" s="37">
        <v>2178.0833333333335</v>
      </c>
      <c r="G17" s="37">
        <v>2157.1166666666668</v>
      </c>
      <c r="H17" s="37">
        <v>2231.9166666666661</v>
      </c>
      <c r="I17" s="37">
        <v>2252.8833333333323</v>
      </c>
      <c r="J17" s="37">
        <v>2269.3166666666657</v>
      </c>
      <c r="K17" s="28">
        <v>2236.4499999999998</v>
      </c>
      <c r="L17" s="28">
        <v>2199.0500000000002</v>
      </c>
      <c r="M17" s="28">
        <v>2.6796099999999998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1323.4</v>
      </c>
      <c r="D18" s="37">
        <v>1328.45</v>
      </c>
      <c r="E18" s="37">
        <v>1304</v>
      </c>
      <c r="F18" s="37">
        <v>1284.5999999999999</v>
      </c>
      <c r="G18" s="37">
        <v>1260.1499999999999</v>
      </c>
      <c r="H18" s="37">
        <v>1347.8500000000001</v>
      </c>
      <c r="I18" s="37">
        <v>1372.3000000000004</v>
      </c>
      <c r="J18" s="37">
        <v>1391.7000000000003</v>
      </c>
      <c r="K18" s="28">
        <v>1352.9</v>
      </c>
      <c r="L18" s="28">
        <v>1309.05</v>
      </c>
      <c r="M18" s="28">
        <v>15.687749999999999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757.3</v>
      </c>
      <c r="D19" s="37">
        <v>759.93333333333339</v>
      </c>
      <c r="E19" s="37">
        <v>745.06666666666683</v>
      </c>
      <c r="F19" s="37">
        <v>732.83333333333348</v>
      </c>
      <c r="G19" s="37">
        <v>717.96666666666692</v>
      </c>
      <c r="H19" s="37">
        <v>772.16666666666674</v>
      </c>
      <c r="I19" s="37">
        <v>787.0333333333333</v>
      </c>
      <c r="J19" s="37">
        <v>799.26666666666665</v>
      </c>
      <c r="K19" s="28">
        <v>774.8</v>
      </c>
      <c r="L19" s="28">
        <v>747.7</v>
      </c>
      <c r="M19" s="28">
        <v>5.8191699999999997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2160.1999999999998</v>
      </c>
      <c r="D20" s="37">
        <v>2160.5500000000002</v>
      </c>
      <c r="E20" s="37">
        <v>2142.2000000000003</v>
      </c>
      <c r="F20" s="37">
        <v>2124.2000000000003</v>
      </c>
      <c r="G20" s="37">
        <v>2105.8500000000004</v>
      </c>
      <c r="H20" s="37">
        <v>2178.5500000000002</v>
      </c>
      <c r="I20" s="37">
        <v>2196.9000000000005</v>
      </c>
      <c r="J20" s="37">
        <v>2214.9</v>
      </c>
      <c r="K20" s="28">
        <v>2178.9</v>
      </c>
      <c r="L20" s="28">
        <v>2142.5500000000002</v>
      </c>
      <c r="M20" s="28">
        <v>10.08943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2136.3000000000002</v>
      </c>
      <c r="D21" s="37">
        <v>2175.0166666666669</v>
      </c>
      <c r="E21" s="37">
        <v>2075.2833333333338</v>
      </c>
      <c r="F21" s="37">
        <v>2014.2666666666669</v>
      </c>
      <c r="G21" s="37">
        <v>1914.5333333333338</v>
      </c>
      <c r="H21" s="37">
        <v>2236.0333333333338</v>
      </c>
      <c r="I21" s="37">
        <v>2335.7666666666664</v>
      </c>
      <c r="J21" s="37">
        <v>2396.7833333333338</v>
      </c>
      <c r="K21" s="28">
        <v>2274.75</v>
      </c>
      <c r="L21" s="28">
        <v>2114</v>
      </c>
      <c r="M21" s="28">
        <v>8.6851900000000004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752.15</v>
      </c>
      <c r="D22" s="37">
        <v>754.81666666666661</v>
      </c>
      <c r="E22" s="37">
        <v>744.83333333333326</v>
      </c>
      <c r="F22" s="37">
        <v>737.51666666666665</v>
      </c>
      <c r="G22" s="37">
        <v>727.5333333333333</v>
      </c>
      <c r="H22" s="37">
        <v>762.13333333333321</v>
      </c>
      <c r="I22" s="37">
        <v>772.11666666666656</v>
      </c>
      <c r="J22" s="37">
        <v>779.43333333333317</v>
      </c>
      <c r="K22" s="28">
        <v>764.8</v>
      </c>
      <c r="L22" s="28">
        <v>747.5</v>
      </c>
      <c r="M22" s="28">
        <v>46.532809999999998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2328.25</v>
      </c>
      <c r="D23" s="37">
        <v>2337.7333333333331</v>
      </c>
      <c r="E23" s="37">
        <v>2280.5166666666664</v>
      </c>
      <c r="F23" s="37">
        <v>2232.7833333333333</v>
      </c>
      <c r="G23" s="37">
        <v>2175.5666666666666</v>
      </c>
      <c r="H23" s="37">
        <v>2385.4666666666662</v>
      </c>
      <c r="I23" s="37">
        <v>2442.6833333333325</v>
      </c>
      <c r="J23" s="37">
        <v>2490.4166666666661</v>
      </c>
      <c r="K23" s="28">
        <v>2394.9499999999998</v>
      </c>
      <c r="L23" s="28">
        <v>2290</v>
      </c>
      <c r="M23" s="28">
        <v>2.9578099999999998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2196.5</v>
      </c>
      <c r="D24" s="37">
        <v>2182.6833333333329</v>
      </c>
      <c r="E24" s="37">
        <v>2135.9166666666661</v>
      </c>
      <c r="F24" s="37">
        <v>2075.333333333333</v>
      </c>
      <c r="G24" s="37">
        <v>2028.5666666666662</v>
      </c>
      <c r="H24" s="37">
        <v>2243.266666666666</v>
      </c>
      <c r="I24" s="37">
        <v>2290.0333333333333</v>
      </c>
      <c r="J24" s="37">
        <v>2350.6166666666659</v>
      </c>
      <c r="K24" s="28">
        <v>2229.4499999999998</v>
      </c>
      <c r="L24" s="28">
        <v>2122.1</v>
      </c>
      <c r="M24" s="28">
        <v>1.95577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98</v>
      </c>
      <c r="D25" s="37">
        <v>98.716666666666654</v>
      </c>
      <c r="E25" s="37">
        <v>96.983333333333306</v>
      </c>
      <c r="F25" s="37">
        <v>95.966666666666654</v>
      </c>
      <c r="G25" s="37">
        <v>94.233333333333306</v>
      </c>
      <c r="H25" s="37">
        <v>99.733333333333306</v>
      </c>
      <c r="I25" s="37">
        <v>101.46666666666665</v>
      </c>
      <c r="J25" s="37">
        <v>102.48333333333331</v>
      </c>
      <c r="K25" s="28">
        <v>100.45</v>
      </c>
      <c r="L25" s="28">
        <v>97.7</v>
      </c>
      <c r="M25" s="28">
        <v>21.827259999999999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266.7</v>
      </c>
      <c r="D26" s="37">
        <v>268.86666666666662</v>
      </c>
      <c r="E26" s="37">
        <v>262.33333333333326</v>
      </c>
      <c r="F26" s="37">
        <v>257.96666666666664</v>
      </c>
      <c r="G26" s="37">
        <v>251.43333333333328</v>
      </c>
      <c r="H26" s="37">
        <v>273.23333333333323</v>
      </c>
      <c r="I26" s="37">
        <v>279.76666666666665</v>
      </c>
      <c r="J26" s="37">
        <v>284.13333333333321</v>
      </c>
      <c r="K26" s="28">
        <v>275.39999999999998</v>
      </c>
      <c r="L26" s="28">
        <v>264.5</v>
      </c>
      <c r="M26" s="28">
        <v>30.054919999999999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1700.4</v>
      </c>
      <c r="D27" s="37">
        <v>1704.75</v>
      </c>
      <c r="E27" s="37">
        <v>1686.65</v>
      </c>
      <c r="F27" s="37">
        <v>1672.9</v>
      </c>
      <c r="G27" s="37">
        <v>1654.8000000000002</v>
      </c>
      <c r="H27" s="37">
        <v>1718.5</v>
      </c>
      <c r="I27" s="37">
        <v>1736.6</v>
      </c>
      <c r="J27" s="37">
        <v>1750.35</v>
      </c>
      <c r="K27" s="28">
        <v>1722.85</v>
      </c>
      <c r="L27" s="28">
        <v>1691</v>
      </c>
      <c r="M27" s="28">
        <v>0.41822999999999999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757.05</v>
      </c>
      <c r="D28" s="37">
        <v>761.93333333333339</v>
      </c>
      <c r="E28" s="37">
        <v>748.61666666666679</v>
      </c>
      <c r="F28" s="37">
        <v>740.18333333333339</v>
      </c>
      <c r="G28" s="37">
        <v>726.86666666666679</v>
      </c>
      <c r="H28" s="37">
        <v>770.36666666666679</v>
      </c>
      <c r="I28" s="37">
        <v>783.68333333333339</v>
      </c>
      <c r="J28" s="37">
        <v>792.11666666666679</v>
      </c>
      <c r="K28" s="28">
        <v>775.25</v>
      </c>
      <c r="L28" s="28">
        <v>753.5</v>
      </c>
      <c r="M28" s="28">
        <v>1.88985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2931.15</v>
      </c>
      <c r="D29" s="37">
        <v>2946.6</v>
      </c>
      <c r="E29" s="37">
        <v>2894.2</v>
      </c>
      <c r="F29" s="37">
        <v>2857.25</v>
      </c>
      <c r="G29" s="37">
        <v>2804.85</v>
      </c>
      <c r="H29" s="37">
        <v>2983.5499999999997</v>
      </c>
      <c r="I29" s="37">
        <v>3035.9500000000003</v>
      </c>
      <c r="J29" s="37">
        <v>3072.8999999999996</v>
      </c>
      <c r="K29" s="28">
        <v>2999</v>
      </c>
      <c r="L29" s="28">
        <v>2909.65</v>
      </c>
      <c r="M29" s="28">
        <v>1.22184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489.8</v>
      </c>
      <c r="D30" s="37">
        <v>493.33333333333331</v>
      </c>
      <c r="E30" s="37">
        <v>482.71666666666664</v>
      </c>
      <c r="F30" s="37">
        <v>475.63333333333333</v>
      </c>
      <c r="G30" s="37">
        <v>465.01666666666665</v>
      </c>
      <c r="H30" s="37">
        <v>500.41666666666663</v>
      </c>
      <c r="I30" s="37">
        <v>511.0333333333333</v>
      </c>
      <c r="J30" s="37">
        <v>518.11666666666656</v>
      </c>
      <c r="K30" s="28">
        <v>503.95</v>
      </c>
      <c r="L30" s="28">
        <v>486.25</v>
      </c>
      <c r="M30" s="28">
        <v>10.15573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361.45</v>
      </c>
      <c r="D31" s="37">
        <v>362.5333333333333</v>
      </c>
      <c r="E31" s="37">
        <v>359.36666666666662</v>
      </c>
      <c r="F31" s="37">
        <v>357.2833333333333</v>
      </c>
      <c r="G31" s="37">
        <v>354.11666666666662</v>
      </c>
      <c r="H31" s="37">
        <v>364.61666666666662</v>
      </c>
      <c r="I31" s="37">
        <v>367.78333333333336</v>
      </c>
      <c r="J31" s="37">
        <v>369.86666666666662</v>
      </c>
      <c r="K31" s="28">
        <v>365.7</v>
      </c>
      <c r="L31" s="28">
        <v>360.45</v>
      </c>
      <c r="M31" s="28">
        <v>42.000250000000001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3631.65</v>
      </c>
      <c r="D32" s="37">
        <v>3661.7166666666667</v>
      </c>
      <c r="E32" s="37">
        <v>3583.4333333333334</v>
      </c>
      <c r="F32" s="37">
        <v>3535.2166666666667</v>
      </c>
      <c r="G32" s="37">
        <v>3456.9333333333334</v>
      </c>
      <c r="H32" s="37">
        <v>3709.9333333333334</v>
      </c>
      <c r="I32" s="37">
        <v>3788.2166666666672</v>
      </c>
      <c r="J32" s="37">
        <v>3836.4333333333334</v>
      </c>
      <c r="K32" s="28">
        <v>3740</v>
      </c>
      <c r="L32" s="28">
        <v>3613.5</v>
      </c>
      <c r="M32" s="28">
        <v>4.7132399999999999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216.4</v>
      </c>
      <c r="D33" s="37">
        <v>217.31666666666669</v>
      </c>
      <c r="E33" s="37">
        <v>214.43333333333339</v>
      </c>
      <c r="F33" s="37">
        <v>212.4666666666667</v>
      </c>
      <c r="G33" s="37">
        <v>209.5833333333334</v>
      </c>
      <c r="H33" s="37">
        <v>219.28333333333339</v>
      </c>
      <c r="I33" s="37">
        <v>222.16666666666666</v>
      </c>
      <c r="J33" s="37">
        <v>224.13333333333338</v>
      </c>
      <c r="K33" s="28">
        <v>220.2</v>
      </c>
      <c r="L33" s="28">
        <v>215.35</v>
      </c>
      <c r="M33" s="28">
        <v>17.96489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141.19999999999999</v>
      </c>
      <c r="D34" s="37">
        <v>140.06666666666666</v>
      </c>
      <c r="E34" s="37">
        <v>138.13333333333333</v>
      </c>
      <c r="F34" s="37">
        <v>135.06666666666666</v>
      </c>
      <c r="G34" s="37">
        <v>133.13333333333333</v>
      </c>
      <c r="H34" s="37">
        <v>143.13333333333333</v>
      </c>
      <c r="I34" s="37">
        <v>145.06666666666666</v>
      </c>
      <c r="J34" s="37">
        <v>148.13333333333333</v>
      </c>
      <c r="K34" s="28">
        <v>142</v>
      </c>
      <c r="L34" s="28">
        <v>137</v>
      </c>
      <c r="M34" s="28">
        <v>334.08702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3086.85</v>
      </c>
      <c r="D35" s="37">
        <v>3113.5</v>
      </c>
      <c r="E35" s="37">
        <v>3043.35</v>
      </c>
      <c r="F35" s="37">
        <v>2999.85</v>
      </c>
      <c r="G35" s="37">
        <v>2929.7</v>
      </c>
      <c r="H35" s="37">
        <v>3157</v>
      </c>
      <c r="I35" s="37">
        <v>3227.1499999999996</v>
      </c>
      <c r="J35" s="37">
        <v>3270.65</v>
      </c>
      <c r="K35" s="28">
        <v>3183.65</v>
      </c>
      <c r="L35" s="28">
        <v>3070</v>
      </c>
      <c r="M35" s="28">
        <v>6.9130700000000003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1675.3</v>
      </c>
      <c r="D36" s="37">
        <v>1689.4166666666667</v>
      </c>
      <c r="E36" s="37">
        <v>1645.8833333333334</v>
      </c>
      <c r="F36" s="37">
        <v>1616.4666666666667</v>
      </c>
      <c r="G36" s="37">
        <v>1572.9333333333334</v>
      </c>
      <c r="H36" s="37">
        <v>1718.8333333333335</v>
      </c>
      <c r="I36" s="37">
        <v>1762.3666666666668</v>
      </c>
      <c r="J36" s="37">
        <v>1791.7833333333335</v>
      </c>
      <c r="K36" s="28">
        <v>1732.95</v>
      </c>
      <c r="L36" s="28">
        <v>1660</v>
      </c>
      <c r="M36" s="28">
        <v>2.1133000000000002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538.54999999999995</v>
      </c>
      <c r="D37" s="37">
        <v>544.5</v>
      </c>
      <c r="E37" s="37">
        <v>531.04999999999995</v>
      </c>
      <c r="F37" s="37">
        <v>523.54999999999995</v>
      </c>
      <c r="G37" s="37">
        <v>510.09999999999991</v>
      </c>
      <c r="H37" s="37">
        <v>552</v>
      </c>
      <c r="I37" s="37">
        <v>565.45000000000005</v>
      </c>
      <c r="J37" s="37">
        <v>572.95000000000005</v>
      </c>
      <c r="K37" s="28">
        <v>557.95000000000005</v>
      </c>
      <c r="L37" s="28">
        <v>537</v>
      </c>
      <c r="M37" s="28">
        <v>18.83502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3656.75</v>
      </c>
      <c r="D38" s="37">
        <v>3637.65</v>
      </c>
      <c r="E38" s="37">
        <v>3590.3</v>
      </c>
      <c r="F38" s="37">
        <v>3523.85</v>
      </c>
      <c r="G38" s="37">
        <v>3476.5</v>
      </c>
      <c r="H38" s="37">
        <v>3704.1000000000004</v>
      </c>
      <c r="I38" s="37">
        <v>3751.45</v>
      </c>
      <c r="J38" s="37">
        <v>3817.9000000000005</v>
      </c>
      <c r="K38" s="28">
        <v>3685</v>
      </c>
      <c r="L38" s="28">
        <v>3571.2</v>
      </c>
      <c r="M38" s="28">
        <v>3.9119299999999999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664.05</v>
      </c>
      <c r="D39" s="37">
        <v>668.9</v>
      </c>
      <c r="E39" s="37">
        <v>656.34999999999991</v>
      </c>
      <c r="F39" s="37">
        <v>648.65</v>
      </c>
      <c r="G39" s="37">
        <v>636.09999999999991</v>
      </c>
      <c r="H39" s="37">
        <v>676.59999999999991</v>
      </c>
      <c r="I39" s="37">
        <v>689.14999999999986</v>
      </c>
      <c r="J39" s="37">
        <v>696.84999999999991</v>
      </c>
      <c r="K39" s="28">
        <v>681.45</v>
      </c>
      <c r="L39" s="28">
        <v>661.2</v>
      </c>
      <c r="M39" s="28">
        <v>80.885459999999995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3783.3</v>
      </c>
      <c r="D40" s="37">
        <v>3798.7833333333333</v>
      </c>
      <c r="E40" s="37">
        <v>3755.5666666666666</v>
      </c>
      <c r="F40" s="37">
        <v>3727.8333333333335</v>
      </c>
      <c r="G40" s="37">
        <v>3684.6166666666668</v>
      </c>
      <c r="H40" s="37">
        <v>3826.5166666666664</v>
      </c>
      <c r="I40" s="37">
        <v>3869.7333333333327</v>
      </c>
      <c r="J40" s="37">
        <v>3897.4666666666662</v>
      </c>
      <c r="K40" s="28">
        <v>3842</v>
      </c>
      <c r="L40" s="28">
        <v>3771.05</v>
      </c>
      <c r="M40" s="28">
        <v>3.6930399999999999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5798.8</v>
      </c>
      <c r="D41" s="37">
        <v>5785.5999999999995</v>
      </c>
      <c r="E41" s="37">
        <v>5738.1999999999989</v>
      </c>
      <c r="F41" s="37">
        <v>5677.5999999999995</v>
      </c>
      <c r="G41" s="37">
        <v>5630.1999999999989</v>
      </c>
      <c r="H41" s="37">
        <v>5846.1999999999989</v>
      </c>
      <c r="I41" s="37">
        <v>5893.5999999999985</v>
      </c>
      <c r="J41" s="37">
        <v>5954.1999999999989</v>
      </c>
      <c r="K41" s="28">
        <v>5833</v>
      </c>
      <c r="L41" s="28">
        <v>5725</v>
      </c>
      <c r="M41" s="28">
        <v>10.84069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12357.3</v>
      </c>
      <c r="D42" s="37">
        <v>12422.283333333333</v>
      </c>
      <c r="E42" s="37">
        <v>12222.766666666666</v>
      </c>
      <c r="F42" s="37">
        <v>12088.233333333334</v>
      </c>
      <c r="G42" s="37">
        <v>11888.716666666667</v>
      </c>
      <c r="H42" s="37">
        <v>12556.816666666666</v>
      </c>
      <c r="I42" s="37">
        <v>12756.333333333332</v>
      </c>
      <c r="J42" s="37">
        <v>12890.866666666665</v>
      </c>
      <c r="K42" s="28">
        <v>12621.8</v>
      </c>
      <c r="L42" s="28">
        <v>12287.75</v>
      </c>
      <c r="M42" s="28">
        <v>2.5547499999999999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4931.45</v>
      </c>
      <c r="D43" s="37">
        <v>4935.05</v>
      </c>
      <c r="E43" s="37">
        <v>4871.4000000000005</v>
      </c>
      <c r="F43" s="37">
        <v>4811.3500000000004</v>
      </c>
      <c r="G43" s="37">
        <v>4747.7000000000007</v>
      </c>
      <c r="H43" s="37">
        <v>4995.1000000000004</v>
      </c>
      <c r="I43" s="37">
        <v>5058.75</v>
      </c>
      <c r="J43" s="37">
        <v>5118.8</v>
      </c>
      <c r="K43" s="28">
        <v>4998.7</v>
      </c>
      <c r="L43" s="28">
        <v>4875</v>
      </c>
      <c r="M43" s="28">
        <v>0.19749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2067.4</v>
      </c>
      <c r="D44" s="37">
        <v>2073.8000000000002</v>
      </c>
      <c r="E44" s="37">
        <v>2042.5500000000002</v>
      </c>
      <c r="F44" s="37">
        <v>2017.6999999999998</v>
      </c>
      <c r="G44" s="37">
        <v>1986.4499999999998</v>
      </c>
      <c r="H44" s="37">
        <v>2098.6500000000005</v>
      </c>
      <c r="I44" s="37">
        <v>2129.9000000000005</v>
      </c>
      <c r="J44" s="37">
        <v>2154.7500000000009</v>
      </c>
      <c r="K44" s="28">
        <v>2105.0500000000002</v>
      </c>
      <c r="L44" s="28">
        <v>2048.9499999999998</v>
      </c>
      <c r="M44" s="28">
        <v>2.2222200000000001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312.64999999999998</v>
      </c>
      <c r="D45" s="37">
        <v>313.40000000000003</v>
      </c>
      <c r="E45" s="37">
        <v>310.25000000000006</v>
      </c>
      <c r="F45" s="37">
        <v>307.85000000000002</v>
      </c>
      <c r="G45" s="37">
        <v>304.70000000000005</v>
      </c>
      <c r="H45" s="37">
        <v>315.80000000000007</v>
      </c>
      <c r="I45" s="37">
        <v>318.95000000000005</v>
      </c>
      <c r="J45" s="37">
        <v>321.35000000000008</v>
      </c>
      <c r="K45" s="28">
        <v>316.55</v>
      </c>
      <c r="L45" s="28">
        <v>311</v>
      </c>
      <c r="M45" s="28">
        <v>53.146720000000002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95.8</v>
      </c>
      <c r="D46" s="37">
        <v>96.466666666666654</v>
      </c>
      <c r="E46" s="37">
        <v>94.583333333333314</v>
      </c>
      <c r="F46" s="37">
        <v>93.36666666666666</v>
      </c>
      <c r="G46" s="37">
        <v>91.48333333333332</v>
      </c>
      <c r="H46" s="37">
        <v>97.683333333333309</v>
      </c>
      <c r="I46" s="37">
        <v>99.566666666666663</v>
      </c>
      <c r="J46" s="37">
        <v>100.7833333333333</v>
      </c>
      <c r="K46" s="28">
        <v>98.35</v>
      </c>
      <c r="L46" s="28">
        <v>95.25</v>
      </c>
      <c r="M46" s="28">
        <v>200.19542999999999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47.15</v>
      </c>
      <c r="D47" s="37">
        <v>47.183333333333337</v>
      </c>
      <c r="E47" s="37">
        <v>45.966666666666676</v>
      </c>
      <c r="F47" s="37">
        <v>44.783333333333339</v>
      </c>
      <c r="G47" s="37">
        <v>43.566666666666677</v>
      </c>
      <c r="H47" s="37">
        <v>48.366666666666674</v>
      </c>
      <c r="I47" s="37">
        <v>49.583333333333343</v>
      </c>
      <c r="J47" s="37">
        <v>50.766666666666673</v>
      </c>
      <c r="K47" s="28">
        <v>48.4</v>
      </c>
      <c r="L47" s="28">
        <v>46</v>
      </c>
      <c r="M47" s="28">
        <v>94.030779999999993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1783.2</v>
      </c>
      <c r="D48" s="37">
        <v>1772</v>
      </c>
      <c r="E48" s="37">
        <v>1749.55</v>
      </c>
      <c r="F48" s="37">
        <v>1715.8999999999999</v>
      </c>
      <c r="G48" s="37">
        <v>1693.4499999999998</v>
      </c>
      <c r="H48" s="37">
        <v>1805.65</v>
      </c>
      <c r="I48" s="37">
        <v>1828.1</v>
      </c>
      <c r="J48" s="37">
        <v>1861.7500000000002</v>
      </c>
      <c r="K48" s="28">
        <v>1794.45</v>
      </c>
      <c r="L48" s="28">
        <v>1738.35</v>
      </c>
      <c r="M48" s="28">
        <v>2.9798900000000001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610.15</v>
      </c>
      <c r="D49" s="37">
        <v>616.7166666666667</v>
      </c>
      <c r="E49" s="37">
        <v>600.83333333333337</v>
      </c>
      <c r="F49" s="37">
        <v>591.51666666666665</v>
      </c>
      <c r="G49" s="37">
        <v>575.63333333333333</v>
      </c>
      <c r="H49" s="37">
        <v>626.03333333333342</v>
      </c>
      <c r="I49" s="37">
        <v>641.91666666666663</v>
      </c>
      <c r="J49" s="37">
        <v>651.23333333333346</v>
      </c>
      <c r="K49" s="28">
        <v>632.6</v>
      </c>
      <c r="L49" s="28">
        <v>607.4</v>
      </c>
      <c r="M49" s="28">
        <v>7.2909199999999998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231.65</v>
      </c>
      <c r="D50" s="37">
        <v>228.03333333333333</v>
      </c>
      <c r="E50" s="37">
        <v>222.71666666666667</v>
      </c>
      <c r="F50" s="37">
        <v>213.78333333333333</v>
      </c>
      <c r="G50" s="37">
        <v>208.46666666666667</v>
      </c>
      <c r="H50" s="37">
        <v>236.96666666666667</v>
      </c>
      <c r="I50" s="37">
        <v>242.28333333333333</v>
      </c>
      <c r="J50" s="37">
        <v>251.21666666666667</v>
      </c>
      <c r="K50" s="28">
        <v>233.35</v>
      </c>
      <c r="L50" s="28">
        <v>219.1</v>
      </c>
      <c r="M50" s="28">
        <v>122.71944000000001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675.25</v>
      </c>
      <c r="D51" s="37">
        <v>680.94999999999993</v>
      </c>
      <c r="E51" s="37">
        <v>662.89999999999986</v>
      </c>
      <c r="F51" s="37">
        <v>650.54999999999995</v>
      </c>
      <c r="G51" s="37">
        <v>632.49999999999989</v>
      </c>
      <c r="H51" s="37">
        <v>693.29999999999984</v>
      </c>
      <c r="I51" s="37">
        <v>711.3499999999998</v>
      </c>
      <c r="J51" s="37">
        <v>723.69999999999982</v>
      </c>
      <c r="K51" s="28">
        <v>699</v>
      </c>
      <c r="L51" s="28">
        <v>668.6</v>
      </c>
      <c r="M51" s="28">
        <v>11.3919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50.4</v>
      </c>
      <c r="D52" s="37">
        <v>50.65</v>
      </c>
      <c r="E52" s="37">
        <v>49.8</v>
      </c>
      <c r="F52" s="37">
        <v>49.199999999999996</v>
      </c>
      <c r="G52" s="37">
        <v>48.349999999999994</v>
      </c>
      <c r="H52" s="37">
        <v>51.25</v>
      </c>
      <c r="I52" s="37">
        <v>52.100000000000009</v>
      </c>
      <c r="J52" s="37">
        <v>52.7</v>
      </c>
      <c r="K52" s="28">
        <v>51.5</v>
      </c>
      <c r="L52" s="28">
        <v>50.05</v>
      </c>
      <c r="M52" s="28">
        <v>235.18464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330.1</v>
      </c>
      <c r="D53" s="37">
        <v>331.05</v>
      </c>
      <c r="E53" s="37">
        <v>327.55</v>
      </c>
      <c r="F53" s="37">
        <v>325</v>
      </c>
      <c r="G53" s="37">
        <v>321.5</v>
      </c>
      <c r="H53" s="37">
        <v>333.6</v>
      </c>
      <c r="I53" s="37">
        <v>337.1</v>
      </c>
      <c r="J53" s="37">
        <v>339.65000000000003</v>
      </c>
      <c r="K53" s="28">
        <v>334.55</v>
      </c>
      <c r="L53" s="28">
        <v>328.5</v>
      </c>
      <c r="M53" s="28">
        <v>29.457190000000001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678.2</v>
      </c>
      <c r="D54" s="37">
        <v>681.1</v>
      </c>
      <c r="E54" s="37">
        <v>672.95</v>
      </c>
      <c r="F54" s="37">
        <v>667.7</v>
      </c>
      <c r="G54" s="37">
        <v>659.55000000000007</v>
      </c>
      <c r="H54" s="37">
        <v>686.35</v>
      </c>
      <c r="I54" s="37">
        <v>694.49999999999989</v>
      </c>
      <c r="J54" s="37">
        <v>699.75</v>
      </c>
      <c r="K54" s="28">
        <v>689.25</v>
      </c>
      <c r="L54" s="28">
        <v>675.85</v>
      </c>
      <c r="M54" s="28">
        <v>40.536079999999998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329.4</v>
      </c>
      <c r="D55" s="37">
        <v>332.8</v>
      </c>
      <c r="E55" s="37">
        <v>324.60000000000002</v>
      </c>
      <c r="F55" s="37">
        <v>319.8</v>
      </c>
      <c r="G55" s="37">
        <v>311.60000000000002</v>
      </c>
      <c r="H55" s="37">
        <v>337.6</v>
      </c>
      <c r="I55" s="37">
        <v>345.79999999999995</v>
      </c>
      <c r="J55" s="37">
        <v>350.6</v>
      </c>
      <c r="K55" s="28">
        <v>341</v>
      </c>
      <c r="L55" s="28">
        <v>328</v>
      </c>
      <c r="M55" s="28">
        <v>11.42414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14059.7</v>
      </c>
      <c r="D56" s="37">
        <v>14057.933333333334</v>
      </c>
      <c r="E56" s="37">
        <v>13843.966666666669</v>
      </c>
      <c r="F56" s="37">
        <v>13628.233333333335</v>
      </c>
      <c r="G56" s="37">
        <v>13414.26666666667</v>
      </c>
      <c r="H56" s="37">
        <v>14273.666666666668</v>
      </c>
      <c r="I56" s="37">
        <v>14487.633333333335</v>
      </c>
      <c r="J56" s="37">
        <v>14703.366666666667</v>
      </c>
      <c r="K56" s="28">
        <v>14271.9</v>
      </c>
      <c r="L56" s="28">
        <v>13842.2</v>
      </c>
      <c r="M56" s="28">
        <v>0.20099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3470.45</v>
      </c>
      <c r="D57" s="37">
        <v>3476.15</v>
      </c>
      <c r="E57" s="37">
        <v>3434.3</v>
      </c>
      <c r="F57" s="37">
        <v>3398.15</v>
      </c>
      <c r="G57" s="37">
        <v>3356.3</v>
      </c>
      <c r="H57" s="37">
        <v>3512.3</v>
      </c>
      <c r="I57" s="37">
        <v>3554.1499999999996</v>
      </c>
      <c r="J57" s="37">
        <v>3590.3</v>
      </c>
      <c r="K57" s="28">
        <v>3518</v>
      </c>
      <c r="L57" s="28">
        <v>3440</v>
      </c>
      <c r="M57" s="28">
        <v>2.30532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609.95000000000005</v>
      </c>
      <c r="D58" s="37">
        <v>617.85</v>
      </c>
      <c r="E58" s="37">
        <v>597.70000000000005</v>
      </c>
      <c r="F58" s="37">
        <v>585.45000000000005</v>
      </c>
      <c r="G58" s="37">
        <v>565.30000000000007</v>
      </c>
      <c r="H58" s="37">
        <v>630.1</v>
      </c>
      <c r="I58" s="37">
        <v>650.24999999999989</v>
      </c>
      <c r="J58" s="37">
        <v>662.5</v>
      </c>
      <c r="K58" s="28">
        <v>638</v>
      </c>
      <c r="L58" s="28">
        <v>605.6</v>
      </c>
      <c r="M58" s="28">
        <v>3.0953400000000002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189.75</v>
      </c>
      <c r="D59" s="37">
        <v>191.21666666666667</v>
      </c>
      <c r="E59" s="37">
        <v>187.73333333333335</v>
      </c>
      <c r="F59" s="37">
        <v>185.71666666666667</v>
      </c>
      <c r="G59" s="37">
        <v>182.23333333333335</v>
      </c>
      <c r="H59" s="37">
        <v>193.23333333333335</v>
      </c>
      <c r="I59" s="37">
        <v>196.71666666666664</v>
      </c>
      <c r="J59" s="37">
        <v>198.73333333333335</v>
      </c>
      <c r="K59" s="28">
        <v>194.7</v>
      </c>
      <c r="L59" s="28">
        <v>189.2</v>
      </c>
      <c r="M59" s="28">
        <v>96.10924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106.9</v>
      </c>
      <c r="D60" s="37">
        <v>106.86666666666667</v>
      </c>
      <c r="E60" s="37">
        <v>106.13333333333335</v>
      </c>
      <c r="F60" s="37">
        <v>105.36666666666667</v>
      </c>
      <c r="G60" s="37">
        <v>104.63333333333335</v>
      </c>
      <c r="H60" s="37">
        <v>107.63333333333335</v>
      </c>
      <c r="I60" s="37">
        <v>108.36666666666667</v>
      </c>
      <c r="J60" s="37">
        <v>109.13333333333335</v>
      </c>
      <c r="K60" s="28">
        <v>107.6</v>
      </c>
      <c r="L60" s="28">
        <v>106.1</v>
      </c>
      <c r="M60" s="28">
        <v>3.6346400000000001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642.70000000000005</v>
      </c>
      <c r="D61" s="37">
        <v>647</v>
      </c>
      <c r="E61" s="37">
        <v>635.70000000000005</v>
      </c>
      <c r="F61" s="37">
        <v>628.70000000000005</v>
      </c>
      <c r="G61" s="37">
        <v>617.40000000000009</v>
      </c>
      <c r="H61" s="37">
        <v>654</v>
      </c>
      <c r="I61" s="37">
        <v>665.3</v>
      </c>
      <c r="J61" s="37">
        <v>672.3</v>
      </c>
      <c r="K61" s="28">
        <v>658.3</v>
      </c>
      <c r="L61" s="28">
        <v>640</v>
      </c>
      <c r="M61" s="28">
        <v>18.74615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970.4</v>
      </c>
      <c r="D62" s="37">
        <v>969.94999999999993</v>
      </c>
      <c r="E62" s="37">
        <v>962.19999999999982</v>
      </c>
      <c r="F62" s="37">
        <v>953.99999999999989</v>
      </c>
      <c r="G62" s="37">
        <v>946.24999999999977</v>
      </c>
      <c r="H62" s="37">
        <v>978.14999999999986</v>
      </c>
      <c r="I62" s="37">
        <v>985.90000000000009</v>
      </c>
      <c r="J62" s="37">
        <v>994.09999999999991</v>
      </c>
      <c r="K62" s="28">
        <v>977.7</v>
      </c>
      <c r="L62" s="28">
        <v>961.75</v>
      </c>
      <c r="M62" s="28">
        <v>16.221920000000001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125.85</v>
      </c>
      <c r="D63" s="37">
        <v>125.7</v>
      </c>
      <c r="E63" s="37">
        <v>124.45</v>
      </c>
      <c r="F63" s="37">
        <v>123.05</v>
      </c>
      <c r="G63" s="37">
        <v>121.8</v>
      </c>
      <c r="H63" s="37">
        <v>127.10000000000001</v>
      </c>
      <c r="I63" s="37">
        <v>128.35000000000002</v>
      </c>
      <c r="J63" s="37">
        <v>129.75</v>
      </c>
      <c r="K63" s="28">
        <v>126.95</v>
      </c>
      <c r="L63" s="28">
        <v>124.3</v>
      </c>
      <c r="M63" s="28">
        <v>6.2046599999999996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182.35</v>
      </c>
      <c r="D64" s="37">
        <v>183.43333333333331</v>
      </c>
      <c r="E64" s="37">
        <v>180.11666666666662</v>
      </c>
      <c r="F64" s="37">
        <v>177.8833333333333</v>
      </c>
      <c r="G64" s="37">
        <v>174.56666666666661</v>
      </c>
      <c r="H64" s="37">
        <v>185.66666666666663</v>
      </c>
      <c r="I64" s="37">
        <v>188.98333333333329</v>
      </c>
      <c r="J64" s="37">
        <v>191.21666666666664</v>
      </c>
      <c r="K64" s="28">
        <v>186.75</v>
      </c>
      <c r="L64" s="28">
        <v>181.2</v>
      </c>
      <c r="M64" s="28">
        <v>85.725650000000002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3714.05</v>
      </c>
      <c r="D65" s="37">
        <v>3762.0499999999997</v>
      </c>
      <c r="E65" s="37">
        <v>3650.1499999999996</v>
      </c>
      <c r="F65" s="37">
        <v>3586.25</v>
      </c>
      <c r="G65" s="37">
        <v>3474.35</v>
      </c>
      <c r="H65" s="37">
        <v>3825.9499999999994</v>
      </c>
      <c r="I65" s="37">
        <v>3937.85</v>
      </c>
      <c r="J65" s="37">
        <v>4001.7499999999991</v>
      </c>
      <c r="K65" s="28">
        <v>3873.95</v>
      </c>
      <c r="L65" s="28">
        <v>3698.15</v>
      </c>
      <c r="M65" s="28">
        <v>1.835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1551.05</v>
      </c>
      <c r="D66" s="37">
        <v>1562.1666666666667</v>
      </c>
      <c r="E66" s="37">
        <v>1532.6833333333334</v>
      </c>
      <c r="F66" s="37">
        <v>1514.3166666666666</v>
      </c>
      <c r="G66" s="37">
        <v>1484.8333333333333</v>
      </c>
      <c r="H66" s="37">
        <v>1580.5333333333335</v>
      </c>
      <c r="I66" s="37">
        <v>1610.0166666666667</v>
      </c>
      <c r="J66" s="37">
        <v>1628.3833333333337</v>
      </c>
      <c r="K66" s="28">
        <v>1591.65</v>
      </c>
      <c r="L66" s="28">
        <v>1543.8</v>
      </c>
      <c r="M66" s="28">
        <v>2.1614200000000001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586.85</v>
      </c>
      <c r="D67" s="37">
        <v>593.28333333333342</v>
      </c>
      <c r="E67" s="37">
        <v>576.86666666666679</v>
      </c>
      <c r="F67" s="37">
        <v>566.88333333333333</v>
      </c>
      <c r="G67" s="37">
        <v>550.4666666666667</v>
      </c>
      <c r="H67" s="37">
        <v>603.26666666666688</v>
      </c>
      <c r="I67" s="37">
        <v>619.68333333333362</v>
      </c>
      <c r="J67" s="37">
        <v>629.66666666666697</v>
      </c>
      <c r="K67" s="28">
        <v>609.70000000000005</v>
      </c>
      <c r="L67" s="28">
        <v>583.29999999999995</v>
      </c>
      <c r="M67" s="28">
        <v>22.36468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973.05</v>
      </c>
      <c r="D68" s="37">
        <v>961.2166666666667</v>
      </c>
      <c r="E68" s="37">
        <v>944.93333333333339</v>
      </c>
      <c r="F68" s="37">
        <v>916.81666666666672</v>
      </c>
      <c r="G68" s="37">
        <v>900.53333333333342</v>
      </c>
      <c r="H68" s="37">
        <v>989.33333333333337</v>
      </c>
      <c r="I68" s="37">
        <v>1005.6166666666667</v>
      </c>
      <c r="J68" s="37">
        <v>1033.7333333333333</v>
      </c>
      <c r="K68" s="28">
        <v>977.5</v>
      </c>
      <c r="L68" s="28">
        <v>933.1</v>
      </c>
      <c r="M68" s="28">
        <v>21.382180000000002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336.4</v>
      </c>
      <c r="D69" s="37">
        <v>337.75</v>
      </c>
      <c r="E69" s="37">
        <v>333.65</v>
      </c>
      <c r="F69" s="37">
        <v>330.9</v>
      </c>
      <c r="G69" s="37">
        <v>326.79999999999995</v>
      </c>
      <c r="H69" s="37">
        <v>340.5</v>
      </c>
      <c r="I69" s="37">
        <v>344.6</v>
      </c>
      <c r="J69" s="37">
        <v>347.35</v>
      </c>
      <c r="K69" s="28">
        <v>341.85</v>
      </c>
      <c r="L69" s="28">
        <v>335</v>
      </c>
      <c r="M69" s="28">
        <v>5.1607399999999997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1015.85</v>
      </c>
      <c r="D70" s="37">
        <v>1013.2833333333334</v>
      </c>
      <c r="E70" s="37">
        <v>1003.2666666666669</v>
      </c>
      <c r="F70" s="37">
        <v>990.68333333333351</v>
      </c>
      <c r="G70" s="37">
        <v>980.66666666666697</v>
      </c>
      <c r="H70" s="37">
        <v>1025.8666666666668</v>
      </c>
      <c r="I70" s="37">
        <v>1035.8833333333334</v>
      </c>
      <c r="J70" s="37">
        <v>1048.4666666666667</v>
      </c>
      <c r="K70" s="28">
        <v>1023.3</v>
      </c>
      <c r="L70" s="28">
        <v>1000.7</v>
      </c>
      <c r="M70" s="28">
        <v>1.69418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324.5</v>
      </c>
      <c r="D71" s="37">
        <v>327.11666666666667</v>
      </c>
      <c r="E71" s="37">
        <v>320.48333333333335</v>
      </c>
      <c r="F71" s="37">
        <v>316.4666666666667</v>
      </c>
      <c r="G71" s="37">
        <v>309.83333333333337</v>
      </c>
      <c r="H71" s="37">
        <v>331.13333333333333</v>
      </c>
      <c r="I71" s="37">
        <v>337.76666666666665</v>
      </c>
      <c r="J71" s="37">
        <v>341.7833333333333</v>
      </c>
      <c r="K71" s="28">
        <v>333.75</v>
      </c>
      <c r="L71" s="28">
        <v>323.10000000000002</v>
      </c>
      <c r="M71" s="28">
        <v>38.439520000000002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502.15</v>
      </c>
      <c r="D72" s="37">
        <v>502.98333333333335</v>
      </c>
      <c r="E72" s="37">
        <v>497.36666666666667</v>
      </c>
      <c r="F72" s="37">
        <v>492.58333333333331</v>
      </c>
      <c r="G72" s="37">
        <v>486.96666666666664</v>
      </c>
      <c r="H72" s="37">
        <v>507.76666666666671</v>
      </c>
      <c r="I72" s="37">
        <v>513.38333333333344</v>
      </c>
      <c r="J72" s="37">
        <v>518.16666666666674</v>
      </c>
      <c r="K72" s="28">
        <v>508.6</v>
      </c>
      <c r="L72" s="28">
        <v>498.2</v>
      </c>
      <c r="M72" s="28">
        <v>20.890809999999998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1322.45</v>
      </c>
      <c r="D73" s="37">
        <v>1339.7333333333333</v>
      </c>
      <c r="E73" s="37">
        <v>1298.5666666666666</v>
      </c>
      <c r="F73" s="37">
        <v>1274.6833333333332</v>
      </c>
      <c r="G73" s="37">
        <v>1233.5166666666664</v>
      </c>
      <c r="H73" s="37">
        <v>1363.6166666666668</v>
      </c>
      <c r="I73" s="37">
        <v>1404.7833333333333</v>
      </c>
      <c r="J73" s="37">
        <v>1428.666666666667</v>
      </c>
      <c r="K73" s="28">
        <v>1380.9</v>
      </c>
      <c r="L73" s="28">
        <v>1315.85</v>
      </c>
      <c r="M73" s="28">
        <v>2.5270000000000001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1954.4</v>
      </c>
      <c r="D74" s="37">
        <v>1955.2833333333335</v>
      </c>
      <c r="E74" s="37">
        <v>1940.616666666667</v>
      </c>
      <c r="F74" s="37">
        <v>1926.8333333333335</v>
      </c>
      <c r="G74" s="37">
        <v>1912.166666666667</v>
      </c>
      <c r="H74" s="37">
        <v>1969.0666666666671</v>
      </c>
      <c r="I74" s="37">
        <v>1983.7333333333336</v>
      </c>
      <c r="J74" s="37">
        <v>1997.5166666666671</v>
      </c>
      <c r="K74" s="28">
        <v>1969.95</v>
      </c>
      <c r="L74" s="28">
        <v>1941.5</v>
      </c>
      <c r="M74" s="28">
        <v>3.3976899999999999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55.9</v>
      </c>
      <c r="D75" s="37">
        <v>55.533333333333339</v>
      </c>
      <c r="E75" s="37">
        <v>54.066666666666677</v>
      </c>
      <c r="F75" s="37">
        <v>52.233333333333341</v>
      </c>
      <c r="G75" s="37">
        <v>50.76666666666668</v>
      </c>
      <c r="H75" s="37">
        <v>57.366666666666674</v>
      </c>
      <c r="I75" s="37">
        <v>58.833333333333329</v>
      </c>
      <c r="J75" s="37">
        <v>60.666666666666671</v>
      </c>
      <c r="K75" s="28">
        <v>57</v>
      </c>
      <c r="L75" s="28">
        <v>53.7</v>
      </c>
      <c r="M75" s="28">
        <v>38.007919999999999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3661.7</v>
      </c>
      <c r="D76" s="37">
        <v>3741.4</v>
      </c>
      <c r="E76" s="37">
        <v>3570.3</v>
      </c>
      <c r="F76" s="37">
        <v>3478.9</v>
      </c>
      <c r="G76" s="37">
        <v>3307.8</v>
      </c>
      <c r="H76" s="37">
        <v>3832.8</v>
      </c>
      <c r="I76" s="37">
        <v>4003.8999999999996</v>
      </c>
      <c r="J76" s="37">
        <v>4095.3</v>
      </c>
      <c r="K76" s="28">
        <v>3912.5</v>
      </c>
      <c r="L76" s="28">
        <v>3650</v>
      </c>
      <c r="M76" s="28">
        <v>49.714550000000003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3448</v>
      </c>
      <c r="D77" s="37">
        <v>3468.0500000000006</v>
      </c>
      <c r="E77" s="37">
        <v>3409.5000000000014</v>
      </c>
      <c r="F77" s="37">
        <v>3371.0000000000009</v>
      </c>
      <c r="G77" s="37">
        <v>3312.4500000000016</v>
      </c>
      <c r="H77" s="37">
        <v>3506.5500000000011</v>
      </c>
      <c r="I77" s="37">
        <v>3565.1000000000004</v>
      </c>
      <c r="J77" s="37">
        <v>3603.6000000000008</v>
      </c>
      <c r="K77" s="28">
        <v>3526.6</v>
      </c>
      <c r="L77" s="28">
        <v>3429.55</v>
      </c>
      <c r="M77" s="28">
        <v>1.6510899999999999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1966.95</v>
      </c>
      <c r="D78" s="37">
        <v>1954.4333333333332</v>
      </c>
      <c r="E78" s="37">
        <v>1903.8666666666663</v>
      </c>
      <c r="F78" s="37">
        <v>1840.7833333333331</v>
      </c>
      <c r="G78" s="37">
        <v>1790.2166666666662</v>
      </c>
      <c r="H78" s="37">
        <v>2017.5166666666664</v>
      </c>
      <c r="I78" s="37">
        <v>2068.0833333333335</v>
      </c>
      <c r="J78" s="37">
        <v>2131.1666666666665</v>
      </c>
      <c r="K78" s="28">
        <v>2005</v>
      </c>
      <c r="L78" s="28">
        <v>1891.35</v>
      </c>
      <c r="M78" s="28">
        <v>5.6264599999999998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4347.1000000000004</v>
      </c>
      <c r="D79" s="37">
        <v>4326.1833333333334</v>
      </c>
      <c r="E79" s="37">
        <v>4277.3666666666668</v>
      </c>
      <c r="F79" s="37">
        <v>4207.6333333333332</v>
      </c>
      <c r="G79" s="37">
        <v>4158.8166666666666</v>
      </c>
      <c r="H79" s="37">
        <v>4395.916666666667</v>
      </c>
      <c r="I79" s="37">
        <v>4444.7333333333345</v>
      </c>
      <c r="J79" s="37">
        <v>4514.4666666666672</v>
      </c>
      <c r="K79" s="28">
        <v>4375</v>
      </c>
      <c r="L79" s="28">
        <v>4256.45</v>
      </c>
      <c r="M79" s="28">
        <v>10.10896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2719.3</v>
      </c>
      <c r="D80" s="37">
        <v>2730.4333333333338</v>
      </c>
      <c r="E80" s="37">
        <v>2690.9666666666676</v>
      </c>
      <c r="F80" s="37">
        <v>2662.6333333333337</v>
      </c>
      <c r="G80" s="37">
        <v>2623.1666666666674</v>
      </c>
      <c r="H80" s="37">
        <v>2758.7666666666678</v>
      </c>
      <c r="I80" s="37">
        <v>2798.233333333334</v>
      </c>
      <c r="J80" s="37">
        <v>2826.566666666668</v>
      </c>
      <c r="K80" s="28">
        <v>2769.9</v>
      </c>
      <c r="L80" s="28">
        <v>2702.1</v>
      </c>
      <c r="M80" s="28">
        <v>4.81731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413.8</v>
      </c>
      <c r="D81" s="37">
        <v>411.34999999999997</v>
      </c>
      <c r="E81" s="37">
        <v>406.94999999999993</v>
      </c>
      <c r="F81" s="37">
        <v>400.09999999999997</v>
      </c>
      <c r="G81" s="37">
        <v>395.69999999999993</v>
      </c>
      <c r="H81" s="37">
        <v>418.19999999999993</v>
      </c>
      <c r="I81" s="37">
        <v>422.59999999999991</v>
      </c>
      <c r="J81" s="37">
        <v>429.44999999999993</v>
      </c>
      <c r="K81" s="28">
        <v>415.75</v>
      </c>
      <c r="L81" s="28">
        <v>404.5</v>
      </c>
      <c r="M81" s="28">
        <v>3.5457900000000002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1302.55</v>
      </c>
      <c r="D82" s="37">
        <v>1307.5166666666667</v>
      </c>
      <c r="E82" s="37">
        <v>1287.0333333333333</v>
      </c>
      <c r="F82" s="37">
        <v>1271.5166666666667</v>
      </c>
      <c r="G82" s="37">
        <v>1251.0333333333333</v>
      </c>
      <c r="H82" s="37">
        <v>1323.0333333333333</v>
      </c>
      <c r="I82" s="37">
        <v>1343.5166666666664</v>
      </c>
      <c r="J82" s="37">
        <v>1359.0333333333333</v>
      </c>
      <c r="K82" s="28">
        <v>1328</v>
      </c>
      <c r="L82" s="28">
        <v>1292</v>
      </c>
      <c r="M82" s="28">
        <v>1.6544300000000001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1598.85</v>
      </c>
      <c r="D83" s="37">
        <v>1617.25</v>
      </c>
      <c r="E83" s="37">
        <v>1570.1</v>
      </c>
      <c r="F83" s="37">
        <v>1541.35</v>
      </c>
      <c r="G83" s="37">
        <v>1494.1999999999998</v>
      </c>
      <c r="H83" s="37">
        <v>1646</v>
      </c>
      <c r="I83" s="37">
        <v>1693.15</v>
      </c>
      <c r="J83" s="37">
        <v>1721.9</v>
      </c>
      <c r="K83" s="28">
        <v>1664.4</v>
      </c>
      <c r="L83" s="28">
        <v>1588.5</v>
      </c>
      <c r="M83" s="28">
        <v>2.2644299999999999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140.94999999999999</v>
      </c>
      <c r="D84" s="37">
        <v>141.61666666666667</v>
      </c>
      <c r="E84" s="37">
        <v>139.33333333333334</v>
      </c>
      <c r="F84" s="37">
        <v>137.71666666666667</v>
      </c>
      <c r="G84" s="37">
        <v>135.43333333333334</v>
      </c>
      <c r="H84" s="37">
        <v>143.23333333333335</v>
      </c>
      <c r="I84" s="37">
        <v>145.51666666666665</v>
      </c>
      <c r="J84" s="37">
        <v>147.13333333333335</v>
      </c>
      <c r="K84" s="28">
        <v>143.9</v>
      </c>
      <c r="L84" s="28">
        <v>140</v>
      </c>
      <c r="M84" s="28">
        <v>14.536670000000001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84.55</v>
      </c>
      <c r="D85" s="37">
        <v>84.916666666666671</v>
      </c>
      <c r="E85" s="37">
        <v>83.933333333333337</v>
      </c>
      <c r="F85" s="37">
        <v>83.316666666666663</v>
      </c>
      <c r="G85" s="37">
        <v>82.333333333333329</v>
      </c>
      <c r="H85" s="37">
        <v>85.533333333333346</v>
      </c>
      <c r="I85" s="37">
        <v>86.516666666666666</v>
      </c>
      <c r="J85" s="37">
        <v>87.133333333333354</v>
      </c>
      <c r="K85" s="28">
        <v>85.9</v>
      </c>
      <c r="L85" s="28">
        <v>84.3</v>
      </c>
      <c r="M85" s="28">
        <v>82.383110000000002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245.3</v>
      </c>
      <c r="D86" s="37">
        <v>244.38333333333335</v>
      </c>
      <c r="E86" s="37">
        <v>241.8666666666667</v>
      </c>
      <c r="F86" s="37">
        <v>238.43333333333334</v>
      </c>
      <c r="G86" s="37">
        <v>235.91666666666669</v>
      </c>
      <c r="H86" s="37">
        <v>247.81666666666672</v>
      </c>
      <c r="I86" s="37">
        <v>250.33333333333337</v>
      </c>
      <c r="J86" s="37">
        <v>253.76666666666674</v>
      </c>
      <c r="K86" s="28">
        <v>246.9</v>
      </c>
      <c r="L86" s="28">
        <v>240.95</v>
      </c>
      <c r="M86" s="28">
        <v>5.6975699999999998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152</v>
      </c>
      <c r="D87" s="37">
        <v>152.66666666666666</v>
      </c>
      <c r="E87" s="37">
        <v>150.33333333333331</v>
      </c>
      <c r="F87" s="37">
        <v>148.66666666666666</v>
      </c>
      <c r="G87" s="37">
        <v>146.33333333333331</v>
      </c>
      <c r="H87" s="37">
        <v>154.33333333333331</v>
      </c>
      <c r="I87" s="37">
        <v>156.66666666666663</v>
      </c>
      <c r="J87" s="37">
        <v>158.33333333333331</v>
      </c>
      <c r="K87" s="28">
        <v>155</v>
      </c>
      <c r="L87" s="28">
        <v>151</v>
      </c>
      <c r="M87" s="28">
        <v>68.417349999999999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37</v>
      </c>
      <c r="D88" s="37">
        <v>37.016666666666666</v>
      </c>
      <c r="E88" s="37">
        <v>36.533333333333331</v>
      </c>
      <c r="F88" s="37">
        <v>36.066666666666663</v>
      </c>
      <c r="G88" s="37">
        <v>35.583333333333329</v>
      </c>
      <c r="H88" s="37">
        <v>37.483333333333334</v>
      </c>
      <c r="I88" s="37">
        <v>37.966666666666669</v>
      </c>
      <c r="J88" s="37">
        <v>38.433333333333337</v>
      </c>
      <c r="K88" s="28">
        <v>37.5</v>
      </c>
      <c r="L88" s="28">
        <v>36.549999999999997</v>
      </c>
      <c r="M88" s="28">
        <v>1130.7869000000001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2874.65</v>
      </c>
      <c r="D89" s="37">
        <v>2919.6666666666665</v>
      </c>
      <c r="E89" s="37">
        <v>2816.9833333333331</v>
      </c>
      <c r="F89" s="37">
        <v>2759.3166666666666</v>
      </c>
      <c r="G89" s="37">
        <v>2656.6333333333332</v>
      </c>
      <c r="H89" s="37">
        <v>2977.333333333333</v>
      </c>
      <c r="I89" s="37">
        <v>3080.0166666666664</v>
      </c>
      <c r="J89" s="37">
        <v>3137.6833333333329</v>
      </c>
      <c r="K89" s="28">
        <v>3022.35</v>
      </c>
      <c r="L89" s="28">
        <v>2862</v>
      </c>
      <c r="M89" s="28">
        <v>2.2240600000000001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394.95</v>
      </c>
      <c r="D90" s="37">
        <v>398.16666666666669</v>
      </c>
      <c r="E90" s="37">
        <v>389.43333333333339</v>
      </c>
      <c r="F90" s="37">
        <v>383.91666666666669</v>
      </c>
      <c r="G90" s="37">
        <v>375.18333333333339</v>
      </c>
      <c r="H90" s="37">
        <v>403.68333333333339</v>
      </c>
      <c r="I90" s="37">
        <v>412.41666666666663</v>
      </c>
      <c r="J90" s="37">
        <v>417.93333333333339</v>
      </c>
      <c r="K90" s="28">
        <v>406.9</v>
      </c>
      <c r="L90" s="28">
        <v>392.65</v>
      </c>
      <c r="M90" s="28">
        <v>5.0512499999999996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762.95</v>
      </c>
      <c r="D91" s="37">
        <v>759.36666666666667</v>
      </c>
      <c r="E91" s="37">
        <v>751.68333333333339</v>
      </c>
      <c r="F91" s="37">
        <v>740.41666666666674</v>
      </c>
      <c r="G91" s="37">
        <v>732.73333333333346</v>
      </c>
      <c r="H91" s="37">
        <v>770.63333333333333</v>
      </c>
      <c r="I91" s="37">
        <v>778.31666666666649</v>
      </c>
      <c r="J91" s="37">
        <v>789.58333333333326</v>
      </c>
      <c r="K91" s="28">
        <v>767.05</v>
      </c>
      <c r="L91" s="28">
        <v>748.1</v>
      </c>
      <c r="M91" s="28">
        <v>11.758649999999999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448.7</v>
      </c>
      <c r="D92" s="37">
        <v>446.56666666666666</v>
      </c>
      <c r="E92" s="37">
        <v>443.13333333333333</v>
      </c>
      <c r="F92" s="37">
        <v>437.56666666666666</v>
      </c>
      <c r="G92" s="37">
        <v>434.13333333333333</v>
      </c>
      <c r="H92" s="37">
        <v>452.13333333333333</v>
      </c>
      <c r="I92" s="37">
        <v>455.56666666666661</v>
      </c>
      <c r="J92" s="37">
        <v>461.13333333333333</v>
      </c>
      <c r="K92" s="28">
        <v>450</v>
      </c>
      <c r="L92" s="28">
        <v>441</v>
      </c>
      <c r="M92" s="28">
        <v>0.49007000000000001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1298.2</v>
      </c>
      <c r="D93" s="37">
        <v>1305.2</v>
      </c>
      <c r="E93" s="37">
        <v>1284.5</v>
      </c>
      <c r="F93" s="37">
        <v>1270.8</v>
      </c>
      <c r="G93" s="37">
        <v>1250.0999999999999</v>
      </c>
      <c r="H93" s="37">
        <v>1318.9</v>
      </c>
      <c r="I93" s="37">
        <v>1339.6000000000004</v>
      </c>
      <c r="J93" s="37">
        <v>1353.3000000000002</v>
      </c>
      <c r="K93" s="28">
        <v>1325.9</v>
      </c>
      <c r="L93" s="28">
        <v>1291.5</v>
      </c>
      <c r="M93" s="28">
        <v>4.7756600000000002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1402.75</v>
      </c>
      <c r="D94" s="37">
        <v>1416.5833333333333</v>
      </c>
      <c r="E94" s="37">
        <v>1366.1666666666665</v>
      </c>
      <c r="F94" s="37">
        <v>1329.5833333333333</v>
      </c>
      <c r="G94" s="37">
        <v>1279.1666666666665</v>
      </c>
      <c r="H94" s="37">
        <v>1453.1666666666665</v>
      </c>
      <c r="I94" s="37">
        <v>1503.583333333333</v>
      </c>
      <c r="J94" s="37">
        <v>1540.1666666666665</v>
      </c>
      <c r="K94" s="28">
        <v>1467</v>
      </c>
      <c r="L94" s="28">
        <v>1380</v>
      </c>
      <c r="M94" s="28">
        <v>18.558520000000001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546.29999999999995</v>
      </c>
      <c r="D95" s="37">
        <v>549.55000000000007</v>
      </c>
      <c r="E95" s="37">
        <v>540.85000000000014</v>
      </c>
      <c r="F95" s="37">
        <v>535.40000000000009</v>
      </c>
      <c r="G95" s="37">
        <v>526.70000000000016</v>
      </c>
      <c r="H95" s="37">
        <v>555.00000000000011</v>
      </c>
      <c r="I95" s="37">
        <v>563.70000000000016</v>
      </c>
      <c r="J95" s="37">
        <v>569.15000000000009</v>
      </c>
      <c r="K95" s="28">
        <v>558.25</v>
      </c>
      <c r="L95" s="28">
        <v>544.1</v>
      </c>
      <c r="M95" s="28">
        <v>8.6665100000000006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264.64999999999998</v>
      </c>
      <c r="D96" s="37">
        <v>266.06666666666666</v>
      </c>
      <c r="E96" s="37">
        <v>261.13333333333333</v>
      </c>
      <c r="F96" s="37">
        <v>257.61666666666667</v>
      </c>
      <c r="G96" s="37">
        <v>252.68333333333334</v>
      </c>
      <c r="H96" s="37">
        <v>269.58333333333331</v>
      </c>
      <c r="I96" s="37">
        <v>274.51666666666659</v>
      </c>
      <c r="J96" s="37">
        <v>278.0333333333333</v>
      </c>
      <c r="K96" s="28">
        <v>271</v>
      </c>
      <c r="L96" s="28">
        <v>262.55</v>
      </c>
      <c r="M96" s="28">
        <v>6.2486899999999999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991.75</v>
      </c>
      <c r="D97" s="37">
        <v>1000.3833333333333</v>
      </c>
      <c r="E97" s="37">
        <v>978.36666666666667</v>
      </c>
      <c r="F97" s="37">
        <v>964.98333333333335</v>
      </c>
      <c r="G97" s="37">
        <v>942.9666666666667</v>
      </c>
      <c r="H97" s="37">
        <v>1013.7666666666667</v>
      </c>
      <c r="I97" s="37">
        <v>1035.7833333333333</v>
      </c>
      <c r="J97" s="37">
        <v>1049.1666666666665</v>
      </c>
      <c r="K97" s="28">
        <v>1022.4</v>
      </c>
      <c r="L97" s="28">
        <v>987</v>
      </c>
      <c r="M97" s="28">
        <v>34.184559999999998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1702.35</v>
      </c>
      <c r="D98" s="37">
        <v>1710.6000000000001</v>
      </c>
      <c r="E98" s="37">
        <v>1681.7500000000002</v>
      </c>
      <c r="F98" s="37">
        <v>1661.15</v>
      </c>
      <c r="G98" s="37">
        <v>1632.3000000000002</v>
      </c>
      <c r="H98" s="37">
        <v>1731.2000000000003</v>
      </c>
      <c r="I98" s="37">
        <v>1760.0500000000002</v>
      </c>
      <c r="J98" s="37">
        <v>1780.6500000000003</v>
      </c>
      <c r="K98" s="28">
        <v>1739.45</v>
      </c>
      <c r="L98" s="28">
        <v>1690</v>
      </c>
      <c r="M98" s="28">
        <v>7.7818100000000001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1318.95</v>
      </c>
      <c r="D99" s="37">
        <v>1313.6166666666666</v>
      </c>
      <c r="E99" s="37">
        <v>1302.2333333333331</v>
      </c>
      <c r="F99" s="37">
        <v>1285.5166666666667</v>
      </c>
      <c r="G99" s="37">
        <v>1274.1333333333332</v>
      </c>
      <c r="H99" s="37">
        <v>1330.333333333333</v>
      </c>
      <c r="I99" s="37">
        <v>1341.7166666666667</v>
      </c>
      <c r="J99" s="37">
        <v>1358.4333333333329</v>
      </c>
      <c r="K99" s="28">
        <v>1325</v>
      </c>
      <c r="L99" s="28">
        <v>1296.9000000000001</v>
      </c>
      <c r="M99" s="28">
        <v>64.353980000000007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552.9</v>
      </c>
      <c r="D100" s="37">
        <v>551.51666666666677</v>
      </c>
      <c r="E100" s="37">
        <v>547.03333333333353</v>
      </c>
      <c r="F100" s="37">
        <v>541.16666666666674</v>
      </c>
      <c r="G100" s="37">
        <v>536.68333333333351</v>
      </c>
      <c r="H100" s="37">
        <v>557.38333333333355</v>
      </c>
      <c r="I100" s="37">
        <v>561.8666666666669</v>
      </c>
      <c r="J100" s="37">
        <v>567.73333333333358</v>
      </c>
      <c r="K100" s="28">
        <v>556</v>
      </c>
      <c r="L100" s="28">
        <v>545.65</v>
      </c>
      <c r="M100" s="28">
        <v>38.358020000000003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1217.7</v>
      </c>
      <c r="D101" s="37">
        <v>1228.2</v>
      </c>
      <c r="E101" s="37">
        <v>1200.1000000000001</v>
      </c>
      <c r="F101" s="37">
        <v>1182.5</v>
      </c>
      <c r="G101" s="37">
        <v>1154.4000000000001</v>
      </c>
      <c r="H101" s="37">
        <v>1245.8000000000002</v>
      </c>
      <c r="I101" s="37">
        <v>1273.9000000000001</v>
      </c>
      <c r="J101" s="37">
        <v>1291.5000000000002</v>
      </c>
      <c r="K101" s="28">
        <v>1256.3</v>
      </c>
      <c r="L101" s="28">
        <v>1210.5999999999999</v>
      </c>
      <c r="M101" s="28">
        <v>3.66642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2637</v>
      </c>
      <c r="D102" s="37">
        <v>2634.7999999999997</v>
      </c>
      <c r="E102" s="37">
        <v>2615.5999999999995</v>
      </c>
      <c r="F102" s="37">
        <v>2594.1999999999998</v>
      </c>
      <c r="G102" s="37">
        <v>2574.9999999999995</v>
      </c>
      <c r="H102" s="37">
        <v>2656.1999999999994</v>
      </c>
      <c r="I102" s="37">
        <v>2675.3999999999992</v>
      </c>
      <c r="J102" s="37">
        <v>2696.7999999999993</v>
      </c>
      <c r="K102" s="28">
        <v>2654</v>
      </c>
      <c r="L102" s="28">
        <v>2613.4</v>
      </c>
      <c r="M102" s="28">
        <v>6.1684900000000003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400.8</v>
      </c>
      <c r="D103" s="37">
        <v>405.43333333333334</v>
      </c>
      <c r="E103" s="37">
        <v>395.36666666666667</v>
      </c>
      <c r="F103" s="37">
        <v>389.93333333333334</v>
      </c>
      <c r="G103" s="37">
        <v>379.86666666666667</v>
      </c>
      <c r="H103" s="37">
        <v>410.86666666666667</v>
      </c>
      <c r="I103" s="37">
        <v>420.93333333333339</v>
      </c>
      <c r="J103" s="37">
        <v>426.36666666666667</v>
      </c>
      <c r="K103" s="28">
        <v>415.5</v>
      </c>
      <c r="L103" s="28">
        <v>400</v>
      </c>
      <c r="M103" s="28">
        <v>128.40837999999999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1784.65</v>
      </c>
      <c r="D104" s="37">
        <v>1794.1666666666667</v>
      </c>
      <c r="E104" s="37">
        <v>1755.3333333333335</v>
      </c>
      <c r="F104" s="37">
        <v>1726.0166666666667</v>
      </c>
      <c r="G104" s="37">
        <v>1687.1833333333334</v>
      </c>
      <c r="H104" s="37">
        <v>1823.4833333333336</v>
      </c>
      <c r="I104" s="37">
        <v>1862.3166666666671</v>
      </c>
      <c r="J104" s="37">
        <v>1891.6333333333337</v>
      </c>
      <c r="K104" s="28">
        <v>1833</v>
      </c>
      <c r="L104" s="28">
        <v>1764.85</v>
      </c>
      <c r="M104" s="28">
        <v>7.9671500000000002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97.35</v>
      </c>
      <c r="D105" s="37">
        <v>97.333333333333329</v>
      </c>
      <c r="E105" s="37">
        <v>96.316666666666663</v>
      </c>
      <c r="F105" s="37">
        <v>95.283333333333331</v>
      </c>
      <c r="G105" s="37">
        <v>94.266666666666666</v>
      </c>
      <c r="H105" s="37">
        <v>98.36666666666666</v>
      </c>
      <c r="I105" s="37">
        <v>99.38333333333334</v>
      </c>
      <c r="J105" s="37">
        <v>100.41666666666666</v>
      </c>
      <c r="K105" s="28">
        <v>98.35</v>
      </c>
      <c r="L105" s="28">
        <v>96.3</v>
      </c>
      <c r="M105" s="28">
        <v>35.654440000000001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242.05</v>
      </c>
      <c r="D106" s="37">
        <v>241.35000000000002</v>
      </c>
      <c r="E106" s="37">
        <v>238.80000000000004</v>
      </c>
      <c r="F106" s="37">
        <v>235.55</v>
      </c>
      <c r="G106" s="37">
        <v>233.00000000000003</v>
      </c>
      <c r="H106" s="37">
        <v>244.60000000000005</v>
      </c>
      <c r="I106" s="37">
        <v>247.15</v>
      </c>
      <c r="J106" s="37">
        <v>250.40000000000006</v>
      </c>
      <c r="K106" s="28">
        <v>243.9</v>
      </c>
      <c r="L106" s="28">
        <v>238.1</v>
      </c>
      <c r="M106" s="28">
        <v>45.728099999999998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2309.65</v>
      </c>
      <c r="D107" s="37">
        <v>2330.5666666666666</v>
      </c>
      <c r="E107" s="37">
        <v>2281.1333333333332</v>
      </c>
      <c r="F107" s="37">
        <v>2252.6166666666668</v>
      </c>
      <c r="G107" s="37">
        <v>2203.1833333333334</v>
      </c>
      <c r="H107" s="37">
        <v>2359.083333333333</v>
      </c>
      <c r="I107" s="37">
        <v>2408.5166666666664</v>
      </c>
      <c r="J107" s="37">
        <v>2437.0333333333328</v>
      </c>
      <c r="K107" s="28">
        <v>2380</v>
      </c>
      <c r="L107" s="28">
        <v>2302.0500000000002</v>
      </c>
      <c r="M107" s="28">
        <v>30.786549999999998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295.39999999999998</v>
      </c>
      <c r="D108" s="37">
        <v>297.54999999999995</v>
      </c>
      <c r="E108" s="37">
        <v>290.14999999999992</v>
      </c>
      <c r="F108" s="37">
        <v>284.89999999999998</v>
      </c>
      <c r="G108" s="37">
        <v>277.49999999999994</v>
      </c>
      <c r="H108" s="37">
        <v>302.7999999999999</v>
      </c>
      <c r="I108" s="37">
        <v>310.2</v>
      </c>
      <c r="J108" s="37">
        <v>315.44999999999987</v>
      </c>
      <c r="K108" s="28">
        <v>304.95</v>
      </c>
      <c r="L108" s="28">
        <v>292.3</v>
      </c>
      <c r="M108" s="28">
        <v>3.6578599999999999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2206.8000000000002</v>
      </c>
      <c r="D109" s="37">
        <v>2196.9666666666667</v>
      </c>
      <c r="E109" s="37">
        <v>2167.9333333333334</v>
      </c>
      <c r="F109" s="37">
        <v>2129.0666666666666</v>
      </c>
      <c r="G109" s="37">
        <v>2100.0333333333333</v>
      </c>
      <c r="H109" s="37">
        <v>2235.8333333333335</v>
      </c>
      <c r="I109" s="37">
        <v>2264.8666666666672</v>
      </c>
      <c r="J109" s="37">
        <v>2303.7333333333336</v>
      </c>
      <c r="K109" s="28">
        <v>2226</v>
      </c>
      <c r="L109" s="28">
        <v>2158.1</v>
      </c>
      <c r="M109" s="28">
        <v>37.780650000000001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708.15</v>
      </c>
      <c r="D110" s="37">
        <v>710.51666666666677</v>
      </c>
      <c r="E110" s="37">
        <v>703.68333333333351</v>
      </c>
      <c r="F110" s="37">
        <v>699.2166666666667</v>
      </c>
      <c r="G110" s="37">
        <v>692.38333333333344</v>
      </c>
      <c r="H110" s="37">
        <v>714.98333333333358</v>
      </c>
      <c r="I110" s="37">
        <v>721.81666666666683</v>
      </c>
      <c r="J110" s="37">
        <v>726.28333333333364</v>
      </c>
      <c r="K110" s="28">
        <v>717.35</v>
      </c>
      <c r="L110" s="28">
        <v>706.05</v>
      </c>
      <c r="M110" s="28">
        <v>137.79981000000001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1212.0999999999999</v>
      </c>
      <c r="D111" s="37">
        <v>1212.6666666666667</v>
      </c>
      <c r="E111" s="37">
        <v>1198.4333333333334</v>
      </c>
      <c r="F111" s="37">
        <v>1184.7666666666667</v>
      </c>
      <c r="G111" s="37">
        <v>1170.5333333333333</v>
      </c>
      <c r="H111" s="37">
        <v>1226.3333333333335</v>
      </c>
      <c r="I111" s="37">
        <v>1240.5666666666666</v>
      </c>
      <c r="J111" s="37">
        <v>1254.2333333333336</v>
      </c>
      <c r="K111" s="28">
        <v>1226.9000000000001</v>
      </c>
      <c r="L111" s="28">
        <v>1199</v>
      </c>
      <c r="M111" s="28">
        <v>5.7569600000000003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507.45</v>
      </c>
      <c r="D112" s="37">
        <v>507.48333333333329</v>
      </c>
      <c r="E112" s="37">
        <v>501.06666666666661</v>
      </c>
      <c r="F112" s="37">
        <v>494.68333333333334</v>
      </c>
      <c r="G112" s="37">
        <v>488.26666666666665</v>
      </c>
      <c r="H112" s="37">
        <v>513.86666666666656</v>
      </c>
      <c r="I112" s="37">
        <v>520.28333333333319</v>
      </c>
      <c r="J112" s="37">
        <v>526.66666666666652</v>
      </c>
      <c r="K112" s="28">
        <v>513.9</v>
      </c>
      <c r="L112" s="28">
        <v>501.1</v>
      </c>
      <c r="M112" s="28">
        <v>13.0418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440.75</v>
      </c>
      <c r="D113" s="37">
        <v>449.61666666666662</v>
      </c>
      <c r="E113" s="37">
        <v>431.13333333333321</v>
      </c>
      <c r="F113" s="37">
        <v>421.51666666666659</v>
      </c>
      <c r="G113" s="37">
        <v>403.03333333333319</v>
      </c>
      <c r="H113" s="37">
        <v>459.23333333333323</v>
      </c>
      <c r="I113" s="37">
        <v>477.7166666666667</v>
      </c>
      <c r="J113" s="37">
        <v>487.33333333333326</v>
      </c>
      <c r="K113" s="28">
        <v>468.1</v>
      </c>
      <c r="L113" s="28">
        <v>440</v>
      </c>
      <c r="M113" s="28">
        <v>6.5855199999999998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35</v>
      </c>
      <c r="D114" s="37">
        <v>35.233333333333334</v>
      </c>
      <c r="E114" s="37">
        <v>34.56666666666667</v>
      </c>
      <c r="F114" s="37">
        <v>34.133333333333333</v>
      </c>
      <c r="G114" s="37">
        <v>33.466666666666669</v>
      </c>
      <c r="H114" s="37">
        <v>35.666666666666671</v>
      </c>
      <c r="I114" s="37">
        <v>36.333333333333329</v>
      </c>
      <c r="J114" s="37">
        <v>36.766666666666673</v>
      </c>
      <c r="K114" s="28">
        <v>35.9</v>
      </c>
      <c r="L114" s="28">
        <v>34.799999999999997</v>
      </c>
      <c r="M114" s="28">
        <v>206.78944999999999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270.85000000000002</v>
      </c>
      <c r="D115" s="37">
        <v>271.95</v>
      </c>
      <c r="E115" s="37">
        <v>268.89999999999998</v>
      </c>
      <c r="F115" s="37">
        <v>266.95</v>
      </c>
      <c r="G115" s="37">
        <v>263.89999999999998</v>
      </c>
      <c r="H115" s="37">
        <v>273.89999999999998</v>
      </c>
      <c r="I115" s="37">
        <v>276.95000000000005</v>
      </c>
      <c r="J115" s="37">
        <v>278.89999999999998</v>
      </c>
      <c r="K115" s="28">
        <v>275</v>
      </c>
      <c r="L115" s="28">
        <v>270</v>
      </c>
      <c r="M115" s="28">
        <v>155.47968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4257.75</v>
      </c>
      <c r="D116" s="37">
        <v>4266.1166666666668</v>
      </c>
      <c r="E116" s="37">
        <v>4207.2833333333338</v>
      </c>
      <c r="F116" s="37">
        <v>4156.8166666666666</v>
      </c>
      <c r="G116" s="37">
        <v>4097.9833333333336</v>
      </c>
      <c r="H116" s="37">
        <v>4316.5833333333339</v>
      </c>
      <c r="I116" s="37">
        <v>4375.4166666666661</v>
      </c>
      <c r="J116" s="37">
        <v>4425.8833333333341</v>
      </c>
      <c r="K116" s="28">
        <v>4324.95</v>
      </c>
      <c r="L116" s="28">
        <v>4215.6499999999996</v>
      </c>
      <c r="M116" s="28">
        <v>0.77707000000000004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159.30000000000001</v>
      </c>
      <c r="D117" s="37">
        <v>158.6</v>
      </c>
      <c r="E117" s="37">
        <v>157.19999999999999</v>
      </c>
      <c r="F117" s="37">
        <v>155.1</v>
      </c>
      <c r="G117" s="37">
        <v>153.69999999999999</v>
      </c>
      <c r="H117" s="37">
        <v>160.69999999999999</v>
      </c>
      <c r="I117" s="37">
        <v>162.10000000000002</v>
      </c>
      <c r="J117" s="37">
        <v>164.2</v>
      </c>
      <c r="K117" s="28">
        <v>160</v>
      </c>
      <c r="L117" s="28">
        <v>156.5</v>
      </c>
      <c r="M117" s="28">
        <v>11.44232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225.5</v>
      </c>
      <c r="D118" s="37">
        <v>227.56666666666669</v>
      </c>
      <c r="E118" s="37">
        <v>222.63333333333338</v>
      </c>
      <c r="F118" s="37">
        <v>219.76666666666668</v>
      </c>
      <c r="G118" s="37">
        <v>214.83333333333337</v>
      </c>
      <c r="H118" s="37">
        <v>230.43333333333339</v>
      </c>
      <c r="I118" s="37">
        <v>235.36666666666673</v>
      </c>
      <c r="J118" s="37">
        <v>238.23333333333341</v>
      </c>
      <c r="K118" s="28">
        <v>232.5</v>
      </c>
      <c r="L118" s="28">
        <v>224.7</v>
      </c>
      <c r="M118" s="28">
        <v>57.376710000000003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118.7</v>
      </c>
      <c r="D119" s="37">
        <v>118.5</v>
      </c>
      <c r="E119" s="37">
        <v>117.4</v>
      </c>
      <c r="F119" s="37">
        <v>116.10000000000001</v>
      </c>
      <c r="G119" s="37">
        <v>115.00000000000001</v>
      </c>
      <c r="H119" s="37">
        <v>119.8</v>
      </c>
      <c r="I119" s="37">
        <v>120.89999999999999</v>
      </c>
      <c r="J119" s="37">
        <v>122.19999999999999</v>
      </c>
      <c r="K119" s="28">
        <v>119.6</v>
      </c>
      <c r="L119" s="28">
        <v>117.2</v>
      </c>
      <c r="M119" s="28">
        <v>123.02782000000001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651.15</v>
      </c>
      <c r="D120" s="37">
        <v>649.93333333333328</v>
      </c>
      <c r="E120" s="37">
        <v>640.21666666666658</v>
      </c>
      <c r="F120" s="37">
        <v>629.2833333333333</v>
      </c>
      <c r="G120" s="37">
        <v>619.56666666666661</v>
      </c>
      <c r="H120" s="37">
        <v>660.86666666666656</v>
      </c>
      <c r="I120" s="37">
        <v>670.58333333333326</v>
      </c>
      <c r="J120" s="37">
        <v>681.51666666666654</v>
      </c>
      <c r="K120" s="28">
        <v>659.65</v>
      </c>
      <c r="L120" s="28">
        <v>639</v>
      </c>
      <c r="M120" s="28">
        <v>21.434750000000001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21.55</v>
      </c>
      <c r="D121" s="37">
        <v>21.516666666666666</v>
      </c>
      <c r="E121" s="37">
        <v>21.333333333333332</v>
      </c>
      <c r="F121" s="37">
        <v>21.116666666666667</v>
      </c>
      <c r="G121" s="37">
        <v>20.933333333333334</v>
      </c>
      <c r="H121" s="37">
        <v>21.733333333333331</v>
      </c>
      <c r="I121" s="37">
        <v>21.916666666666668</v>
      </c>
      <c r="J121" s="37">
        <v>22.133333333333329</v>
      </c>
      <c r="K121" s="28">
        <v>21.7</v>
      </c>
      <c r="L121" s="28">
        <v>21.3</v>
      </c>
      <c r="M121" s="28">
        <v>38.228999999999999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368.8</v>
      </c>
      <c r="D122" s="37">
        <v>369.61666666666662</v>
      </c>
      <c r="E122" s="37">
        <v>365.58333333333326</v>
      </c>
      <c r="F122" s="37">
        <v>362.36666666666662</v>
      </c>
      <c r="G122" s="37">
        <v>358.33333333333326</v>
      </c>
      <c r="H122" s="37">
        <v>372.83333333333326</v>
      </c>
      <c r="I122" s="37">
        <v>376.86666666666667</v>
      </c>
      <c r="J122" s="37">
        <v>380.08333333333326</v>
      </c>
      <c r="K122" s="28">
        <v>373.65</v>
      </c>
      <c r="L122" s="28">
        <v>366.4</v>
      </c>
      <c r="M122" s="28">
        <v>12.933310000000001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199.1</v>
      </c>
      <c r="D123" s="37">
        <v>199.83333333333334</v>
      </c>
      <c r="E123" s="37">
        <v>197.76666666666668</v>
      </c>
      <c r="F123" s="37">
        <v>196.43333333333334</v>
      </c>
      <c r="G123" s="37">
        <v>194.36666666666667</v>
      </c>
      <c r="H123" s="37">
        <v>201.16666666666669</v>
      </c>
      <c r="I123" s="37">
        <v>203.23333333333335</v>
      </c>
      <c r="J123" s="37">
        <v>204.56666666666669</v>
      </c>
      <c r="K123" s="28">
        <v>201.9</v>
      </c>
      <c r="L123" s="28">
        <v>198.5</v>
      </c>
      <c r="M123" s="28">
        <v>20.818680000000001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897.95</v>
      </c>
      <c r="D124" s="37">
        <v>903.41666666666663</v>
      </c>
      <c r="E124" s="37">
        <v>889.83333333333326</v>
      </c>
      <c r="F124" s="37">
        <v>881.71666666666658</v>
      </c>
      <c r="G124" s="37">
        <v>868.13333333333321</v>
      </c>
      <c r="H124" s="37">
        <v>911.5333333333333</v>
      </c>
      <c r="I124" s="37">
        <v>925.11666666666656</v>
      </c>
      <c r="J124" s="37">
        <v>933.23333333333335</v>
      </c>
      <c r="K124" s="28">
        <v>917</v>
      </c>
      <c r="L124" s="28">
        <v>895.3</v>
      </c>
      <c r="M124" s="28">
        <v>21.496949999999998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3502.45</v>
      </c>
      <c r="D125" s="37">
        <v>3494.15</v>
      </c>
      <c r="E125" s="37">
        <v>3443.3</v>
      </c>
      <c r="F125" s="37">
        <v>3384.15</v>
      </c>
      <c r="G125" s="37">
        <v>3333.3</v>
      </c>
      <c r="H125" s="37">
        <v>3553.3</v>
      </c>
      <c r="I125" s="37">
        <v>3604.1499999999996</v>
      </c>
      <c r="J125" s="37">
        <v>3663.3</v>
      </c>
      <c r="K125" s="28">
        <v>3545</v>
      </c>
      <c r="L125" s="28">
        <v>3435</v>
      </c>
      <c r="M125" s="28">
        <v>4.08995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1441</v>
      </c>
      <c r="D126" s="37">
        <v>1448.6000000000001</v>
      </c>
      <c r="E126" s="37">
        <v>1427.6500000000003</v>
      </c>
      <c r="F126" s="37">
        <v>1414.3000000000002</v>
      </c>
      <c r="G126" s="37">
        <v>1393.3500000000004</v>
      </c>
      <c r="H126" s="37">
        <v>1461.9500000000003</v>
      </c>
      <c r="I126" s="37">
        <v>1482.9</v>
      </c>
      <c r="J126" s="37">
        <v>1496.2500000000002</v>
      </c>
      <c r="K126" s="28">
        <v>1469.55</v>
      </c>
      <c r="L126" s="28">
        <v>1435.25</v>
      </c>
      <c r="M126" s="28">
        <v>56.931669999999997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1683</v>
      </c>
      <c r="D127" s="37">
        <v>1692.5</v>
      </c>
      <c r="E127" s="37">
        <v>1643.55</v>
      </c>
      <c r="F127" s="37">
        <v>1604.1</v>
      </c>
      <c r="G127" s="37">
        <v>1555.1499999999999</v>
      </c>
      <c r="H127" s="37">
        <v>1731.95</v>
      </c>
      <c r="I127" s="37">
        <v>1780.8999999999999</v>
      </c>
      <c r="J127" s="37">
        <v>1820.3500000000001</v>
      </c>
      <c r="K127" s="28">
        <v>1741.45</v>
      </c>
      <c r="L127" s="28">
        <v>1653.05</v>
      </c>
      <c r="M127" s="28">
        <v>5.9158400000000002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955.5</v>
      </c>
      <c r="D128" s="37">
        <v>950.36666666666667</v>
      </c>
      <c r="E128" s="37">
        <v>923.13333333333333</v>
      </c>
      <c r="F128" s="37">
        <v>890.76666666666665</v>
      </c>
      <c r="G128" s="37">
        <v>863.5333333333333</v>
      </c>
      <c r="H128" s="37">
        <v>982.73333333333335</v>
      </c>
      <c r="I128" s="37">
        <v>1009.9666666666667</v>
      </c>
      <c r="J128" s="37">
        <v>1042.3333333333335</v>
      </c>
      <c r="K128" s="28">
        <v>977.6</v>
      </c>
      <c r="L128" s="28">
        <v>918</v>
      </c>
      <c r="M128" s="28">
        <v>15.8832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294.10000000000002</v>
      </c>
      <c r="D129" s="37">
        <v>302.55</v>
      </c>
      <c r="E129" s="37">
        <v>283.10000000000002</v>
      </c>
      <c r="F129" s="37">
        <v>272.10000000000002</v>
      </c>
      <c r="G129" s="37">
        <v>252.65000000000003</v>
      </c>
      <c r="H129" s="37">
        <v>313.55</v>
      </c>
      <c r="I129" s="37">
        <v>332.99999999999994</v>
      </c>
      <c r="J129" s="37">
        <v>344</v>
      </c>
      <c r="K129" s="28">
        <v>322</v>
      </c>
      <c r="L129" s="28">
        <v>291.55</v>
      </c>
      <c r="M129" s="28">
        <v>11.97003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539.70000000000005</v>
      </c>
      <c r="D130" s="37">
        <v>544.44999999999993</v>
      </c>
      <c r="E130" s="37">
        <v>532.49999999999989</v>
      </c>
      <c r="F130" s="37">
        <v>525.29999999999995</v>
      </c>
      <c r="G130" s="37">
        <v>513.34999999999991</v>
      </c>
      <c r="H130" s="37">
        <v>551.64999999999986</v>
      </c>
      <c r="I130" s="37">
        <v>563.59999999999991</v>
      </c>
      <c r="J130" s="37">
        <v>570.79999999999984</v>
      </c>
      <c r="K130" s="28">
        <v>556.4</v>
      </c>
      <c r="L130" s="28">
        <v>537.25</v>
      </c>
      <c r="M130" s="28">
        <v>75.179490000000001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394</v>
      </c>
      <c r="D131" s="37">
        <v>393.7</v>
      </c>
      <c r="E131" s="37">
        <v>383.9</v>
      </c>
      <c r="F131" s="37">
        <v>373.8</v>
      </c>
      <c r="G131" s="37">
        <v>364</v>
      </c>
      <c r="H131" s="37">
        <v>403.79999999999995</v>
      </c>
      <c r="I131" s="37">
        <v>413.6</v>
      </c>
      <c r="J131" s="37">
        <v>423.69999999999993</v>
      </c>
      <c r="K131" s="28">
        <v>403.5</v>
      </c>
      <c r="L131" s="28">
        <v>383.6</v>
      </c>
      <c r="M131" s="28">
        <v>160.39787000000001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478.15</v>
      </c>
      <c r="D132" s="37">
        <v>479.8</v>
      </c>
      <c r="E132" s="37">
        <v>470.35</v>
      </c>
      <c r="F132" s="37">
        <v>462.55</v>
      </c>
      <c r="G132" s="37">
        <v>453.1</v>
      </c>
      <c r="H132" s="37">
        <v>487.6</v>
      </c>
      <c r="I132" s="37">
        <v>497.04999999999995</v>
      </c>
      <c r="J132" s="37">
        <v>504.85</v>
      </c>
      <c r="K132" s="28">
        <v>489.25</v>
      </c>
      <c r="L132" s="28">
        <v>472</v>
      </c>
      <c r="M132" s="28">
        <v>22.215019999999999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1882.6</v>
      </c>
      <c r="D133" s="37">
        <v>1871.8</v>
      </c>
      <c r="E133" s="37">
        <v>1853.6</v>
      </c>
      <c r="F133" s="37">
        <v>1824.6</v>
      </c>
      <c r="G133" s="37">
        <v>1806.3999999999999</v>
      </c>
      <c r="H133" s="37">
        <v>1900.8</v>
      </c>
      <c r="I133" s="37">
        <v>1919.0000000000002</v>
      </c>
      <c r="J133" s="37">
        <v>1948</v>
      </c>
      <c r="K133" s="28">
        <v>1890</v>
      </c>
      <c r="L133" s="28">
        <v>1842.8</v>
      </c>
      <c r="M133" s="28">
        <v>34.219000000000001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76.349999999999994</v>
      </c>
      <c r="D134" s="37">
        <v>76.616666666666674</v>
      </c>
      <c r="E134" s="37">
        <v>75.533333333333346</v>
      </c>
      <c r="F134" s="37">
        <v>74.716666666666669</v>
      </c>
      <c r="G134" s="37">
        <v>73.63333333333334</v>
      </c>
      <c r="H134" s="37">
        <v>77.433333333333351</v>
      </c>
      <c r="I134" s="37">
        <v>78.516666666666666</v>
      </c>
      <c r="J134" s="37">
        <v>79.333333333333357</v>
      </c>
      <c r="K134" s="28">
        <v>77.7</v>
      </c>
      <c r="L134" s="28">
        <v>75.8</v>
      </c>
      <c r="M134" s="28">
        <v>38.448900000000002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3530.25</v>
      </c>
      <c r="D135" s="37">
        <v>3520.8166666666671</v>
      </c>
      <c r="E135" s="37">
        <v>3452.8333333333339</v>
      </c>
      <c r="F135" s="37">
        <v>3375.416666666667</v>
      </c>
      <c r="G135" s="37">
        <v>3307.4333333333338</v>
      </c>
      <c r="H135" s="37">
        <v>3598.233333333334</v>
      </c>
      <c r="I135" s="37">
        <v>3666.2166666666667</v>
      </c>
      <c r="J135" s="37">
        <v>3743.6333333333341</v>
      </c>
      <c r="K135" s="28">
        <v>3588.8</v>
      </c>
      <c r="L135" s="28">
        <v>3443.4</v>
      </c>
      <c r="M135" s="28">
        <v>2.5066899999999999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379.45</v>
      </c>
      <c r="D136" s="37">
        <v>378.54999999999995</v>
      </c>
      <c r="E136" s="37">
        <v>374.44999999999993</v>
      </c>
      <c r="F136" s="37">
        <v>369.45</v>
      </c>
      <c r="G136" s="37">
        <v>365.34999999999997</v>
      </c>
      <c r="H136" s="37">
        <v>383.5499999999999</v>
      </c>
      <c r="I136" s="37">
        <v>387.64999999999992</v>
      </c>
      <c r="J136" s="37">
        <v>392.64999999999986</v>
      </c>
      <c r="K136" s="28">
        <v>382.65</v>
      </c>
      <c r="L136" s="28">
        <v>373.55</v>
      </c>
      <c r="M136" s="28">
        <v>39.000390000000003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4010.15</v>
      </c>
      <c r="D137" s="37">
        <v>4060.8000000000006</v>
      </c>
      <c r="E137" s="37">
        <v>3937.6500000000015</v>
      </c>
      <c r="F137" s="37">
        <v>3865.150000000001</v>
      </c>
      <c r="G137" s="37">
        <v>3742.0000000000018</v>
      </c>
      <c r="H137" s="37">
        <v>4133.3000000000011</v>
      </c>
      <c r="I137" s="37">
        <v>4256.45</v>
      </c>
      <c r="J137" s="37">
        <v>4328.9500000000007</v>
      </c>
      <c r="K137" s="28">
        <v>4183.95</v>
      </c>
      <c r="L137" s="28">
        <v>3988.3</v>
      </c>
      <c r="M137" s="28">
        <v>4.91561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1626.3</v>
      </c>
      <c r="D138" s="37">
        <v>1630.0333333333335</v>
      </c>
      <c r="E138" s="37">
        <v>1606.366666666667</v>
      </c>
      <c r="F138" s="37">
        <v>1586.4333333333334</v>
      </c>
      <c r="G138" s="37">
        <v>1562.7666666666669</v>
      </c>
      <c r="H138" s="37">
        <v>1649.9666666666672</v>
      </c>
      <c r="I138" s="37">
        <v>1673.6333333333337</v>
      </c>
      <c r="J138" s="37">
        <v>1693.5666666666673</v>
      </c>
      <c r="K138" s="28">
        <v>1653.7</v>
      </c>
      <c r="L138" s="28">
        <v>1610.1</v>
      </c>
      <c r="M138" s="28">
        <v>19.703949999999999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567.20000000000005</v>
      </c>
      <c r="D139" s="37">
        <v>568.80000000000007</v>
      </c>
      <c r="E139" s="37">
        <v>561.40000000000009</v>
      </c>
      <c r="F139" s="37">
        <v>555.6</v>
      </c>
      <c r="G139" s="37">
        <v>548.20000000000005</v>
      </c>
      <c r="H139" s="37">
        <v>574.60000000000014</v>
      </c>
      <c r="I139" s="37">
        <v>582</v>
      </c>
      <c r="J139" s="37">
        <v>587.80000000000018</v>
      </c>
      <c r="K139" s="28">
        <v>576.20000000000005</v>
      </c>
      <c r="L139" s="28">
        <v>563</v>
      </c>
      <c r="M139" s="28">
        <v>9.9182799999999993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600.85</v>
      </c>
      <c r="D140" s="37">
        <v>607.81666666666672</v>
      </c>
      <c r="E140" s="37">
        <v>589.58333333333348</v>
      </c>
      <c r="F140" s="37">
        <v>578.31666666666672</v>
      </c>
      <c r="G140" s="37">
        <v>560.08333333333348</v>
      </c>
      <c r="H140" s="37">
        <v>619.08333333333348</v>
      </c>
      <c r="I140" s="37">
        <v>637.31666666666683</v>
      </c>
      <c r="J140" s="37">
        <v>648.58333333333348</v>
      </c>
      <c r="K140" s="28">
        <v>626.04999999999995</v>
      </c>
      <c r="L140" s="28">
        <v>596.54999999999995</v>
      </c>
      <c r="M140" s="28">
        <v>22.657889999999998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74395.5</v>
      </c>
      <c r="D141" s="37">
        <v>74035.783333333326</v>
      </c>
      <c r="E141" s="37">
        <v>73472.666666666657</v>
      </c>
      <c r="F141" s="37">
        <v>72549.833333333328</v>
      </c>
      <c r="G141" s="37">
        <v>71986.71666666666</v>
      </c>
      <c r="H141" s="37">
        <v>74958.616666666654</v>
      </c>
      <c r="I141" s="37">
        <v>75521.733333333323</v>
      </c>
      <c r="J141" s="37">
        <v>76444.566666666651</v>
      </c>
      <c r="K141" s="28">
        <v>74598.899999999994</v>
      </c>
      <c r="L141" s="28">
        <v>73112.95</v>
      </c>
      <c r="M141" s="28">
        <v>7.0730000000000001E-2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732.8</v>
      </c>
      <c r="D142" s="37">
        <v>739.71666666666658</v>
      </c>
      <c r="E142" s="37">
        <v>723.28333333333319</v>
      </c>
      <c r="F142" s="37">
        <v>713.76666666666665</v>
      </c>
      <c r="G142" s="37">
        <v>697.33333333333326</v>
      </c>
      <c r="H142" s="37">
        <v>749.23333333333312</v>
      </c>
      <c r="I142" s="37">
        <v>765.66666666666652</v>
      </c>
      <c r="J142" s="37">
        <v>775.18333333333305</v>
      </c>
      <c r="K142" s="28">
        <v>756.15</v>
      </c>
      <c r="L142" s="28">
        <v>730.2</v>
      </c>
      <c r="M142" s="28">
        <v>3.0859200000000002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166.1</v>
      </c>
      <c r="D143" s="37">
        <v>167.68333333333331</v>
      </c>
      <c r="E143" s="37">
        <v>162.81666666666661</v>
      </c>
      <c r="F143" s="37">
        <v>159.5333333333333</v>
      </c>
      <c r="G143" s="37">
        <v>154.6666666666666</v>
      </c>
      <c r="H143" s="37">
        <v>170.96666666666661</v>
      </c>
      <c r="I143" s="37">
        <v>175.83333333333334</v>
      </c>
      <c r="J143" s="37">
        <v>179.11666666666662</v>
      </c>
      <c r="K143" s="28">
        <v>172.55</v>
      </c>
      <c r="L143" s="28">
        <v>164.4</v>
      </c>
      <c r="M143" s="28">
        <v>24.872209999999999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946.85</v>
      </c>
      <c r="D144" s="37">
        <v>950.11666666666667</v>
      </c>
      <c r="E144" s="37">
        <v>939.83333333333337</v>
      </c>
      <c r="F144" s="37">
        <v>932.81666666666672</v>
      </c>
      <c r="G144" s="37">
        <v>922.53333333333342</v>
      </c>
      <c r="H144" s="37">
        <v>957.13333333333333</v>
      </c>
      <c r="I144" s="37">
        <v>967.41666666666663</v>
      </c>
      <c r="J144" s="37">
        <v>974.43333333333328</v>
      </c>
      <c r="K144" s="28">
        <v>960.4</v>
      </c>
      <c r="L144" s="28">
        <v>943.1</v>
      </c>
      <c r="M144" s="28">
        <v>45.465110000000003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89.85</v>
      </c>
      <c r="D145" s="37">
        <v>91.100000000000009</v>
      </c>
      <c r="E145" s="37">
        <v>87.800000000000011</v>
      </c>
      <c r="F145" s="37">
        <v>85.75</v>
      </c>
      <c r="G145" s="37">
        <v>82.45</v>
      </c>
      <c r="H145" s="37">
        <v>93.15000000000002</v>
      </c>
      <c r="I145" s="37">
        <v>96.45</v>
      </c>
      <c r="J145" s="37">
        <v>98.500000000000028</v>
      </c>
      <c r="K145" s="28">
        <v>94.4</v>
      </c>
      <c r="L145" s="28">
        <v>89.05</v>
      </c>
      <c r="M145" s="28">
        <v>104.29864000000001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528.70000000000005</v>
      </c>
      <c r="D146" s="37">
        <v>530.11666666666667</v>
      </c>
      <c r="E146" s="37">
        <v>523.88333333333333</v>
      </c>
      <c r="F146" s="37">
        <v>519.06666666666661</v>
      </c>
      <c r="G146" s="37">
        <v>512.83333333333326</v>
      </c>
      <c r="H146" s="37">
        <v>534.93333333333339</v>
      </c>
      <c r="I146" s="37">
        <v>541.16666666666674</v>
      </c>
      <c r="J146" s="37">
        <v>545.98333333333346</v>
      </c>
      <c r="K146" s="28">
        <v>536.35</v>
      </c>
      <c r="L146" s="28">
        <v>525.29999999999995</v>
      </c>
      <c r="M146" s="28">
        <v>16.150870000000001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7802.65</v>
      </c>
      <c r="D147" s="37">
        <v>7845.2999999999993</v>
      </c>
      <c r="E147" s="37">
        <v>7748.6499999999987</v>
      </c>
      <c r="F147" s="37">
        <v>7694.65</v>
      </c>
      <c r="G147" s="37">
        <v>7597.9999999999991</v>
      </c>
      <c r="H147" s="37">
        <v>7899.2999999999984</v>
      </c>
      <c r="I147" s="37">
        <v>7995.95</v>
      </c>
      <c r="J147" s="37">
        <v>8049.949999999998</v>
      </c>
      <c r="K147" s="28">
        <v>7941.95</v>
      </c>
      <c r="L147" s="28">
        <v>7791.3</v>
      </c>
      <c r="M147" s="28">
        <v>5.81609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716.7</v>
      </c>
      <c r="D148" s="37">
        <v>717.66666666666663</v>
      </c>
      <c r="E148" s="37">
        <v>707.7833333333333</v>
      </c>
      <c r="F148" s="37">
        <v>698.86666666666667</v>
      </c>
      <c r="G148" s="37">
        <v>688.98333333333335</v>
      </c>
      <c r="H148" s="37">
        <v>726.58333333333326</v>
      </c>
      <c r="I148" s="37">
        <v>736.4666666666667</v>
      </c>
      <c r="J148" s="37">
        <v>745.38333333333321</v>
      </c>
      <c r="K148" s="28">
        <v>727.55</v>
      </c>
      <c r="L148" s="28">
        <v>708.75</v>
      </c>
      <c r="M148" s="28">
        <v>5.5030099999999997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2896.95</v>
      </c>
      <c r="D149" s="37">
        <v>2916.2666666666664</v>
      </c>
      <c r="E149" s="37">
        <v>2838.5333333333328</v>
      </c>
      <c r="F149" s="37">
        <v>2780.1166666666663</v>
      </c>
      <c r="G149" s="37">
        <v>2702.3833333333328</v>
      </c>
      <c r="H149" s="37">
        <v>2974.6833333333329</v>
      </c>
      <c r="I149" s="37">
        <v>3052.4166666666665</v>
      </c>
      <c r="J149" s="37">
        <v>3110.833333333333</v>
      </c>
      <c r="K149" s="28">
        <v>2994</v>
      </c>
      <c r="L149" s="28">
        <v>2857.85</v>
      </c>
      <c r="M149" s="28">
        <v>6.6931500000000002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2488.65</v>
      </c>
      <c r="D150" s="37">
        <v>2500</v>
      </c>
      <c r="E150" s="37">
        <v>2458.75</v>
      </c>
      <c r="F150" s="37">
        <v>2428.85</v>
      </c>
      <c r="G150" s="37">
        <v>2387.6</v>
      </c>
      <c r="H150" s="37">
        <v>2529.9</v>
      </c>
      <c r="I150" s="37">
        <v>2571.15</v>
      </c>
      <c r="J150" s="37">
        <v>2601.0500000000002</v>
      </c>
      <c r="K150" s="28">
        <v>2541.25</v>
      </c>
      <c r="L150" s="28">
        <v>2470.1</v>
      </c>
      <c r="M150" s="28">
        <v>4.1218399999999997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1144.25</v>
      </c>
      <c r="D151" s="37">
        <v>1146.6000000000001</v>
      </c>
      <c r="E151" s="37">
        <v>1127.7000000000003</v>
      </c>
      <c r="F151" s="37">
        <v>1111.1500000000001</v>
      </c>
      <c r="G151" s="37">
        <v>1092.2500000000002</v>
      </c>
      <c r="H151" s="37">
        <v>1163.1500000000003</v>
      </c>
      <c r="I151" s="37">
        <v>1182.0500000000004</v>
      </c>
      <c r="J151" s="37">
        <v>1198.6000000000004</v>
      </c>
      <c r="K151" s="28">
        <v>1165.5</v>
      </c>
      <c r="L151" s="28">
        <v>1130.05</v>
      </c>
      <c r="M151" s="28">
        <v>7.2462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686.25</v>
      </c>
      <c r="D152" s="37">
        <v>688.5</v>
      </c>
      <c r="E152" s="37">
        <v>679.3</v>
      </c>
      <c r="F152" s="37">
        <v>672.34999999999991</v>
      </c>
      <c r="G152" s="37">
        <v>663.14999999999986</v>
      </c>
      <c r="H152" s="37">
        <v>695.45</v>
      </c>
      <c r="I152" s="37">
        <v>704.65000000000009</v>
      </c>
      <c r="J152" s="37">
        <v>711.60000000000014</v>
      </c>
      <c r="K152" s="28">
        <v>697.7</v>
      </c>
      <c r="L152" s="28">
        <v>681.55</v>
      </c>
      <c r="M152" s="28">
        <v>4.5991799999999996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126.4</v>
      </c>
      <c r="D153" s="37">
        <v>127.71666666666668</v>
      </c>
      <c r="E153" s="37">
        <v>124.23333333333338</v>
      </c>
      <c r="F153" s="37">
        <v>122.06666666666669</v>
      </c>
      <c r="G153" s="37">
        <v>118.58333333333339</v>
      </c>
      <c r="H153" s="37">
        <v>129.88333333333338</v>
      </c>
      <c r="I153" s="37">
        <v>133.36666666666667</v>
      </c>
      <c r="J153" s="37">
        <v>135.53333333333336</v>
      </c>
      <c r="K153" s="28">
        <v>131.19999999999999</v>
      </c>
      <c r="L153" s="28">
        <v>125.55</v>
      </c>
      <c r="M153" s="28">
        <v>90.33569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146.9</v>
      </c>
      <c r="D154" s="37">
        <v>148.35</v>
      </c>
      <c r="E154" s="37">
        <v>144.85</v>
      </c>
      <c r="F154" s="37">
        <v>142.80000000000001</v>
      </c>
      <c r="G154" s="37">
        <v>139.30000000000001</v>
      </c>
      <c r="H154" s="37">
        <v>150.39999999999998</v>
      </c>
      <c r="I154" s="37">
        <v>153.89999999999998</v>
      </c>
      <c r="J154" s="37">
        <v>155.94999999999996</v>
      </c>
      <c r="K154" s="28">
        <v>151.85</v>
      </c>
      <c r="L154" s="28">
        <v>146.30000000000001</v>
      </c>
      <c r="M154" s="28">
        <v>165.81141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95.5</v>
      </c>
      <c r="D155" s="37">
        <v>95.883333333333326</v>
      </c>
      <c r="E155" s="37">
        <v>94.266666666666652</v>
      </c>
      <c r="F155" s="37">
        <v>93.033333333333331</v>
      </c>
      <c r="G155" s="37">
        <v>91.416666666666657</v>
      </c>
      <c r="H155" s="37">
        <v>97.116666666666646</v>
      </c>
      <c r="I155" s="37">
        <v>98.73333333333332</v>
      </c>
      <c r="J155" s="37">
        <v>99.96666666666664</v>
      </c>
      <c r="K155" s="28">
        <v>97.5</v>
      </c>
      <c r="L155" s="28">
        <v>94.65</v>
      </c>
      <c r="M155" s="28">
        <v>116.49229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3717.15</v>
      </c>
      <c r="D156" s="37">
        <v>3712.5</v>
      </c>
      <c r="E156" s="37">
        <v>3671.05</v>
      </c>
      <c r="F156" s="37">
        <v>3624.9500000000003</v>
      </c>
      <c r="G156" s="37">
        <v>3583.5000000000005</v>
      </c>
      <c r="H156" s="37">
        <v>3758.6</v>
      </c>
      <c r="I156" s="37">
        <v>3800.0499999999997</v>
      </c>
      <c r="J156" s="37">
        <v>3846.1499999999996</v>
      </c>
      <c r="K156" s="28">
        <v>3753.95</v>
      </c>
      <c r="L156" s="28">
        <v>3666.4</v>
      </c>
      <c r="M156" s="28">
        <v>1.2422899999999999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17187.099999999999</v>
      </c>
      <c r="D157" s="37">
        <v>17106.166666666664</v>
      </c>
      <c r="E157" s="37">
        <v>16934.033333333329</v>
      </c>
      <c r="F157" s="37">
        <v>16680.966666666664</v>
      </c>
      <c r="G157" s="37">
        <v>16508.833333333328</v>
      </c>
      <c r="H157" s="37">
        <v>17359.23333333333</v>
      </c>
      <c r="I157" s="37">
        <v>17531.366666666661</v>
      </c>
      <c r="J157" s="37">
        <v>17784.433333333331</v>
      </c>
      <c r="K157" s="28">
        <v>17278.3</v>
      </c>
      <c r="L157" s="28">
        <v>16853.099999999999</v>
      </c>
      <c r="M157" s="28">
        <v>0.92410000000000003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271.14999999999998</v>
      </c>
      <c r="D158" s="37">
        <v>270.38333333333333</v>
      </c>
      <c r="E158" s="37">
        <v>267.91666666666663</v>
      </c>
      <c r="F158" s="37">
        <v>264.68333333333328</v>
      </c>
      <c r="G158" s="37">
        <v>262.21666666666658</v>
      </c>
      <c r="H158" s="37">
        <v>273.61666666666667</v>
      </c>
      <c r="I158" s="37">
        <v>276.08333333333337</v>
      </c>
      <c r="J158" s="37">
        <v>279.31666666666672</v>
      </c>
      <c r="K158" s="28">
        <v>272.85000000000002</v>
      </c>
      <c r="L158" s="28">
        <v>267.14999999999998</v>
      </c>
      <c r="M158" s="28">
        <v>3.6023700000000001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787.95</v>
      </c>
      <c r="D159" s="37">
        <v>785.98333333333346</v>
      </c>
      <c r="E159" s="37">
        <v>773.1166666666669</v>
      </c>
      <c r="F159" s="37">
        <v>758.28333333333342</v>
      </c>
      <c r="G159" s="37">
        <v>745.41666666666686</v>
      </c>
      <c r="H159" s="37">
        <v>800.81666666666695</v>
      </c>
      <c r="I159" s="37">
        <v>813.68333333333351</v>
      </c>
      <c r="J159" s="37">
        <v>828.51666666666699</v>
      </c>
      <c r="K159" s="28">
        <v>798.85</v>
      </c>
      <c r="L159" s="28">
        <v>771.15</v>
      </c>
      <c r="M159" s="28">
        <v>10.5426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150.65</v>
      </c>
      <c r="D160" s="37">
        <v>152.85</v>
      </c>
      <c r="E160" s="37">
        <v>147.94999999999999</v>
      </c>
      <c r="F160" s="37">
        <v>145.25</v>
      </c>
      <c r="G160" s="37">
        <v>140.35</v>
      </c>
      <c r="H160" s="37">
        <v>155.54999999999998</v>
      </c>
      <c r="I160" s="37">
        <v>160.45000000000002</v>
      </c>
      <c r="J160" s="37">
        <v>163.14999999999998</v>
      </c>
      <c r="K160" s="28">
        <v>157.75</v>
      </c>
      <c r="L160" s="28">
        <v>150.15</v>
      </c>
      <c r="M160" s="28">
        <v>191.41394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228.5</v>
      </c>
      <c r="D161" s="37">
        <v>230.81666666666669</v>
      </c>
      <c r="E161" s="37">
        <v>224.68333333333339</v>
      </c>
      <c r="F161" s="37">
        <v>220.8666666666667</v>
      </c>
      <c r="G161" s="37">
        <v>214.73333333333341</v>
      </c>
      <c r="H161" s="37">
        <v>234.63333333333338</v>
      </c>
      <c r="I161" s="37">
        <v>240.76666666666665</v>
      </c>
      <c r="J161" s="37">
        <v>244.58333333333337</v>
      </c>
      <c r="K161" s="28">
        <v>236.95</v>
      </c>
      <c r="L161" s="28">
        <v>227</v>
      </c>
      <c r="M161" s="28">
        <v>3.8546299999999998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2632.75</v>
      </c>
      <c r="D162" s="37">
        <v>2636.4500000000003</v>
      </c>
      <c r="E162" s="37">
        <v>2599.3000000000006</v>
      </c>
      <c r="F162" s="37">
        <v>2565.8500000000004</v>
      </c>
      <c r="G162" s="37">
        <v>2528.7000000000007</v>
      </c>
      <c r="H162" s="37">
        <v>2669.9000000000005</v>
      </c>
      <c r="I162" s="37">
        <v>2707.05</v>
      </c>
      <c r="J162" s="37">
        <v>2740.5000000000005</v>
      </c>
      <c r="K162" s="28">
        <v>2673.6</v>
      </c>
      <c r="L162" s="28">
        <v>2603</v>
      </c>
      <c r="M162" s="28">
        <v>1.6266799999999999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42940.4</v>
      </c>
      <c r="D163" s="37">
        <v>42766.133333333331</v>
      </c>
      <c r="E163" s="37">
        <v>42184.266666666663</v>
      </c>
      <c r="F163" s="37">
        <v>41428.133333333331</v>
      </c>
      <c r="G163" s="37">
        <v>40846.266666666663</v>
      </c>
      <c r="H163" s="37">
        <v>43522.266666666663</v>
      </c>
      <c r="I163" s="37">
        <v>44104.133333333331</v>
      </c>
      <c r="J163" s="37">
        <v>44860.266666666663</v>
      </c>
      <c r="K163" s="28">
        <v>43348</v>
      </c>
      <c r="L163" s="28">
        <v>42010</v>
      </c>
      <c r="M163" s="28">
        <v>0.16911999999999999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224.9</v>
      </c>
      <c r="D164" s="37">
        <v>225.51666666666668</v>
      </c>
      <c r="E164" s="37">
        <v>222.73333333333335</v>
      </c>
      <c r="F164" s="37">
        <v>220.56666666666666</v>
      </c>
      <c r="G164" s="37">
        <v>217.78333333333333</v>
      </c>
      <c r="H164" s="37">
        <v>227.68333333333337</v>
      </c>
      <c r="I164" s="37">
        <v>230.46666666666673</v>
      </c>
      <c r="J164" s="37">
        <v>232.63333333333338</v>
      </c>
      <c r="K164" s="28">
        <v>228.3</v>
      </c>
      <c r="L164" s="28">
        <v>223.35</v>
      </c>
      <c r="M164" s="28">
        <v>17.994769999999999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4260.3999999999996</v>
      </c>
      <c r="D165" s="37">
        <v>4293</v>
      </c>
      <c r="E165" s="37">
        <v>4182.3999999999996</v>
      </c>
      <c r="F165" s="37">
        <v>4104.3999999999996</v>
      </c>
      <c r="G165" s="37">
        <v>3993.7999999999993</v>
      </c>
      <c r="H165" s="37">
        <v>4371</v>
      </c>
      <c r="I165" s="37">
        <v>4481.6000000000004</v>
      </c>
      <c r="J165" s="37">
        <v>4559.6000000000004</v>
      </c>
      <c r="K165" s="28">
        <v>4403.6000000000004</v>
      </c>
      <c r="L165" s="28">
        <v>4215</v>
      </c>
      <c r="M165" s="28">
        <v>0.14707999999999999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2172.5500000000002</v>
      </c>
      <c r="D166" s="37">
        <v>2181.9333333333334</v>
      </c>
      <c r="E166" s="37">
        <v>2148.8666666666668</v>
      </c>
      <c r="F166" s="37">
        <v>2125.1833333333334</v>
      </c>
      <c r="G166" s="37">
        <v>2092.1166666666668</v>
      </c>
      <c r="H166" s="37">
        <v>2205.6166666666668</v>
      </c>
      <c r="I166" s="37">
        <v>2238.6833333333334</v>
      </c>
      <c r="J166" s="37">
        <v>2262.3666666666668</v>
      </c>
      <c r="K166" s="28">
        <v>2215</v>
      </c>
      <c r="L166" s="28">
        <v>2158.25</v>
      </c>
      <c r="M166" s="28">
        <v>3.0130699999999999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1808.55</v>
      </c>
      <c r="D167" s="37">
        <v>1817.9833333333333</v>
      </c>
      <c r="E167" s="37">
        <v>1731.0666666666666</v>
      </c>
      <c r="F167" s="37">
        <v>1653.5833333333333</v>
      </c>
      <c r="G167" s="37">
        <v>1566.6666666666665</v>
      </c>
      <c r="H167" s="37">
        <v>1895.4666666666667</v>
      </c>
      <c r="I167" s="37">
        <v>1982.3833333333332</v>
      </c>
      <c r="J167" s="37">
        <v>2059.8666666666668</v>
      </c>
      <c r="K167" s="28">
        <v>1904.9</v>
      </c>
      <c r="L167" s="28">
        <v>1740.5</v>
      </c>
      <c r="M167" s="28">
        <v>16.188079999999999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2527.9499999999998</v>
      </c>
      <c r="D168" s="37">
        <v>2535.8833333333332</v>
      </c>
      <c r="E168" s="37">
        <v>2502.0666666666666</v>
      </c>
      <c r="F168" s="37">
        <v>2476.1833333333334</v>
      </c>
      <c r="G168" s="37">
        <v>2442.3666666666668</v>
      </c>
      <c r="H168" s="37">
        <v>2561.7666666666664</v>
      </c>
      <c r="I168" s="37">
        <v>2595.583333333333</v>
      </c>
      <c r="J168" s="37">
        <v>2621.4666666666662</v>
      </c>
      <c r="K168" s="28">
        <v>2569.6999999999998</v>
      </c>
      <c r="L168" s="28">
        <v>2510</v>
      </c>
      <c r="M168" s="28">
        <v>0.98846000000000001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107.7</v>
      </c>
      <c r="D169" s="37">
        <v>108.23333333333333</v>
      </c>
      <c r="E169" s="37">
        <v>106.76666666666667</v>
      </c>
      <c r="F169" s="37">
        <v>105.83333333333333</v>
      </c>
      <c r="G169" s="37">
        <v>104.36666666666666</v>
      </c>
      <c r="H169" s="37">
        <v>109.16666666666667</v>
      </c>
      <c r="I169" s="37">
        <v>110.63333333333334</v>
      </c>
      <c r="J169" s="37">
        <v>111.56666666666668</v>
      </c>
      <c r="K169" s="28">
        <v>109.7</v>
      </c>
      <c r="L169" s="28">
        <v>107.3</v>
      </c>
      <c r="M169" s="28">
        <v>21.62978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227</v>
      </c>
      <c r="D170" s="37">
        <v>227.08333333333334</v>
      </c>
      <c r="E170" s="37">
        <v>224.51666666666668</v>
      </c>
      <c r="F170" s="37">
        <v>222.03333333333333</v>
      </c>
      <c r="G170" s="37">
        <v>219.46666666666667</v>
      </c>
      <c r="H170" s="37">
        <v>229.56666666666669</v>
      </c>
      <c r="I170" s="37">
        <v>232.13333333333335</v>
      </c>
      <c r="J170" s="37">
        <v>234.6166666666667</v>
      </c>
      <c r="K170" s="28">
        <v>229.65</v>
      </c>
      <c r="L170" s="28">
        <v>224.6</v>
      </c>
      <c r="M170" s="28">
        <v>122.52643999999999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432.7</v>
      </c>
      <c r="D171" s="37">
        <v>431.86666666666662</v>
      </c>
      <c r="E171" s="37">
        <v>427.73333333333323</v>
      </c>
      <c r="F171" s="37">
        <v>422.76666666666659</v>
      </c>
      <c r="G171" s="37">
        <v>418.63333333333321</v>
      </c>
      <c r="H171" s="37">
        <v>436.83333333333326</v>
      </c>
      <c r="I171" s="37">
        <v>440.96666666666658</v>
      </c>
      <c r="J171" s="37">
        <v>445.93333333333328</v>
      </c>
      <c r="K171" s="28">
        <v>436</v>
      </c>
      <c r="L171" s="28">
        <v>426.9</v>
      </c>
      <c r="M171" s="28">
        <v>2.8080699999999998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13221.4</v>
      </c>
      <c r="D172" s="37">
        <v>13277.15</v>
      </c>
      <c r="E172" s="37">
        <v>13014.3</v>
      </c>
      <c r="F172" s="37">
        <v>12807.199999999999</v>
      </c>
      <c r="G172" s="37">
        <v>12544.349999999999</v>
      </c>
      <c r="H172" s="37">
        <v>13484.25</v>
      </c>
      <c r="I172" s="37">
        <v>13747.100000000002</v>
      </c>
      <c r="J172" s="37">
        <v>13954.2</v>
      </c>
      <c r="K172" s="28">
        <v>13540</v>
      </c>
      <c r="L172" s="28">
        <v>13070.05</v>
      </c>
      <c r="M172" s="28">
        <v>2.554E-2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30.3</v>
      </c>
      <c r="D173" s="37">
        <v>30.466666666666669</v>
      </c>
      <c r="E173" s="37">
        <v>29.983333333333338</v>
      </c>
      <c r="F173" s="37">
        <v>29.666666666666668</v>
      </c>
      <c r="G173" s="37">
        <v>29.183333333333337</v>
      </c>
      <c r="H173" s="37">
        <v>30.783333333333339</v>
      </c>
      <c r="I173" s="37">
        <v>31.266666666666673</v>
      </c>
      <c r="J173" s="37">
        <v>31.583333333333339</v>
      </c>
      <c r="K173" s="28">
        <v>30.95</v>
      </c>
      <c r="L173" s="28">
        <v>30.15</v>
      </c>
      <c r="M173" s="28">
        <v>568.09933000000001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112.8</v>
      </c>
      <c r="D174" s="37">
        <v>113.78333333333335</v>
      </c>
      <c r="E174" s="37">
        <v>111.11666666666669</v>
      </c>
      <c r="F174" s="37">
        <v>109.43333333333334</v>
      </c>
      <c r="G174" s="37">
        <v>106.76666666666668</v>
      </c>
      <c r="H174" s="37">
        <v>115.4666666666667</v>
      </c>
      <c r="I174" s="37">
        <v>118.13333333333335</v>
      </c>
      <c r="J174" s="37">
        <v>119.81666666666671</v>
      </c>
      <c r="K174" s="28">
        <v>116.45</v>
      </c>
      <c r="L174" s="28">
        <v>112.1</v>
      </c>
      <c r="M174" s="28">
        <v>75.663579999999996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118.1</v>
      </c>
      <c r="D175" s="37">
        <v>118.44999999999999</v>
      </c>
      <c r="E175" s="37">
        <v>117.09999999999998</v>
      </c>
      <c r="F175" s="37">
        <v>116.1</v>
      </c>
      <c r="G175" s="37">
        <v>114.74999999999999</v>
      </c>
      <c r="H175" s="37">
        <v>119.44999999999997</v>
      </c>
      <c r="I175" s="37">
        <v>120.8</v>
      </c>
      <c r="J175" s="37">
        <v>121.79999999999997</v>
      </c>
      <c r="K175" s="28">
        <v>119.8</v>
      </c>
      <c r="L175" s="28">
        <v>117.45</v>
      </c>
      <c r="M175" s="28">
        <v>21.679939999999998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2615.85</v>
      </c>
      <c r="D176" s="37">
        <v>2617.1833333333334</v>
      </c>
      <c r="E176" s="37">
        <v>2596.3666666666668</v>
      </c>
      <c r="F176" s="37">
        <v>2576.8833333333332</v>
      </c>
      <c r="G176" s="37">
        <v>2556.0666666666666</v>
      </c>
      <c r="H176" s="37">
        <v>2636.666666666667</v>
      </c>
      <c r="I176" s="37">
        <v>2657.4833333333336</v>
      </c>
      <c r="J176" s="37">
        <v>2676.9666666666672</v>
      </c>
      <c r="K176" s="28">
        <v>2638</v>
      </c>
      <c r="L176" s="28">
        <v>2597.6999999999998</v>
      </c>
      <c r="M176" s="28">
        <v>62.430860000000003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755.05</v>
      </c>
      <c r="D177" s="37">
        <v>757.65</v>
      </c>
      <c r="E177" s="37">
        <v>743.8</v>
      </c>
      <c r="F177" s="37">
        <v>732.55</v>
      </c>
      <c r="G177" s="37">
        <v>718.69999999999993</v>
      </c>
      <c r="H177" s="37">
        <v>768.9</v>
      </c>
      <c r="I177" s="37">
        <v>782.75000000000011</v>
      </c>
      <c r="J177" s="37">
        <v>794</v>
      </c>
      <c r="K177" s="28">
        <v>771.5</v>
      </c>
      <c r="L177" s="28">
        <v>746.4</v>
      </c>
      <c r="M177" s="28">
        <v>13.241580000000001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1073.4000000000001</v>
      </c>
      <c r="D178" s="37">
        <v>1071.4166666666667</v>
      </c>
      <c r="E178" s="37">
        <v>1059.2333333333336</v>
      </c>
      <c r="F178" s="37">
        <v>1045.0666666666668</v>
      </c>
      <c r="G178" s="37">
        <v>1032.8833333333337</v>
      </c>
      <c r="H178" s="37">
        <v>1085.5833333333335</v>
      </c>
      <c r="I178" s="37">
        <v>1097.7666666666664</v>
      </c>
      <c r="J178" s="37">
        <v>1111.9333333333334</v>
      </c>
      <c r="K178" s="28">
        <v>1083.5999999999999</v>
      </c>
      <c r="L178" s="28">
        <v>1057.25</v>
      </c>
      <c r="M178" s="28">
        <v>8.4769699999999997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2339.9</v>
      </c>
      <c r="D179" s="37">
        <v>2333.6166666666668</v>
      </c>
      <c r="E179" s="37">
        <v>2306.2833333333338</v>
      </c>
      <c r="F179" s="37">
        <v>2272.666666666667</v>
      </c>
      <c r="G179" s="37">
        <v>2245.3333333333339</v>
      </c>
      <c r="H179" s="37">
        <v>2367.2333333333336</v>
      </c>
      <c r="I179" s="37">
        <v>2394.5666666666666</v>
      </c>
      <c r="J179" s="37">
        <v>2428.1833333333334</v>
      </c>
      <c r="K179" s="28">
        <v>2360.9499999999998</v>
      </c>
      <c r="L179" s="28">
        <v>2300</v>
      </c>
      <c r="M179" s="28">
        <v>7.2031599999999996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6601.8</v>
      </c>
      <c r="D180" s="37">
        <v>6615</v>
      </c>
      <c r="E180" s="37">
        <v>6555</v>
      </c>
      <c r="F180" s="37">
        <v>6508.2</v>
      </c>
      <c r="G180" s="37">
        <v>6448.2</v>
      </c>
      <c r="H180" s="37">
        <v>6661.8</v>
      </c>
      <c r="I180" s="37">
        <v>6721.8</v>
      </c>
      <c r="J180" s="37">
        <v>6768.6</v>
      </c>
      <c r="K180" s="28">
        <v>6675</v>
      </c>
      <c r="L180" s="28">
        <v>6568.2</v>
      </c>
      <c r="M180" s="28">
        <v>0.14402999999999999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21647.4</v>
      </c>
      <c r="D181" s="37">
        <v>21773.75</v>
      </c>
      <c r="E181" s="37">
        <v>21448.7</v>
      </c>
      <c r="F181" s="37">
        <v>21250</v>
      </c>
      <c r="G181" s="37">
        <v>20924.95</v>
      </c>
      <c r="H181" s="37">
        <v>21972.45</v>
      </c>
      <c r="I181" s="37">
        <v>22297.500000000004</v>
      </c>
      <c r="J181" s="37">
        <v>22496.2</v>
      </c>
      <c r="K181" s="28">
        <v>22098.799999999999</v>
      </c>
      <c r="L181" s="28">
        <v>21575.05</v>
      </c>
      <c r="M181" s="28">
        <v>0.39072000000000001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1127.75</v>
      </c>
      <c r="D182" s="37">
        <v>1125.2333333333333</v>
      </c>
      <c r="E182" s="37">
        <v>1105.5666666666666</v>
      </c>
      <c r="F182" s="37">
        <v>1083.3833333333332</v>
      </c>
      <c r="G182" s="37">
        <v>1063.7166666666665</v>
      </c>
      <c r="H182" s="37">
        <v>1147.4166666666667</v>
      </c>
      <c r="I182" s="37">
        <v>1167.0833333333333</v>
      </c>
      <c r="J182" s="37">
        <v>1189.2666666666669</v>
      </c>
      <c r="K182" s="28">
        <v>1144.9000000000001</v>
      </c>
      <c r="L182" s="28">
        <v>1103.05</v>
      </c>
      <c r="M182" s="28">
        <v>16.139130000000002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2400.8000000000002</v>
      </c>
      <c r="D183" s="37">
        <v>2394.9</v>
      </c>
      <c r="E183" s="37">
        <v>2368.8500000000004</v>
      </c>
      <c r="F183" s="37">
        <v>2336.9</v>
      </c>
      <c r="G183" s="37">
        <v>2310.8500000000004</v>
      </c>
      <c r="H183" s="37">
        <v>2426.8500000000004</v>
      </c>
      <c r="I183" s="37">
        <v>2452.9000000000005</v>
      </c>
      <c r="J183" s="37">
        <v>2484.8500000000004</v>
      </c>
      <c r="K183" s="28">
        <v>2420.9499999999998</v>
      </c>
      <c r="L183" s="28">
        <v>2362.9499999999998</v>
      </c>
      <c r="M183" s="28">
        <v>3.2908900000000001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462.05</v>
      </c>
      <c r="D184" s="37">
        <v>463.01666666666665</v>
      </c>
      <c r="E184" s="37">
        <v>459.23333333333329</v>
      </c>
      <c r="F184" s="37">
        <v>456.41666666666663</v>
      </c>
      <c r="G184" s="37">
        <v>452.63333333333327</v>
      </c>
      <c r="H184" s="37">
        <v>465.83333333333331</v>
      </c>
      <c r="I184" s="37">
        <v>469.61666666666662</v>
      </c>
      <c r="J184" s="37">
        <v>472.43333333333334</v>
      </c>
      <c r="K184" s="28">
        <v>466.8</v>
      </c>
      <c r="L184" s="28">
        <v>460.2</v>
      </c>
      <c r="M184" s="28">
        <v>171.75179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74.25</v>
      </c>
      <c r="D185" s="37">
        <v>74.433333333333323</v>
      </c>
      <c r="E185" s="37">
        <v>73.166666666666643</v>
      </c>
      <c r="F185" s="37">
        <v>72.083333333333314</v>
      </c>
      <c r="G185" s="37">
        <v>70.816666666666634</v>
      </c>
      <c r="H185" s="37">
        <v>75.516666666666652</v>
      </c>
      <c r="I185" s="37">
        <v>76.783333333333331</v>
      </c>
      <c r="J185" s="37">
        <v>77.86666666666666</v>
      </c>
      <c r="K185" s="28">
        <v>75.7</v>
      </c>
      <c r="L185" s="28">
        <v>73.349999999999994</v>
      </c>
      <c r="M185" s="28">
        <v>600.64633000000003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909.9</v>
      </c>
      <c r="D186" s="37">
        <v>915.91666666666663</v>
      </c>
      <c r="E186" s="37">
        <v>900.98333333333323</v>
      </c>
      <c r="F186" s="37">
        <v>892.06666666666661</v>
      </c>
      <c r="G186" s="37">
        <v>877.13333333333321</v>
      </c>
      <c r="H186" s="37">
        <v>924.83333333333326</v>
      </c>
      <c r="I186" s="37">
        <v>939.76666666666665</v>
      </c>
      <c r="J186" s="37">
        <v>948.68333333333328</v>
      </c>
      <c r="K186" s="28">
        <v>930.85</v>
      </c>
      <c r="L186" s="28">
        <v>907</v>
      </c>
      <c r="M186" s="28">
        <v>29.114100000000001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419.6</v>
      </c>
      <c r="D187" s="37">
        <v>424.26666666666671</v>
      </c>
      <c r="E187" s="37">
        <v>411.68333333333339</v>
      </c>
      <c r="F187" s="37">
        <v>403.76666666666671</v>
      </c>
      <c r="G187" s="37">
        <v>391.18333333333339</v>
      </c>
      <c r="H187" s="37">
        <v>432.18333333333339</v>
      </c>
      <c r="I187" s="37">
        <v>444.76666666666677</v>
      </c>
      <c r="J187" s="37">
        <v>452.68333333333339</v>
      </c>
      <c r="K187" s="28">
        <v>436.85</v>
      </c>
      <c r="L187" s="28">
        <v>416.35</v>
      </c>
      <c r="M187" s="28">
        <v>9.1729199999999995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547.45000000000005</v>
      </c>
      <c r="D188" s="37">
        <v>552.53333333333342</v>
      </c>
      <c r="E188" s="37">
        <v>539.96666666666681</v>
      </c>
      <c r="F188" s="37">
        <v>532.48333333333335</v>
      </c>
      <c r="G188" s="37">
        <v>519.91666666666674</v>
      </c>
      <c r="H188" s="37">
        <v>560.01666666666688</v>
      </c>
      <c r="I188" s="37">
        <v>572.58333333333348</v>
      </c>
      <c r="J188" s="37">
        <v>580.06666666666695</v>
      </c>
      <c r="K188" s="28">
        <v>565.1</v>
      </c>
      <c r="L188" s="28">
        <v>545.04999999999995</v>
      </c>
      <c r="M188" s="28">
        <v>2.6023000000000001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708.85</v>
      </c>
      <c r="D189" s="37">
        <v>704.56666666666661</v>
      </c>
      <c r="E189" s="37">
        <v>696.63333333333321</v>
      </c>
      <c r="F189" s="37">
        <v>684.41666666666663</v>
      </c>
      <c r="G189" s="37">
        <v>676.48333333333323</v>
      </c>
      <c r="H189" s="37">
        <v>716.78333333333319</v>
      </c>
      <c r="I189" s="37">
        <v>724.71666666666658</v>
      </c>
      <c r="J189" s="37">
        <v>736.93333333333317</v>
      </c>
      <c r="K189" s="28">
        <v>712.5</v>
      </c>
      <c r="L189" s="28">
        <v>692.35</v>
      </c>
      <c r="M189" s="28">
        <v>19.95805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964.35</v>
      </c>
      <c r="D190" s="37">
        <v>968.85</v>
      </c>
      <c r="E190" s="37">
        <v>955.7</v>
      </c>
      <c r="F190" s="37">
        <v>947.05000000000007</v>
      </c>
      <c r="G190" s="37">
        <v>933.90000000000009</v>
      </c>
      <c r="H190" s="37">
        <v>977.5</v>
      </c>
      <c r="I190" s="37">
        <v>990.64999999999986</v>
      </c>
      <c r="J190" s="37">
        <v>999.3</v>
      </c>
      <c r="K190" s="28">
        <v>982</v>
      </c>
      <c r="L190" s="28">
        <v>960.2</v>
      </c>
      <c r="M190" s="28">
        <v>12.016220000000001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965.4</v>
      </c>
      <c r="D191" s="37">
        <v>966.6</v>
      </c>
      <c r="E191" s="37">
        <v>954.95</v>
      </c>
      <c r="F191" s="37">
        <v>944.5</v>
      </c>
      <c r="G191" s="37">
        <v>932.85</v>
      </c>
      <c r="H191" s="37">
        <v>977.05000000000007</v>
      </c>
      <c r="I191" s="37">
        <v>988.69999999999993</v>
      </c>
      <c r="J191" s="37">
        <v>999.15000000000009</v>
      </c>
      <c r="K191" s="28">
        <v>978.25</v>
      </c>
      <c r="L191" s="28">
        <v>956.15</v>
      </c>
      <c r="M191" s="28">
        <v>3.3240699999999999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3288</v>
      </c>
      <c r="D192" s="37">
        <v>3296.15</v>
      </c>
      <c r="E192" s="37">
        <v>3267.4500000000003</v>
      </c>
      <c r="F192" s="37">
        <v>3246.9</v>
      </c>
      <c r="G192" s="37">
        <v>3218.2000000000003</v>
      </c>
      <c r="H192" s="37">
        <v>3316.7000000000003</v>
      </c>
      <c r="I192" s="37">
        <v>3345.4</v>
      </c>
      <c r="J192" s="37">
        <v>3365.9500000000003</v>
      </c>
      <c r="K192" s="28">
        <v>3324.85</v>
      </c>
      <c r="L192" s="28">
        <v>3275.6</v>
      </c>
      <c r="M192" s="28">
        <v>17.115100000000002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715.15</v>
      </c>
      <c r="D193" s="37">
        <v>721.05000000000007</v>
      </c>
      <c r="E193" s="37">
        <v>704.10000000000014</v>
      </c>
      <c r="F193" s="37">
        <v>693.05000000000007</v>
      </c>
      <c r="G193" s="37">
        <v>676.10000000000014</v>
      </c>
      <c r="H193" s="37">
        <v>732.10000000000014</v>
      </c>
      <c r="I193" s="37">
        <v>749.05000000000018</v>
      </c>
      <c r="J193" s="37">
        <v>760.10000000000014</v>
      </c>
      <c r="K193" s="28">
        <v>738</v>
      </c>
      <c r="L193" s="28">
        <v>710</v>
      </c>
      <c r="M193" s="28">
        <v>15.13724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8457.4</v>
      </c>
      <c r="D194" s="37">
        <v>8517.4666666666672</v>
      </c>
      <c r="E194" s="37">
        <v>8344.9333333333343</v>
      </c>
      <c r="F194" s="37">
        <v>8232.4666666666672</v>
      </c>
      <c r="G194" s="37">
        <v>8059.9333333333343</v>
      </c>
      <c r="H194" s="37">
        <v>8629.9333333333343</v>
      </c>
      <c r="I194" s="37">
        <v>8802.4666666666672</v>
      </c>
      <c r="J194" s="37">
        <v>8914.9333333333343</v>
      </c>
      <c r="K194" s="28">
        <v>8690</v>
      </c>
      <c r="L194" s="28">
        <v>8405</v>
      </c>
      <c r="M194" s="28">
        <v>5.63544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425.75</v>
      </c>
      <c r="D195" s="37">
        <v>423.08333333333331</v>
      </c>
      <c r="E195" s="37">
        <v>418.66666666666663</v>
      </c>
      <c r="F195" s="37">
        <v>411.58333333333331</v>
      </c>
      <c r="G195" s="37">
        <v>407.16666666666663</v>
      </c>
      <c r="H195" s="37">
        <v>430.16666666666663</v>
      </c>
      <c r="I195" s="37">
        <v>434.58333333333326</v>
      </c>
      <c r="J195" s="37">
        <v>441.66666666666663</v>
      </c>
      <c r="K195" s="28">
        <v>427.5</v>
      </c>
      <c r="L195" s="28">
        <v>416</v>
      </c>
      <c r="M195" s="28">
        <v>145.25617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227</v>
      </c>
      <c r="D196" s="37">
        <v>227.71666666666667</v>
      </c>
      <c r="E196" s="37">
        <v>224.03333333333333</v>
      </c>
      <c r="F196" s="37">
        <v>221.06666666666666</v>
      </c>
      <c r="G196" s="37">
        <v>217.38333333333333</v>
      </c>
      <c r="H196" s="37">
        <v>230.68333333333334</v>
      </c>
      <c r="I196" s="37">
        <v>234.36666666666667</v>
      </c>
      <c r="J196" s="37">
        <v>237.33333333333334</v>
      </c>
      <c r="K196" s="28">
        <v>231.4</v>
      </c>
      <c r="L196" s="28">
        <v>224.75</v>
      </c>
      <c r="M196" s="28">
        <v>176.36195000000001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1006.35</v>
      </c>
      <c r="D197" s="37">
        <v>1016.0833333333334</v>
      </c>
      <c r="E197" s="37">
        <v>992.26666666666665</v>
      </c>
      <c r="F197" s="37">
        <v>978.18333333333328</v>
      </c>
      <c r="G197" s="37">
        <v>954.36666666666656</v>
      </c>
      <c r="H197" s="37">
        <v>1030.1666666666667</v>
      </c>
      <c r="I197" s="37">
        <v>1053.9833333333336</v>
      </c>
      <c r="J197" s="37">
        <v>1068.0666666666668</v>
      </c>
      <c r="K197" s="28">
        <v>1039.9000000000001</v>
      </c>
      <c r="L197" s="28">
        <v>1002</v>
      </c>
      <c r="M197" s="28">
        <v>123.11666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1098.3499999999999</v>
      </c>
      <c r="D198" s="37">
        <v>1113.7333333333333</v>
      </c>
      <c r="E198" s="37">
        <v>1075.6166666666668</v>
      </c>
      <c r="F198" s="37">
        <v>1052.8833333333334</v>
      </c>
      <c r="G198" s="37">
        <v>1014.7666666666669</v>
      </c>
      <c r="H198" s="37">
        <v>1136.4666666666667</v>
      </c>
      <c r="I198" s="37">
        <v>1174.583333333333</v>
      </c>
      <c r="J198" s="37">
        <v>1197.3166666666666</v>
      </c>
      <c r="K198" s="28">
        <v>1151.8499999999999</v>
      </c>
      <c r="L198" s="28">
        <v>1091</v>
      </c>
      <c r="M198" s="28">
        <v>36.661960000000001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659.25</v>
      </c>
      <c r="D199" s="37">
        <v>663.38333333333333</v>
      </c>
      <c r="E199" s="37">
        <v>647.61666666666667</v>
      </c>
      <c r="F199" s="37">
        <v>635.98333333333335</v>
      </c>
      <c r="G199" s="37">
        <v>620.2166666666667</v>
      </c>
      <c r="H199" s="37">
        <v>675.01666666666665</v>
      </c>
      <c r="I199" s="37">
        <v>690.7833333333333</v>
      </c>
      <c r="J199" s="37">
        <v>702.41666666666663</v>
      </c>
      <c r="K199" s="28">
        <v>679.15</v>
      </c>
      <c r="L199" s="28">
        <v>651.75</v>
      </c>
      <c r="M199" s="28">
        <v>12.453749999999999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2140.25</v>
      </c>
      <c r="D200" s="37">
        <v>2142.2000000000003</v>
      </c>
      <c r="E200" s="37">
        <v>2119.4000000000005</v>
      </c>
      <c r="F200" s="37">
        <v>2098.5500000000002</v>
      </c>
      <c r="G200" s="37">
        <v>2075.7500000000005</v>
      </c>
      <c r="H200" s="37">
        <v>2163.0500000000006</v>
      </c>
      <c r="I200" s="37">
        <v>2185.8500000000008</v>
      </c>
      <c r="J200" s="37">
        <v>2206.7000000000007</v>
      </c>
      <c r="K200" s="28">
        <v>2165</v>
      </c>
      <c r="L200" s="28">
        <v>2121.35</v>
      </c>
      <c r="M200" s="28">
        <v>11.50314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2589.1999999999998</v>
      </c>
      <c r="D201" s="37">
        <v>2590.3833333333332</v>
      </c>
      <c r="E201" s="37">
        <v>2551.4166666666665</v>
      </c>
      <c r="F201" s="37">
        <v>2513.6333333333332</v>
      </c>
      <c r="G201" s="37">
        <v>2474.6666666666665</v>
      </c>
      <c r="H201" s="37">
        <v>2628.1666666666665</v>
      </c>
      <c r="I201" s="37">
        <v>2667.1333333333337</v>
      </c>
      <c r="J201" s="37">
        <v>2704.9166666666665</v>
      </c>
      <c r="K201" s="28">
        <v>2629.35</v>
      </c>
      <c r="L201" s="28">
        <v>2552.6</v>
      </c>
      <c r="M201" s="28">
        <v>2.63266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430.5</v>
      </c>
      <c r="D202" s="37">
        <v>434.10000000000008</v>
      </c>
      <c r="E202" s="37">
        <v>424.50000000000017</v>
      </c>
      <c r="F202" s="37">
        <v>418.50000000000011</v>
      </c>
      <c r="G202" s="37">
        <v>408.9000000000002</v>
      </c>
      <c r="H202" s="37">
        <v>440.10000000000014</v>
      </c>
      <c r="I202" s="37">
        <v>449.70000000000005</v>
      </c>
      <c r="J202" s="37">
        <v>455.7000000000001</v>
      </c>
      <c r="K202" s="28">
        <v>443.7</v>
      </c>
      <c r="L202" s="28">
        <v>428.1</v>
      </c>
      <c r="M202" s="28">
        <v>12.35154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1075.9000000000001</v>
      </c>
      <c r="D203" s="37">
        <v>1067.8666666666668</v>
      </c>
      <c r="E203" s="37">
        <v>1055.2833333333335</v>
      </c>
      <c r="F203" s="37">
        <v>1034.6666666666667</v>
      </c>
      <c r="G203" s="37">
        <v>1022.0833333333335</v>
      </c>
      <c r="H203" s="37">
        <v>1088.4833333333336</v>
      </c>
      <c r="I203" s="37">
        <v>1101.0666666666666</v>
      </c>
      <c r="J203" s="37">
        <v>1121.6833333333336</v>
      </c>
      <c r="K203" s="28">
        <v>1080.45</v>
      </c>
      <c r="L203" s="28">
        <v>1047.25</v>
      </c>
      <c r="M203" s="28">
        <v>3.3785400000000001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792.55</v>
      </c>
      <c r="D204" s="37">
        <v>791.66666666666663</v>
      </c>
      <c r="E204" s="37">
        <v>784.5333333333333</v>
      </c>
      <c r="F204" s="37">
        <v>776.51666666666665</v>
      </c>
      <c r="G204" s="37">
        <v>769.38333333333333</v>
      </c>
      <c r="H204" s="37">
        <v>799.68333333333328</v>
      </c>
      <c r="I204" s="37">
        <v>806.81666666666672</v>
      </c>
      <c r="J204" s="37">
        <v>814.83333333333326</v>
      </c>
      <c r="K204" s="28">
        <v>798.8</v>
      </c>
      <c r="L204" s="28">
        <v>783.65</v>
      </c>
      <c r="M204" s="28">
        <v>16.954499999999999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5868.05</v>
      </c>
      <c r="D205" s="37">
        <v>5886.4333333333343</v>
      </c>
      <c r="E205" s="37">
        <v>5815.2666666666682</v>
      </c>
      <c r="F205" s="37">
        <v>5762.4833333333336</v>
      </c>
      <c r="G205" s="37">
        <v>5691.3166666666675</v>
      </c>
      <c r="H205" s="37">
        <v>5939.216666666669</v>
      </c>
      <c r="I205" s="37">
        <v>6010.383333333335</v>
      </c>
      <c r="J205" s="37">
        <v>6063.1666666666697</v>
      </c>
      <c r="K205" s="28">
        <v>5957.6</v>
      </c>
      <c r="L205" s="28">
        <v>5833.65</v>
      </c>
      <c r="M205" s="28">
        <v>4.58962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36.4</v>
      </c>
      <c r="D206" s="37">
        <v>36.5</v>
      </c>
      <c r="E206" s="37">
        <v>36.1</v>
      </c>
      <c r="F206" s="37">
        <v>35.800000000000004</v>
      </c>
      <c r="G206" s="37">
        <v>35.400000000000006</v>
      </c>
      <c r="H206" s="37">
        <v>36.799999999999997</v>
      </c>
      <c r="I206" s="37">
        <v>37.200000000000003</v>
      </c>
      <c r="J206" s="37">
        <v>37.499999999999993</v>
      </c>
      <c r="K206" s="28">
        <v>36.9</v>
      </c>
      <c r="L206" s="28">
        <v>36.200000000000003</v>
      </c>
      <c r="M206" s="28">
        <v>53.820650000000001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1461.65</v>
      </c>
      <c r="D207" s="37">
        <v>1459.5833333333333</v>
      </c>
      <c r="E207" s="37">
        <v>1444.1666666666665</v>
      </c>
      <c r="F207" s="37">
        <v>1426.6833333333332</v>
      </c>
      <c r="G207" s="37">
        <v>1411.2666666666664</v>
      </c>
      <c r="H207" s="37">
        <v>1477.0666666666666</v>
      </c>
      <c r="I207" s="37">
        <v>1492.4833333333331</v>
      </c>
      <c r="J207" s="37">
        <v>1509.9666666666667</v>
      </c>
      <c r="K207" s="28">
        <v>1475</v>
      </c>
      <c r="L207" s="28">
        <v>1442.1</v>
      </c>
      <c r="M207" s="28">
        <v>2.0016799999999999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773.25</v>
      </c>
      <c r="D208" s="37">
        <v>778.15</v>
      </c>
      <c r="E208" s="37">
        <v>763.75</v>
      </c>
      <c r="F208" s="37">
        <v>754.25</v>
      </c>
      <c r="G208" s="37">
        <v>739.85</v>
      </c>
      <c r="H208" s="37">
        <v>787.65</v>
      </c>
      <c r="I208" s="37">
        <v>802.04999999999984</v>
      </c>
      <c r="J208" s="37">
        <v>811.55</v>
      </c>
      <c r="K208" s="28">
        <v>792.55</v>
      </c>
      <c r="L208" s="28">
        <v>768.65</v>
      </c>
      <c r="M208" s="28">
        <v>10.35665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1109.05</v>
      </c>
      <c r="D209" s="37">
        <v>1105.2666666666667</v>
      </c>
      <c r="E209" s="37">
        <v>1086.5333333333333</v>
      </c>
      <c r="F209" s="37">
        <v>1064.0166666666667</v>
      </c>
      <c r="G209" s="37">
        <v>1045.2833333333333</v>
      </c>
      <c r="H209" s="37">
        <v>1127.7833333333333</v>
      </c>
      <c r="I209" s="37">
        <v>1146.5166666666664</v>
      </c>
      <c r="J209" s="37">
        <v>1169.0333333333333</v>
      </c>
      <c r="K209" s="28">
        <v>1124</v>
      </c>
      <c r="L209" s="28">
        <v>1082.75</v>
      </c>
      <c r="M209" s="28">
        <v>6.5825399999999998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305.5</v>
      </c>
      <c r="D210" s="37">
        <v>308.51666666666665</v>
      </c>
      <c r="E210" s="37">
        <v>300.13333333333333</v>
      </c>
      <c r="F210" s="37">
        <v>294.76666666666665</v>
      </c>
      <c r="G210" s="37">
        <v>286.38333333333333</v>
      </c>
      <c r="H210" s="37">
        <v>313.88333333333333</v>
      </c>
      <c r="I210" s="37">
        <v>322.26666666666665</v>
      </c>
      <c r="J210" s="37">
        <v>327.63333333333333</v>
      </c>
      <c r="K210" s="28">
        <v>316.89999999999998</v>
      </c>
      <c r="L210" s="28">
        <v>303.14999999999998</v>
      </c>
      <c r="M210" s="28">
        <v>119.23967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</v>
      </c>
      <c r="D211" s="37">
        <v>8.9833333333333343</v>
      </c>
      <c r="E211" s="37">
        <v>8.8666666666666689</v>
      </c>
      <c r="F211" s="37">
        <v>8.7333333333333343</v>
      </c>
      <c r="G211" s="37">
        <v>8.6166666666666689</v>
      </c>
      <c r="H211" s="37">
        <v>9.1166666666666689</v>
      </c>
      <c r="I211" s="37">
        <v>9.2333333333333361</v>
      </c>
      <c r="J211" s="37">
        <v>9.3666666666666689</v>
      </c>
      <c r="K211" s="28">
        <v>9.1</v>
      </c>
      <c r="L211" s="28">
        <v>8.85</v>
      </c>
      <c r="M211" s="28">
        <v>1207.3158699999999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1011.6</v>
      </c>
      <c r="D212" s="37">
        <v>1005.5333333333333</v>
      </c>
      <c r="E212" s="37">
        <v>997.21666666666658</v>
      </c>
      <c r="F212" s="37">
        <v>982.83333333333326</v>
      </c>
      <c r="G212" s="37">
        <v>974.51666666666654</v>
      </c>
      <c r="H212" s="37">
        <v>1019.9166666666666</v>
      </c>
      <c r="I212" s="37">
        <v>1028.2333333333331</v>
      </c>
      <c r="J212" s="37">
        <v>1042.6166666666668</v>
      </c>
      <c r="K212" s="28">
        <v>1013.85</v>
      </c>
      <c r="L212" s="28">
        <v>991.15</v>
      </c>
      <c r="M212" s="28">
        <v>9.9506300000000003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1535.9</v>
      </c>
      <c r="D213" s="37">
        <v>1546.3000000000002</v>
      </c>
      <c r="E213" s="37">
        <v>1521.1500000000003</v>
      </c>
      <c r="F213" s="37">
        <v>1506.4</v>
      </c>
      <c r="G213" s="37">
        <v>1481.2500000000002</v>
      </c>
      <c r="H213" s="37">
        <v>1561.0500000000004</v>
      </c>
      <c r="I213" s="37">
        <v>1586.2</v>
      </c>
      <c r="J213" s="37">
        <v>1600.9500000000005</v>
      </c>
      <c r="K213" s="28">
        <v>1571.45</v>
      </c>
      <c r="L213" s="28">
        <v>1531.55</v>
      </c>
      <c r="M213" s="28">
        <v>2.0515500000000002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459.95</v>
      </c>
      <c r="D214" s="37">
        <v>462.51666666666665</v>
      </c>
      <c r="E214" s="37">
        <v>455.43333333333328</v>
      </c>
      <c r="F214" s="37">
        <v>450.91666666666663</v>
      </c>
      <c r="G214" s="37">
        <v>443.83333333333326</v>
      </c>
      <c r="H214" s="37">
        <v>467.0333333333333</v>
      </c>
      <c r="I214" s="37">
        <v>474.11666666666667</v>
      </c>
      <c r="J214" s="37">
        <v>478.63333333333333</v>
      </c>
      <c r="K214" s="37">
        <v>469.6</v>
      </c>
      <c r="L214" s="37">
        <v>458</v>
      </c>
      <c r="M214" s="37">
        <v>68.897300000000001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13.45</v>
      </c>
      <c r="D215" s="37">
        <v>13.583333333333334</v>
      </c>
      <c r="E215" s="37">
        <v>13.266666666666667</v>
      </c>
      <c r="F215" s="37">
        <v>13.083333333333334</v>
      </c>
      <c r="G215" s="37">
        <v>12.766666666666667</v>
      </c>
      <c r="H215" s="37">
        <v>13.766666666666667</v>
      </c>
      <c r="I215" s="37">
        <v>14.083333333333334</v>
      </c>
      <c r="J215" s="37">
        <v>14.266666666666667</v>
      </c>
      <c r="K215" s="37">
        <v>13.9</v>
      </c>
      <c r="L215" s="37">
        <v>13.4</v>
      </c>
      <c r="M215" s="37">
        <v>814.52468999999996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236.95</v>
      </c>
      <c r="D216" s="37">
        <v>237.16666666666666</v>
      </c>
      <c r="E216" s="37">
        <v>233.7833333333333</v>
      </c>
      <c r="F216" s="37">
        <v>230.61666666666665</v>
      </c>
      <c r="G216" s="37">
        <v>227.23333333333329</v>
      </c>
      <c r="H216" s="37">
        <v>240.33333333333331</v>
      </c>
      <c r="I216" s="37">
        <v>243.7166666666667</v>
      </c>
      <c r="J216" s="37">
        <v>246.88333333333333</v>
      </c>
      <c r="K216" s="37">
        <v>240.55</v>
      </c>
      <c r="L216" s="37">
        <v>234</v>
      </c>
      <c r="M216" s="37">
        <v>82.676370000000006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4"/>
      <c r="B1" s="465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9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44706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7" t="s">
        <v>16</v>
      </c>
      <c r="B9" s="459" t="s">
        <v>18</v>
      </c>
      <c r="C9" s="463" t="s">
        <v>20</v>
      </c>
      <c r="D9" s="463" t="s">
        <v>21</v>
      </c>
      <c r="E9" s="454" t="s">
        <v>22</v>
      </c>
      <c r="F9" s="455"/>
      <c r="G9" s="456"/>
      <c r="H9" s="454" t="s">
        <v>23</v>
      </c>
      <c r="I9" s="455"/>
      <c r="J9" s="456"/>
      <c r="K9" s="23"/>
      <c r="L9" s="24"/>
      <c r="M9" s="50"/>
      <c r="N9" s="1"/>
      <c r="O9" s="1"/>
    </row>
    <row r="10" spans="1:15" ht="42.75" customHeight="1">
      <c r="A10" s="461"/>
      <c r="B10" s="462"/>
      <c r="C10" s="462"/>
      <c r="D10" s="4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4" t="s">
        <v>288</v>
      </c>
      <c r="C11" s="305">
        <v>17983.45</v>
      </c>
      <c r="D11" s="306">
        <v>18013.466666666667</v>
      </c>
      <c r="E11" s="306">
        <v>17919.983333333334</v>
      </c>
      <c r="F11" s="306">
        <v>17856.516666666666</v>
      </c>
      <c r="G11" s="306">
        <v>17763.033333333333</v>
      </c>
      <c r="H11" s="306">
        <v>18076.933333333334</v>
      </c>
      <c r="I11" s="306">
        <v>18170.416666666672</v>
      </c>
      <c r="J11" s="306">
        <v>18233.883333333335</v>
      </c>
      <c r="K11" s="305">
        <v>18106.95</v>
      </c>
      <c r="L11" s="305">
        <v>17950</v>
      </c>
      <c r="M11" s="305">
        <v>1.6150000000000001E-2</v>
      </c>
      <c r="N11" s="1"/>
      <c r="O11" s="1"/>
    </row>
    <row r="12" spans="1:15" ht="12" customHeight="1">
      <c r="A12" s="30">
        <v>2</v>
      </c>
      <c r="B12" s="315" t="s">
        <v>293</v>
      </c>
      <c r="C12" s="305">
        <v>418.9</v>
      </c>
      <c r="D12" s="306">
        <v>420.83333333333331</v>
      </c>
      <c r="E12" s="306">
        <v>414.06666666666661</v>
      </c>
      <c r="F12" s="306">
        <v>409.23333333333329</v>
      </c>
      <c r="G12" s="306">
        <v>402.46666666666658</v>
      </c>
      <c r="H12" s="306">
        <v>425.66666666666663</v>
      </c>
      <c r="I12" s="306">
        <v>432.43333333333339</v>
      </c>
      <c r="J12" s="306">
        <v>437.26666666666665</v>
      </c>
      <c r="K12" s="305">
        <v>427.6</v>
      </c>
      <c r="L12" s="305">
        <v>416</v>
      </c>
      <c r="M12" s="305">
        <v>0.47488000000000002</v>
      </c>
      <c r="N12" s="1"/>
      <c r="O12" s="1"/>
    </row>
    <row r="13" spans="1:15" ht="12" customHeight="1">
      <c r="A13" s="30">
        <v>3</v>
      </c>
      <c r="B13" s="315" t="s">
        <v>39</v>
      </c>
      <c r="C13" s="305">
        <v>757.3</v>
      </c>
      <c r="D13" s="306">
        <v>759.93333333333339</v>
      </c>
      <c r="E13" s="306">
        <v>745.06666666666683</v>
      </c>
      <c r="F13" s="306">
        <v>732.83333333333348</v>
      </c>
      <c r="G13" s="306">
        <v>717.96666666666692</v>
      </c>
      <c r="H13" s="306">
        <v>772.16666666666674</v>
      </c>
      <c r="I13" s="306">
        <v>787.0333333333333</v>
      </c>
      <c r="J13" s="306">
        <v>799.26666666666665</v>
      </c>
      <c r="K13" s="305">
        <v>774.8</v>
      </c>
      <c r="L13" s="305">
        <v>747.7</v>
      </c>
      <c r="M13" s="305">
        <v>5.8191699999999997</v>
      </c>
      <c r="N13" s="1"/>
      <c r="O13" s="1"/>
    </row>
    <row r="14" spans="1:15" ht="12" customHeight="1">
      <c r="A14" s="30">
        <v>4</v>
      </c>
      <c r="B14" s="315" t="s">
        <v>294</v>
      </c>
      <c r="C14" s="305">
        <v>2171.5500000000002</v>
      </c>
      <c r="D14" s="306">
        <v>2177.9500000000003</v>
      </c>
      <c r="E14" s="306">
        <v>2121.0000000000005</v>
      </c>
      <c r="F14" s="306">
        <v>2070.4500000000003</v>
      </c>
      <c r="G14" s="306">
        <v>2013.5000000000005</v>
      </c>
      <c r="H14" s="306">
        <v>2228.5000000000005</v>
      </c>
      <c r="I14" s="306">
        <v>2285.4500000000003</v>
      </c>
      <c r="J14" s="306">
        <v>2336.0000000000005</v>
      </c>
      <c r="K14" s="305">
        <v>2234.9</v>
      </c>
      <c r="L14" s="305">
        <v>2127.4</v>
      </c>
      <c r="M14" s="305">
        <v>0.35302</v>
      </c>
      <c r="N14" s="1"/>
      <c r="O14" s="1"/>
    </row>
    <row r="15" spans="1:15" ht="12" customHeight="1">
      <c r="A15" s="30">
        <v>5</v>
      </c>
      <c r="B15" s="315" t="s">
        <v>289</v>
      </c>
      <c r="C15" s="305">
        <v>2283.1</v>
      </c>
      <c r="D15" s="306">
        <v>2278.1666666666665</v>
      </c>
      <c r="E15" s="306">
        <v>2241.9833333333331</v>
      </c>
      <c r="F15" s="306">
        <v>2200.8666666666668</v>
      </c>
      <c r="G15" s="306">
        <v>2164.6833333333334</v>
      </c>
      <c r="H15" s="306">
        <v>2319.2833333333328</v>
      </c>
      <c r="I15" s="306">
        <v>2355.4666666666662</v>
      </c>
      <c r="J15" s="306">
        <v>2396.5833333333326</v>
      </c>
      <c r="K15" s="305">
        <v>2314.35</v>
      </c>
      <c r="L15" s="305">
        <v>2237.0500000000002</v>
      </c>
      <c r="M15" s="305">
        <v>1.1349800000000001</v>
      </c>
      <c r="N15" s="1"/>
      <c r="O15" s="1"/>
    </row>
    <row r="16" spans="1:15" ht="12" customHeight="1">
      <c r="A16" s="30">
        <v>6</v>
      </c>
      <c r="B16" s="315" t="s">
        <v>238</v>
      </c>
      <c r="C16" s="305">
        <v>18197.45</v>
      </c>
      <c r="D16" s="306">
        <v>17969.95</v>
      </c>
      <c r="E16" s="306">
        <v>17654.900000000001</v>
      </c>
      <c r="F16" s="306">
        <v>17112.350000000002</v>
      </c>
      <c r="G16" s="306">
        <v>16797.300000000003</v>
      </c>
      <c r="H16" s="306">
        <v>18512.5</v>
      </c>
      <c r="I16" s="306">
        <v>18827.549999999996</v>
      </c>
      <c r="J16" s="306">
        <v>19370.099999999999</v>
      </c>
      <c r="K16" s="305">
        <v>18285</v>
      </c>
      <c r="L16" s="305">
        <v>17427.400000000001</v>
      </c>
      <c r="M16" s="305">
        <v>0.1981</v>
      </c>
      <c r="N16" s="1"/>
      <c r="O16" s="1"/>
    </row>
    <row r="17" spans="1:15" ht="12" customHeight="1">
      <c r="A17" s="30">
        <v>7</v>
      </c>
      <c r="B17" s="315" t="s">
        <v>242</v>
      </c>
      <c r="C17" s="305">
        <v>98</v>
      </c>
      <c r="D17" s="306">
        <v>98.716666666666654</v>
      </c>
      <c r="E17" s="306">
        <v>96.983333333333306</v>
      </c>
      <c r="F17" s="306">
        <v>95.966666666666654</v>
      </c>
      <c r="G17" s="306">
        <v>94.233333333333306</v>
      </c>
      <c r="H17" s="306">
        <v>99.733333333333306</v>
      </c>
      <c r="I17" s="306">
        <v>101.46666666666665</v>
      </c>
      <c r="J17" s="306">
        <v>102.48333333333331</v>
      </c>
      <c r="K17" s="305">
        <v>100.45</v>
      </c>
      <c r="L17" s="305">
        <v>97.7</v>
      </c>
      <c r="M17" s="305">
        <v>21.827259999999999</v>
      </c>
      <c r="N17" s="1"/>
      <c r="O17" s="1"/>
    </row>
    <row r="18" spans="1:15" ht="12" customHeight="1">
      <c r="A18" s="30">
        <v>8</v>
      </c>
      <c r="B18" s="315" t="s">
        <v>41</v>
      </c>
      <c r="C18" s="305">
        <v>266.7</v>
      </c>
      <c r="D18" s="306">
        <v>268.86666666666662</v>
      </c>
      <c r="E18" s="306">
        <v>262.33333333333326</v>
      </c>
      <c r="F18" s="306">
        <v>257.96666666666664</v>
      </c>
      <c r="G18" s="306">
        <v>251.43333333333328</v>
      </c>
      <c r="H18" s="306">
        <v>273.23333333333323</v>
      </c>
      <c r="I18" s="306">
        <v>279.76666666666665</v>
      </c>
      <c r="J18" s="306">
        <v>284.13333333333321</v>
      </c>
      <c r="K18" s="305">
        <v>275.39999999999998</v>
      </c>
      <c r="L18" s="305">
        <v>264.5</v>
      </c>
      <c r="M18" s="305">
        <v>30.054919999999999</v>
      </c>
      <c r="N18" s="1"/>
      <c r="O18" s="1"/>
    </row>
    <row r="19" spans="1:15" ht="12" customHeight="1">
      <c r="A19" s="30">
        <v>9</v>
      </c>
      <c r="B19" s="315" t="s">
        <v>43</v>
      </c>
      <c r="C19" s="305">
        <v>2210.9499999999998</v>
      </c>
      <c r="D19" s="306">
        <v>2215.4833333333331</v>
      </c>
      <c r="E19" s="306">
        <v>2194.5166666666664</v>
      </c>
      <c r="F19" s="306">
        <v>2178.0833333333335</v>
      </c>
      <c r="G19" s="306">
        <v>2157.1166666666668</v>
      </c>
      <c r="H19" s="306">
        <v>2231.9166666666661</v>
      </c>
      <c r="I19" s="306">
        <v>2252.8833333333323</v>
      </c>
      <c r="J19" s="306">
        <v>2269.3166666666657</v>
      </c>
      <c r="K19" s="305">
        <v>2236.4499999999998</v>
      </c>
      <c r="L19" s="305">
        <v>2199.0500000000002</v>
      </c>
      <c r="M19" s="305">
        <v>2.6796099999999998</v>
      </c>
      <c r="N19" s="1"/>
      <c r="O19" s="1"/>
    </row>
    <row r="20" spans="1:15" ht="12" customHeight="1">
      <c r="A20" s="30">
        <v>10</v>
      </c>
      <c r="B20" s="315" t="s">
        <v>45</v>
      </c>
      <c r="C20" s="305">
        <v>2160.1999999999998</v>
      </c>
      <c r="D20" s="306">
        <v>2160.5500000000002</v>
      </c>
      <c r="E20" s="306">
        <v>2142.2000000000003</v>
      </c>
      <c r="F20" s="306">
        <v>2124.2000000000003</v>
      </c>
      <c r="G20" s="306">
        <v>2105.8500000000004</v>
      </c>
      <c r="H20" s="306">
        <v>2178.5500000000002</v>
      </c>
      <c r="I20" s="306">
        <v>2196.9000000000005</v>
      </c>
      <c r="J20" s="306">
        <v>2214.9</v>
      </c>
      <c r="K20" s="305">
        <v>2178.9</v>
      </c>
      <c r="L20" s="305">
        <v>2142.5500000000002</v>
      </c>
      <c r="M20" s="305">
        <v>10.08943</v>
      </c>
      <c r="N20" s="1"/>
      <c r="O20" s="1"/>
    </row>
    <row r="21" spans="1:15" ht="12" customHeight="1">
      <c r="A21" s="30">
        <v>11</v>
      </c>
      <c r="B21" s="315" t="s">
        <v>239</v>
      </c>
      <c r="C21" s="305">
        <v>2136.3000000000002</v>
      </c>
      <c r="D21" s="306">
        <v>2175.0166666666669</v>
      </c>
      <c r="E21" s="306">
        <v>2075.2833333333338</v>
      </c>
      <c r="F21" s="306">
        <v>2014.2666666666669</v>
      </c>
      <c r="G21" s="306">
        <v>1914.5333333333338</v>
      </c>
      <c r="H21" s="306">
        <v>2236.0333333333338</v>
      </c>
      <c r="I21" s="306">
        <v>2335.7666666666664</v>
      </c>
      <c r="J21" s="306">
        <v>2396.7833333333338</v>
      </c>
      <c r="K21" s="305">
        <v>2274.75</v>
      </c>
      <c r="L21" s="305">
        <v>2114</v>
      </c>
      <c r="M21" s="305">
        <v>8.6851900000000004</v>
      </c>
      <c r="N21" s="1"/>
      <c r="O21" s="1"/>
    </row>
    <row r="22" spans="1:15" ht="12" customHeight="1">
      <c r="A22" s="30">
        <v>12</v>
      </c>
      <c r="B22" s="315" t="s">
        <v>46</v>
      </c>
      <c r="C22" s="305">
        <v>752.15</v>
      </c>
      <c r="D22" s="306">
        <v>754.81666666666661</v>
      </c>
      <c r="E22" s="306">
        <v>744.83333333333326</v>
      </c>
      <c r="F22" s="306">
        <v>737.51666666666665</v>
      </c>
      <c r="G22" s="306">
        <v>727.5333333333333</v>
      </c>
      <c r="H22" s="306">
        <v>762.13333333333321</v>
      </c>
      <c r="I22" s="306">
        <v>772.11666666666656</v>
      </c>
      <c r="J22" s="306">
        <v>779.43333333333317</v>
      </c>
      <c r="K22" s="305">
        <v>764.8</v>
      </c>
      <c r="L22" s="305">
        <v>747.5</v>
      </c>
      <c r="M22" s="305">
        <v>46.532809999999998</v>
      </c>
      <c r="N22" s="1"/>
      <c r="O22" s="1"/>
    </row>
    <row r="23" spans="1:15" ht="12.75" customHeight="1">
      <c r="A23" s="30">
        <v>13</v>
      </c>
      <c r="B23" s="315" t="s">
        <v>241</v>
      </c>
      <c r="C23" s="305">
        <v>2196.5</v>
      </c>
      <c r="D23" s="306">
        <v>2182.6833333333329</v>
      </c>
      <c r="E23" s="306">
        <v>2135.9166666666661</v>
      </c>
      <c r="F23" s="306">
        <v>2075.333333333333</v>
      </c>
      <c r="G23" s="306">
        <v>2028.5666666666662</v>
      </c>
      <c r="H23" s="306">
        <v>2243.266666666666</v>
      </c>
      <c r="I23" s="306">
        <v>2290.0333333333333</v>
      </c>
      <c r="J23" s="306">
        <v>2350.6166666666659</v>
      </c>
      <c r="K23" s="305">
        <v>2229.4499999999998</v>
      </c>
      <c r="L23" s="305">
        <v>2122.1</v>
      </c>
      <c r="M23" s="305">
        <v>1.95577</v>
      </c>
      <c r="N23" s="1"/>
      <c r="O23" s="1"/>
    </row>
    <row r="24" spans="1:15" ht="12.75" customHeight="1">
      <c r="A24" s="30">
        <v>14</v>
      </c>
      <c r="B24" s="315" t="s">
        <v>295</v>
      </c>
      <c r="C24" s="305">
        <v>279.95</v>
      </c>
      <c r="D24" s="306">
        <v>278.83333333333331</v>
      </c>
      <c r="E24" s="306">
        <v>269.11666666666662</v>
      </c>
      <c r="F24" s="306">
        <v>258.2833333333333</v>
      </c>
      <c r="G24" s="306">
        <v>248.56666666666661</v>
      </c>
      <c r="H24" s="306">
        <v>289.66666666666663</v>
      </c>
      <c r="I24" s="306">
        <v>299.38333333333333</v>
      </c>
      <c r="J24" s="306">
        <v>310.21666666666664</v>
      </c>
      <c r="K24" s="305">
        <v>288.55</v>
      </c>
      <c r="L24" s="305">
        <v>268</v>
      </c>
      <c r="M24" s="305">
        <v>2.72214</v>
      </c>
      <c r="N24" s="1"/>
      <c r="O24" s="1"/>
    </row>
    <row r="25" spans="1:15" ht="12.75" customHeight="1">
      <c r="A25" s="30">
        <v>15</v>
      </c>
      <c r="B25" s="315" t="s">
        <v>296</v>
      </c>
      <c r="C25" s="305">
        <v>211.3</v>
      </c>
      <c r="D25" s="306">
        <v>213.65</v>
      </c>
      <c r="E25" s="306">
        <v>207.70000000000002</v>
      </c>
      <c r="F25" s="306">
        <v>204.10000000000002</v>
      </c>
      <c r="G25" s="306">
        <v>198.15000000000003</v>
      </c>
      <c r="H25" s="306">
        <v>217.25</v>
      </c>
      <c r="I25" s="306">
        <v>223.2</v>
      </c>
      <c r="J25" s="306">
        <v>226.79999999999998</v>
      </c>
      <c r="K25" s="305">
        <v>219.6</v>
      </c>
      <c r="L25" s="305">
        <v>210.05</v>
      </c>
      <c r="M25" s="305">
        <v>3.3419500000000002</v>
      </c>
      <c r="N25" s="1"/>
      <c r="O25" s="1"/>
    </row>
    <row r="26" spans="1:15" ht="12.75" customHeight="1">
      <c r="A26" s="30">
        <v>16</v>
      </c>
      <c r="B26" s="315" t="s">
        <v>297</v>
      </c>
      <c r="C26" s="305">
        <v>1015.65</v>
      </c>
      <c r="D26" s="306">
        <v>1029.2166666666667</v>
      </c>
      <c r="E26" s="306">
        <v>996.43333333333339</v>
      </c>
      <c r="F26" s="306">
        <v>977.2166666666667</v>
      </c>
      <c r="G26" s="306">
        <v>944.43333333333339</v>
      </c>
      <c r="H26" s="306">
        <v>1048.4333333333334</v>
      </c>
      <c r="I26" s="306">
        <v>1081.2166666666667</v>
      </c>
      <c r="J26" s="306">
        <v>1100.4333333333334</v>
      </c>
      <c r="K26" s="305">
        <v>1062</v>
      </c>
      <c r="L26" s="305">
        <v>1010</v>
      </c>
      <c r="M26" s="305">
        <v>1.8041799999999999</v>
      </c>
      <c r="N26" s="1"/>
      <c r="O26" s="1"/>
    </row>
    <row r="27" spans="1:15" ht="12.75" customHeight="1">
      <c r="A27" s="30">
        <v>17</v>
      </c>
      <c r="B27" s="315" t="s">
        <v>291</v>
      </c>
      <c r="C27" s="305">
        <v>1882.3</v>
      </c>
      <c r="D27" s="306">
        <v>1888.25</v>
      </c>
      <c r="E27" s="306">
        <v>1848.15</v>
      </c>
      <c r="F27" s="306">
        <v>1814</v>
      </c>
      <c r="G27" s="306">
        <v>1773.9</v>
      </c>
      <c r="H27" s="306">
        <v>1922.4</v>
      </c>
      <c r="I27" s="306">
        <v>1962.5</v>
      </c>
      <c r="J27" s="306">
        <v>1996.65</v>
      </c>
      <c r="K27" s="305">
        <v>1928.35</v>
      </c>
      <c r="L27" s="305">
        <v>1854.1</v>
      </c>
      <c r="M27" s="305">
        <v>0.24399999999999999</v>
      </c>
      <c r="N27" s="1"/>
      <c r="O27" s="1"/>
    </row>
    <row r="28" spans="1:15" ht="12.75" customHeight="1">
      <c r="A28" s="30">
        <v>18</v>
      </c>
      <c r="B28" s="315" t="s">
        <v>243</v>
      </c>
      <c r="C28" s="305">
        <v>1700.4</v>
      </c>
      <c r="D28" s="306">
        <v>1704.75</v>
      </c>
      <c r="E28" s="306">
        <v>1686.65</v>
      </c>
      <c r="F28" s="306">
        <v>1672.9</v>
      </c>
      <c r="G28" s="306">
        <v>1654.8000000000002</v>
      </c>
      <c r="H28" s="306">
        <v>1718.5</v>
      </c>
      <c r="I28" s="306">
        <v>1736.6</v>
      </c>
      <c r="J28" s="306">
        <v>1750.35</v>
      </c>
      <c r="K28" s="305">
        <v>1722.85</v>
      </c>
      <c r="L28" s="305">
        <v>1691</v>
      </c>
      <c r="M28" s="305">
        <v>0.41822999999999999</v>
      </c>
      <c r="N28" s="1"/>
      <c r="O28" s="1"/>
    </row>
    <row r="29" spans="1:15" ht="12.75" customHeight="1">
      <c r="A29" s="30">
        <v>19</v>
      </c>
      <c r="B29" s="315" t="s">
        <v>298</v>
      </c>
      <c r="C29" s="305">
        <v>69.849999999999994</v>
      </c>
      <c r="D29" s="306">
        <v>70.016666666666666</v>
      </c>
      <c r="E29" s="306">
        <v>69.083333333333329</v>
      </c>
      <c r="F29" s="306">
        <v>68.316666666666663</v>
      </c>
      <c r="G29" s="306">
        <v>67.383333333333326</v>
      </c>
      <c r="H29" s="306">
        <v>70.783333333333331</v>
      </c>
      <c r="I29" s="306">
        <v>71.716666666666669</v>
      </c>
      <c r="J29" s="306">
        <v>72.483333333333334</v>
      </c>
      <c r="K29" s="305">
        <v>70.95</v>
      </c>
      <c r="L29" s="305">
        <v>69.25</v>
      </c>
      <c r="M29" s="305">
        <v>0.80796999999999997</v>
      </c>
      <c r="N29" s="1"/>
      <c r="O29" s="1"/>
    </row>
    <row r="30" spans="1:15" ht="12.75" customHeight="1">
      <c r="A30" s="30">
        <v>20</v>
      </c>
      <c r="B30" s="315" t="s">
        <v>48</v>
      </c>
      <c r="C30" s="305">
        <v>2931.15</v>
      </c>
      <c r="D30" s="306">
        <v>2946.6</v>
      </c>
      <c r="E30" s="306">
        <v>2894.2</v>
      </c>
      <c r="F30" s="306">
        <v>2857.25</v>
      </c>
      <c r="G30" s="306">
        <v>2804.85</v>
      </c>
      <c r="H30" s="306">
        <v>2983.5499999999997</v>
      </c>
      <c r="I30" s="306">
        <v>3035.9500000000003</v>
      </c>
      <c r="J30" s="306">
        <v>3072.8999999999996</v>
      </c>
      <c r="K30" s="305">
        <v>2999</v>
      </c>
      <c r="L30" s="305">
        <v>2909.65</v>
      </c>
      <c r="M30" s="305">
        <v>1.22184</v>
      </c>
      <c r="N30" s="1"/>
      <c r="O30" s="1"/>
    </row>
    <row r="31" spans="1:15" ht="12.75" customHeight="1">
      <c r="A31" s="30">
        <v>21</v>
      </c>
      <c r="B31" s="315" t="s">
        <v>299</v>
      </c>
      <c r="C31" s="305">
        <v>2719.55</v>
      </c>
      <c r="D31" s="306">
        <v>2741.3833333333332</v>
      </c>
      <c r="E31" s="306">
        <v>2688.0166666666664</v>
      </c>
      <c r="F31" s="306">
        <v>2656.4833333333331</v>
      </c>
      <c r="G31" s="306">
        <v>2603.1166666666663</v>
      </c>
      <c r="H31" s="306">
        <v>2772.9166666666665</v>
      </c>
      <c r="I31" s="306">
        <v>2826.2833333333333</v>
      </c>
      <c r="J31" s="306">
        <v>2857.8166666666666</v>
      </c>
      <c r="K31" s="305">
        <v>2794.75</v>
      </c>
      <c r="L31" s="305">
        <v>2709.85</v>
      </c>
      <c r="M31" s="305">
        <v>0.48259000000000002</v>
      </c>
      <c r="N31" s="1"/>
      <c r="O31" s="1"/>
    </row>
    <row r="32" spans="1:15" ht="12.75" customHeight="1">
      <c r="A32" s="30">
        <v>22</v>
      </c>
      <c r="B32" s="315" t="s">
        <v>300</v>
      </c>
      <c r="C32" s="305">
        <v>22.25</v>
      </c>
      <c r="D32" s="306">
        <v>22.416666666666668</v>
      </c>
      <c r="E32" s="306">
        <v>21.933333333333337</v>
      </c>
      <c r="F32" s="306">
        <v>21.616666666666671</v>
      </c>
      <c r="G32" s="306">
        <v>21.13333333333334</v>
      </c>
      <c r="H32" s="306">
        <v>22.733333333333334</v>
      </c>
      <c r="I32" s="306">
        <v>23.216666666666661</v>
      </c>
      <c r="J32" s="306">
        <v>23.533333333333331</v>
      </c>
      <c r="K32" s="305">
        <v>22.9</v>
      </c>
      <c r="L32" s="305">
        <v>22.1</v>
      </c>
      <c r="M32" s="305">
        <v>75.015479999999997</v>
      </c>
      <c r="N32" s="1"/>
      <c r="O32" s="1"/>
    </row>
    <row r="33" spans="1:15" ht="12.75" customHeight="1">
      <c r="A33" s="30">
        <v>23</v>
      </c>
      <c r="B33" s="315" t="s">
        <v>50</v>
      </c>
      <c r="C33" s="305">
        <v>489.8</v>
      </c>
      <c r="D33" s="306">
        <v>493.33333333333331</v>
      </c>
      <c r="E33" s="306">
        <v>482.71666666666664</v>
      </c>
      <c r="F33" s="306">
        <v>475.63333333333333</v>
      </c>
      <c r="G33" s="306">
        <v>465.01666666666665</v>
      </c>
      <c r="H33" s="306">
        <v>500.41666666666663</v>
      </c>
      <c r="I33" s="306">
        <v>511.0333333333333</v>
      </c>
      <c r="J33" s="306">
        <v>518.11666666666656</v>
      </c>
      <c r="K33" s="305">
        <v>503.95</v>
      </c>
      <c r="L33" s="305">
        <v>486.25</v>
      </c>
      <c r="M33" s="305">
        <v>10.15573</v>
      </c>
      <c r="N33" s="1"/>
      <c r="O33" s="1"/>
    </row>
    <row r="34" spans="1:15" ht="12.75" customHeight="1">
      <c r="A34" s="30">
        <v>24</v>
      </c>
      <c r="B34" s="315" t="s">
        <v>301</v>
      </c>
      <c r="C34" s="305">
        <v>2571.35</v>
      </c>
      <c r="D34" s="306">
        <v>2592.7833333333333</v>
      </c>
      <c r="E34" s="306">
        <v>2528.5666666666666</v>
      </c>
      <c r="F34" s="306">
        <v>2485.7833333333333</v>
      </c>
      <c r="G34" s="306">
        <v>2421.5666666666666</v>
      </c>
      <c r="H34" s="306">
        <v>2635.5666666666666</v>
      </c>
      <c r="I34" s="306">
        <v>2699.7833333333328</v>
      </c>
      <c r="J34" s="306">
        <v>2742.5666666666666</v>
      </c>
      <c r="K34" s="305">
        <v>2657</v>
      </c>
      <c r="L34" s="305">
        <v>2550</v>
      </c>
      <c r="M34" s="305">
        <v>0.57191000000000003</v>
      </c>
      <c r="N34" s="1"/>
      <c r="O34" s="1"/>
    </row>
    <row r="35" spans="1:15" ht="12.75" customHeight="1">
      <c r="A35" s="30">
        <v>25</v>
      </c>
      <c r="B35" s="315" t="s">
        <v>51</v>
      </c>
      <c r="C35" s="305">
        <v>361.45</v>
      </c>
      <c r="D35" s="306">
        <v>362.5333333333333</v>
      </c>
      <c r="E35" s="306">
        <v>359.36666666666662</v>
      </c>
      <c r="F35" s="306">
        <v>357.2833333333333</v>
      </c>
      <c r="G35" s="306">
        <v>354.11666666666662</v>
      </c>
      <c r="H35" s="306">
        <v>364.61666666666662</v>
      </c>
      <c r="I35" s="306">
        <v>367.78333333333336</v>
      </c>
      <c r="J35" s="306">
        <v>369.86666666666662</v>
      </c>
      <c r="K35" s="305">
        <v>365.7</v>
      </c>
      <c r="L35" s="305">
        <v>360.45</v>
      </c>
      <c r="M35" s="305">
        <v>42.000250000000001</v>
      </c>
      <c r="N35" s="1"/>
      <c r="O35" s="1"/>
    </row>
    <row r="36" spans="1:15" ht="12.75" customHeight="1">
      <c r="A36" s="30">
        <v>26</v>
      </c>
      <c r="B36" s="315" t="s">
        <v>848</v>
      </c>
      <c r="C36" s="305">
        <v>1421.8</v>
      </c>
      <c r="D36" s="306">
        <v>1427.9333333333334</v>
      </c>
      <c r="E36" s="306">
        <v>1399.8666666666668</v>
      </c>
      <c r="F36" s="306">
        <v>1377.9333333333334</v>
      </c>
      <c r="G36" s="306">
        <v>1349.8666666666668</v>
      </c>
      <c r="H36" s="306">
        <v>1449.8666666666668</v>
      </c>
      <c r="I36" s="306">
        <v>1477.9333333333334</v>
      </c>
      <c r="J36" s="306">
        <v>1499.8666666666668</v>
      </c>
      <c r="K36" s="305">
        <v>1456</v>
      </c>
      <c r="L36" s="305">
        <v>1406</v>
      </c>
      <c r="M36" s="305">
        <v>5.80044</v>
      </c>
      <c r="N36" s="1"/>
      <c r="O36" s="1"/>
    </row>
    <row r="37" spans="1:15" ht="12.75" customHeight="1">
      <c r="A37" s="30">
        <v>27</v>
      </c>
      <c r="B37" s="315" t="s">
        <v>810</v>
      </c>
      <c r="C37" s="305">
        <v>756.5</v>
      </c>
      <c r="D37" s="306">
        <v>758.25</v>
      </c>
      <c r="E37" s="306">
        <v>748.55</v>
      </c>
      <c r="F37" s="306">
        <v>740.59999999999991</v>
      </c>
      <c r="G37" s="306">
        <v>730.89999999999986</v>
      </c>
      <c r="H37" s="306">
        <v>766.2</v>
      </c>
      <c r="I37" s="306">
        <v>775.90000000000009</v>
      </c>
      <c r="J37" s="306">
        <v>783.85000000000014</v>
      </c>
      <c r="K37" s="305">
        <v>767.95</v>
      </c>
      <c r="L37" s="305">
        <v>750.3</v>
      </c>
      <c r="M37" s="305">
        <v>0.79532999999999998</v>
      </c>
      <c r="N37" s="1"/>
      <c r="O37" s="1"/>
    </row>
    <row r="38" spans="1:15" ht="12.75" customHeight="1">
      <c r="A38" s="30">
        <v>28</v>
      </c>
      <c r="B38" s="315" t="s">
        <v>292</v>
      </c>
      <c r="C38" s="305">
        <v>907.5</v>
      </c>
      <c r="D38" s="306">
        <v>909.83333333333337</v>
      </c>
      <c r="E38" s="306">
        <v>889.66666666666674</v>
      </c>
      <c r="F38" s="306">
        <v>871.83333333333337</v>
      </c>
      <c r="G38" s="306">
        <v>851.66666666666674</v>
      </c>
      <c r="H38" s="306">
        <v>927.66666666666674</v>
      </c>
      <c r="I38" s="306">
        <v>947.83333333333348</v>
      </c>
      <c r="J38" s="306">
        <v>965.66666666666674</v>
      </c>
      <c r="K38" s="305">
        <v>930</v>
      </c>
      <c r="L38" s="305">
        <v>892</v>
      </c>
      <c r="M38" s="305">
        <v>4.9165400000000004</v>
      </c>
      <c r="N38" s="1"/>
      <c r="O38" s="1"/>
    </row>
    <row r="39" spans="1:15" ht="12.75" customHeight="1">
      <c r="A39" s="30">
        <v>29</v>
      </c>
      <c r="B39" s="315" t="s">
        <v>52</v>
      </c>
      <c r="C39" s="305">
        <v>757.05</v>
      </c>
      <c r="D39" s="306">
        <v>761.93333333333339</v>
      </c>
      <c r="E39" s="306">
        <v>748.61666666666679</v>
      </c>
      <c r="F39" s="306">
        <v>740.18333333333339</v>
      </c>
      <c r="G39" s="306">
        <v>726.86666666666679</v>
      </c>
      <c r="H39" s="306">
        <v>770.36666666666679</v>
      </c>
      <c r="I39" s="306">
        <v>783.68333333333339</v>
      </c>
      <c r="J39" s="306">
        <v>792.11666666666679</v>
      </c>
      <c r="K39" s="305">
        <v>775.25</v>
      </c>
      <c r="L39" s="305">
        <v>753.5</v>
      </c>
      <c r="M39" s="305">
        <v>1.88985</v>
      </c>
      <c r="N39" s="1"/>
      <c r="O39" s="1"/>
    </row>
    <row r="40" spans="1:15" ht="12.75" customHeight="1">
      <c r="A40" s="30">
        <v>30</v>
      </c>
      <c r="B40" s="315" t="s">
        <v>53</v>
      </c>
      <c r="C40" s="305">
        <v>3631.65</v>
      </c>
      <c r="D40" s="306">
        <v>3661.7166666666667</v>
      </c>
      <c r="E40" s="306">
        <v>3583.4333333333334</v>
      </c>
      <c r="F40" s="306">
        <v>3535.2166666666667</v>
      </c>
      <c r="G40" s="306">
        <v>3456.9333333333334</v>
      </c>
      <c r="H40" s="306">
        <v>3709.9333333333334</v>
      </c>
      <c r="I40" s="306">
        <v>3788.2166666666672</v>
      </c>
      <c r="J40" s="306">
        <v>3836.4333333333334</v>
      </c>
      <c r="K40" s="305">
        <v>3740</v>
      </c>
      <c r="L40" s="305">
        <v>3613.5</v>
      </c>
      <c r="M40" s="305">
        <v>4.7132399999999999</v>
      </c>
      <c r="N40" s="1"/>
      <c r="O40" s="1"/>
    </row>
    <row r="41" spans="1:15" ht="12.75" customHeight="1">
      <c r="A41" s="30">
        <v>31</v>
      </c>
      <c r="B41" s="315" t="s">
        <v>54</v>
      </c>
      <c r="C41" s="305">
        <v>216.4</v>
      </c>
      <c r="D41" s="306">
        <v>217.31666666666669</v>
      </c>
      <c r="E41" s="306">
        <v>214.43333333333339</v>
      </c>
      <c r="F41" s="306">
        <v>212.4666666666667</v>
      </c>
      <c r="G41" s="306">
        <v>209.5833333333334</v>
      </c>
      <c r="H41" s="306">
        <v>219.28333333333339</v>
      </c>
      <c r="I41" s="306">
        <v>222.16666666666666</v>
      </c>
      <c r="J41" s="306">
        <v>224.13333333333338</v>
      </c>
      <c r="K41" s="305">
        <v>220.2</v>
      </c>
      <c r="L41" s="305">
        <v>215.35</v>
      </c>
      <c r="M41" s="305">
        <v>17.96489</v>
      </c>
      <c r="N41" s="1"/>
      <c r="O41" s="1"/>
    </row>
    <row r="42" spans="1:15" ht="12.75" customHeight="1">
      <c r="A42" s="30">
        <v>32</v>
      </c>
      <c r="B42" s="315" t="s">
        <v>302</v>
      </c>
      <c r="C42" s="305">
        <v>456.7</v>
      </c>
      <c r="D42" s="306">
        <v>451.23333333333335</v>
      </c>
      <c r="E42" s="306">
        <v>443.4666666666667</v>
      </c>
      <c r="F42" s="306">
        <v>430.23333333333335</v>
      </c>
      <c r="G42" s="306">
        <v>422.4666666666667</v>
      </c>
      <c r="H42" s="306">
        <v>464.4666666666667</v>
      </c>
      <c r="I42" s="306">
        <v>472.23333333333335</v>
      </c>
      <c r="J42" s="306">
        <v>485.4666666666667</v>
      </c>
      <c r="K42" s="305">
        <v>459</v>
      </c>
      <c r="L42" s="305">
        <v>438</v>
      </c>
      <c r="M42" s="305">
        <v>1.8485400000000001</v>
      </c>
      <c r="N42" s="1"/>
      <c r="O42" s="1"/>
    </row>
    <row r="43" spans="1:15" ht="12.75" customHeight="1">
      <c r="A43" s="30">
        <v>33</v>
      </c>
      <c r="B43" s="315" t="s">
        <v>303</v>
      </c>
      <c r="C43" s="305">
        <v>71.7</v>
      </c>
      <c r="D43" s="306">
        <v>71.816666666666677</v>
      </c>
      <c r="E43" s="306">
        <v>70.983333333333348</v>
      </c>
      <c r="F43" s="306">
        <v>70.266666666666666</v>
      </c>
      <c r="G43" s="306">
        <v>69.433333333333337</v>
      </c>
      <c r="H43" s="306">
        <v>72.53333333333336</v>
      </c>
      <c r="I43" s="306">
        <v>73.366666666666703</v>
      </c>
      <c r="J43" s="306">
        <v>74.083333333333371</v>
      </c>
      <c r="K43" s="305">
        <v>72.650000000000006</v>
      </c>
      <c r="L43" s="305">
        <v>71.099999999999994</v>
      </c>
      <c r="M43" s="305">
        <v>3.4691200000000002</v>
      </c>
      <c r="N43" s="1"/>
      <c r="O43" s="1"/>
    </row>
    <row r="44" spans="1:15" ht="12.75" customHeight="1">
      <c r="A44" s="30">
        <v>34</v>
      </c>
      <c r="B44" s="315" t="s">
        <v>55</v>
      </c>
      <c r="C44" s="305">
        <v>141.19999999999999</v>
      </c>
      <c r="D44" s="306">
        <v>140.06666666666666</v>
      </c>
      <c r="E44" s="306">
        <v>138.13333333333333</v>
      </c>
      <c r="F44" s="306">
        <v>135.06666666666666</v>
      </c>
      <c r="G44" s="306">
        <v>133.13333333333333</v>
      </c>
      <c r="H44" s="306">
        <v>143.13333333333333</v>
      </c>
      <c r="I44" s="306">
        <v>145.06666666666666</v>
      </c>
      <c r="J44" s="306">
        <v>148.13333333333333</v>
      </c>
      <c r="K44" s="305">
        <v>142</v>
      </c>
      <c r="L44" s="305">
        <v>137</v>
      </c>
      <c r="M44" s="305">
        <v>334.08702</v>
      </c>
      <c r="N44" s="1"/>
      <c r="O44" s="1"/>
    </row>
    <row r="45" spans="1:15" ht="12.75" customHeight="1">
      <c r="A45" s="30">
        <v>35</v>
      </c>
      <c r="B45" s="315" t="s">
        <v>57</v>
      </c>
      <c r="C45" s="305">
        <v>3086.85</v>
      </c>
      <c r="D45" s="306">
        <v>3113.5</v>
      </c>
      <c r="E45" s="306">
        <v>3043.35</v>
      </c>
      <c r="F45" s="306">
        <v>2999.85</v>
      </c>
      <c r="G45" s="306">
        <v>2929.7</v>
      </c>
      <c r="H45" s="306">
        <v>3157</v>
      </c>
      <c r="I45" s="306">
        <v>3227.1499999999996</v>
      </c>
      <c r="J45" s="306">
        <v>3270.65</v>
      </c>
      <c r="K45" s="305">
        <v>3183.65</v>
      </c>
      <c r="L45" s="305">
        <v>3070</v>
      </c>
      <c r="M45" s="305">
        <v>6.9130700000000003</v>
      </c>
      <c r="N45" s="1"/>
      <c r="O45" s="1"/>
    </row>
    <row r="46" spans="1:15" ht="12.75" customHeight="1">
      <c r="A46" s="30">
        <v>36</v>
      </c>
      <c r="B46" s="315" t="s">
        <v>304</v>
      </c>
      <c r="C46" s="305">
        <v>171.85</v>
      </c>
      <c r="D46" s="306">
        <v>172.66666666666666</v>
      </c>
      <c r="E46" s="306">
        <v>169.48333333333332</v>
      </c>
      <c r="F46" s="306">
        <v>167.11666666666667</v>
      </c>
      <c r="G46" s="306">
        <v>163.93333333333334</v>
      </c>
      <c r="H46" s="306">
        <v>175.0333333333333</v>
      </c>
      <c r="I46" s="306">
        <v>178.21666666666664</v>
      </c>
      <c r="J46" s="306">
        <v>180.58333333333329</v>
      </c>
      <c r="K46" s="305">
        <v>175.85</v>
      </c>
      <c r="L46" s="305">
        <v>170.3</v>
      </c>
      <c r="M46" s="305">
        <v>0.75292000000000003</v>
      </c>
      <c r="N46" s="1"/>
      <c r="O46" s="1"/>
    </row>
    <row r="47" spans="1:15" ht="12.75" customHeight="1">
      <c r="A47" s="30">
        <v>37</v>
      </c>
      <c r="B47" s="315" t="s">
        <v>306</v>
      </c>
      <c r="C47" s="305">
        <v>1675.3</v>
      </c>
      <c r="D47" s="306">
        <v>1689.4166666666667</v>
      </c>
      <c r="E47" s="306">
        <v>1645.8833333333334</v>
      </c>
      <c r="F47" s="306">
        <v>1616.4666666666667</v>
      </c>
      <c r="G47" s="306">
        <v>1572.9333333333334</v>
      </c>
      <c r="H47" s="306">
        <v>1718.8333333333335</v>
      </c>
      <c r="I47" s="306">
        <v>1762.3666666666668</v>
      </c>
      <c r="J47" s="306">
        <v>1791.7833333333335</v>
      </c>
      <c r="K47" s="305">
        <v>1732.95</v>
      </c>
      <c r="L47" s="305">
        <v>1660</v>
      </c>
      <c r="M47" s="305">
        <v>2.1133000000000002</v>
      </c>
      <c r="N47" s="1"/>
      <c r="O47" s="1"/>
    </row>
    <row r="48" spans="1:15" ht="12.75" customHeight="1">
      <c r="A48" s="30">
        <v>38</v>
      </c>
      <c r="B48" s="315" t="s">
        <v>305</v>
      </c>
      <c r="C48" s="305">
        <v>2583.3000000000002</v>
      </c>
      <c r="D48" s="306">
        <v>2611.2333333333336</v>
      </c>
      <c r="E48" s="306">
        <v>2548.4666666666672</v>
      </c>
      <c r="F48" s="306">
        <v>2513.6333333333337</v>
      </c>
      <c r="G48" s="306">
        <v>2450.8666666666672</v>
      </c>
      <c r="H48" s="306">
        <v>2646.0666666666671</v>
      </c>
      <c r="I48" s="306">
        <v>2708.8333333333335</v>
      </c>
      <c r="J48" s="306">
        <v>2743.666666666667</v>
      </c>
      <c r="K48" s="305">
        <v>2674</v>
      </c>
      <c r="L48" s="305">
        <v>2576.4</v>
      </c>
      <c r="M48" s="305">
        <v>2.4590000000000001E-2</v>
      </c>
      <c r="N48" s="1"/>
      <c r="O48" s="1"/>
    </row>
    <row r="49" spans="1:15" ht="12.75" customHeight="1">
      <c r="A49" s="30">
        <v>39</v>
      </c>
      <c r="B49" s="315" t="s">
        <v>240</v>
      </c>
      <c r="C49" s="305">
        <v>2328.25</v>
      </c>
      <c r="D49" s="306">
        <v>2337.7333333333331</v>
      </c>
      <c r="E49" s="306">
        <v>2280.5166666666664</v>
      </c>
      <c r="F49" s="306">
        <v>2232.7833333333333</v>
      </c>
      <c r="G49" s="306">
        <v>2175.5666666666666</v>
      </c>
      <c r="H49" s="306">
        <v>2385.4666666666662</v>
      </c>
      <c r="I49" s="306">
        <v>2442.6833333333325</v>
      </c>
      <c r="J49" s="306">
        <v>2490.4166666666661</v>
      </c>
      <c r="K49" s="305">
        <v>2394.9499999999998</v>
      </c>
      <c r="L49" s="305">
        <v>2290</v>
      </c>
      <c r="M49" s="305">
        <v>2.9578099999999998</v>
      </c>
      <c r="N49" s="1"/>
      <c r="O49" s="1"/>
    </row>
    <row r="50" spans="1:15" ht="12.75" customHeight="1">
      <c r="A50" s="30">
        <v>40</v>
      </c>
      <c r="B50" s="315" t="s">
        <v>307</v>
      </c>
      <c r="C50" s="305">
        <v>8071.2</v>
      </c>
      <c r="D50" s="306">
        <v>8105.55</v>
      </c>
      <c r="E50" s="306">
        <v>8005.65</v>
      </c>
      <c r="F50" s="306">
        <v>7940.0999999999995</v>
      </c>
      <c r="G50" s="306">
        <v>7840.1999999999989</v>
      </c>
      <c r="H50" s="306">
        <v>8171.1</v>
      </c>
      <c r="I50" s="306">
        <v>8271</v>
      </c>
      <c r="J50" s="306">
        <v>8336.5500000000011</v>
      </c>
      <c r="K50" s="305">
        <v>8205.4500000000007</v>
      </c>
      <c r="L50" s="305">
        <v>8040</v>
      </c>
      <c r="M50" s="305">
        <v>0.66356999999999999</v>
      </c>
      <c r="N50" s="1"/>
      <c r="O50" s="1"/>
    </row>
    <row r="51" spans="1:15" ht="12.75" customHeight="1">
      <c r="A51" s="30">
        <v>41</v>
      </c>
      <c r="B51" s="315" t="s">
        <v>59</v>
      </c>
      <c r="C51" s="305">
        <v>1323.4</v>
      </c>
      <c r="D51" s="306">
        <v>1328.45</v>
      </c>
      <c r="E51" s="306">
        <v>1304</v>
      </c>
      <c r="F51" s="306">
        <v>1284.5999999999999</v>
      </c>
      <c r="G51" s="306">
        <v>1260.1499999999999</v>
      </c>
      <c r="H51" s="306">
        <v>1347.8500000000001</v>
      </c>
      <c r="I51" s="306">
        <v>1372.3000000000004</v>
      </c>
      <c r="J51" s="306">
        <v>1391.7000000000003</v>
      </c>
      <c r="K51" s="305">
        <v>1352.9</v>
      </c>
      <c r="L51" s="305">
        <v>1309.05</v>
      </c>
      <c r="M51" s="305">
        <v>15.687749999999999</v>
      </c>
      <c r="N51" s="1"/>
      <c r="O51" s="1"/>
    </row>
    <row r="52" spans="1:15" ht="12.75" customHeight="1">
      <c r="A52" s="30">
        <v>42</v>
      </c>
      <c r="B52" s="315" t="s">
        <v>60</v>
      </c>
      <c r="C52" s="305">
        <v>538.54999999999995</v>
      </c>
      <c r="D52" s="306">
        <v>544.5</v>
      </c>
      <c r="E52" s="306">
        <v>531.04999999999995</v>
      </c>
      <c r="F52" s="306">
        <v>523.54999999999995</v>
      </c>
      <c r="G52" s="306">
        <v>510.09999999999991</v>
      </c>
      <c r="H52" s="306">
        <v>552</v>
      </c>
      <c r="I52" s="306">
        <v>565.45000000000005</v>
      </c>
      <c r="J52" s="306">
        <v>572.95000000000005</v>
      </c>
      <c r="K52" s="305">
        <v>557.95000000000005</v>
      </c>
      <c r="L52" s="305">
        <v>537</v>
      </c>
      <c r="M52" s="305">
        <v>18.83502</v>
      </c>
      <c r="N52" s="1"/>
      <c r="O52" s="1"/>
    </row>
    <row r="53" spans="1:15" ht="12.75" customHeight="1">
      <c r="A53" s="30">
        <v>43</v>
      </c>
      <c r="B53" s="315" t="s">
        <v>308</v>
      </c>
      <c r="C53" s="305">
        <v>430.5</v>
      </c>
      <c r="D53" s="306">
        <v>436.11666666666662</v>
      </c>
      <c r="E53" s="306">
        <v>422.88333333333321</v>
      </c>
      <c r="F53" s="306">
        <v>415.26666666666659</v>
      </c>
      <c r="G53" s="306">
        <v>402.03333333333319</v>
      </c>
      <c r="H53" s="306">
        <v>443.73333333333323</v>
      </c>
      <c r="I53" s="306">
        <v>456.9666666666667</v>
      </c>
      <c r="J53" s="306">
        <v>464.58333333333326</v>
      </c>
      <c r="K53" s="305">
        <v>449.35</v>
      </c>
      <c r="L53" s="305">
        <v>428.5</v>
      </c>
      <c r="M53" s="305">
        <v>1.5322</v>
      </c>
      <c r="N53" s="1"/>
      <c r="O53" s="1"/>
    </row>
    <row r="54" spans="1:15" ht="12.75" customHeight="1">
      <c r="A54" s="30">
        <v>44</v>
      </c>
      <c r="B54" s="315" t="s">
        <v>61</v>
      </c>
      <c r="C54" s="305">
        <v>664.05</v>
      </c>
      <c r="D54" s="306">
        <v>668.9</v>
      </c>
      <c r="E54" s="306">
        <v>656.34999999999991</v>
      </c>
      <c r="F54" s="306">
        <v>648.65</v>
      </c>
      <c r="G54" s="306">
        <v>636.09999999999991</v>
      </c>
      <c r="H54" s="306">
        <v>676.59999999999991</v>
      </c>
      <c r="I54" s="306">
        <v>689.14999999999986</v>
      </c>
      <c r="J54" s="306">
        <v>696.84999999999991</v>
      </c>
      <c r="K54" s="305">
        <v>681.45</v>
      </c>
      <c r="L54" s="305">
        <v>661.2</v>
      </c>
      <c r="M54" s="305">
        <v>80.885459999999995</v>
      </c>
      <c r="N54" s="1"/>
      <c r="O54" s="1"/>
    </row>
    <row r="55" spans="1:15" ht="12.75" customHeight="1">
      <c r="A55" s="30">
        <v>45</v>
      </c>
      <c r="B55" s="315" t="s">
        <v>62</v>
      </c>
      <c r="C55" s="305">
        <v>3783.3</v>
      </c>
      <c r="D55" s="306">
        <v>3798.7833333333333</v>
      </c>
      <c r="E55" s="306">
        <v>3755.5666666666666</v>
      </c>
      <c r="F55" s="306">
        <v>3727.8333333333335</v>
      </c>
      <c r="G55" s="306">
        <v>3684.6166666666668</v>
      </c>
      <c r="H55" s="306">
        <v>3826.5166666666664</v>
      </c>
      <c r="I55" s="306">
        <v>3869.7333333333327</v>
      </c>
      <c r="J55" s="306">
        <v>3897.4666666666662</v>
      </c>
      <c r="K55" s="305">
        <v>3842</v>
      </c>
      <c r="L55" s="305">
        <v>3771.05</v>
      </c>
      <c r="M55" s="305">
        <v>3.6930399999999999</v>
      </c>
      <c r="N55" s="1"/>
      <c r="O55" s="1"/>
    </row>
    <row r="56" spans="1:15" ht="12.75" customHeight="1">
      <c r="A56" s="30">
        <v>46</v>
      </c>
      <c r="B56" s="315" t="s">
        <v>312</v>
      </c>
      <c r="C56" s="305">
        <v>144.75</v>
      </c>
      <c r="D56" s="306">
        <v>145.13333333333335</v>
      </c>
      <c r="E56" s="306">
        <v>143.66666666666671</v>
      </c>
      <c r="F56" s="306">
        <v>142.58333333333337</v>
      </c>
      <c r="G56" s="306">
        <v>141.11666666666673</v>
      </c>
      <c r="H56" s="306">
        <v>146.2166666666667</v>
      </c>
      <c r="I56" s="306">
        <v>147.68333333333334</v>
      </c>
      <c r="J56" s="306">
        <v>148.76666666666668</v>
      </c>
      <c r="K56" s="305">
        <v>146.6</v>
      </c>
      <c r="L56" s="305">
        <v>144.05000000000001</v>
      </c>
      <c r="M56" s="305">
        <v>1.86067</v>
      </c>
      <c r="N56" s="1"/>
      <c r="O56" s="1"/>
    </row>
    <row r="57" spans="1:15" ht="12.75" customHeight="1">
      <c r="A57" s="30">
        <v>47</v>
      </c>
      <c r="B57" s="315" t="s">
        <v>313</v>
      </c>
      <c r="C57" s="305">
        <v>991.45</v>
      </c>
      <c r="D57" s="306">
        <v>976.33333333333337</v>
      </c>
      <c r="E57" s="306">
        <v>954.66666666666674</v>
      </c>
      <c r="F57" s="306">
        <v>917.88333333333333</v>
      </c>
      <c r="G57" s="306">
        <v>896.2166666666667</v>
      </c>
      <c r="H57" s="306">
        <v>1013.1166666666668</v>
      </c>
      <c r="I57" s="306">
        <v>1034.7833333333335</v>
      </c>
      <c r="J57" s="306">
        <v>1071.5666666666668</v>
      </c>
      <c r="K57" s="305">
        <v>998</v>
      </c>
      <c r="L57" s="305">
        <v>939.55</v>
      </c>
      <c r="M57" s="305">
        <v>2.1777299999999999</v>
      </c>
      <c r="N57" s="1"/>
      <c r="O57" s="1"/>
    </row>
    <row r="58" spans="1:15" ht="12.75" customHeight="1">
      <c r="A58" s="30">
        <v>48</v>
      </c>
      <c r="B58" s="315" t="s">
        <v>64</v>
      </c>
      <c r="C58" s="305">
        <v>12357.3</v>
      </c>
      <c r="D58" s="306">
        <v>12422.283333333333</v>
      </c>
      <c r="E58" s="306">
        <v>12222.766666666666</v>
      </c>
      <c r="F58" s="306">
        <v>12088.233333333334</v>
      </c>
      <c r="G58" s="306">
        <v>11888.716666666667</v>
      </c>
      <c r="H58" s="306">
        <v>12556.816666666666</v>
      </c>
      <c r="I58" s="306">
        <v>12756.333333333332</v>
      </c>
      <c r="J58" s="306">
        <v>12890.866666666665</v>
      </c>
      <c r="K58" s="305">
        <v>12621.8</v>
      </c>
      <c r="L58" s="305">
        <v>12287.75</v>
      </c>
      <c r="M58" s="305">
        <v>2.5547499999999999</v>
      </c>
      <c r="N58" s="1"/>
      <c r="O58" s="1"/>
    </row>
    <row r="59" spans="1:15" ht="12" customHeight="1">
      <c r="A59" s="30">
        <v>49</v>
      </c>
      <c r="B59" s="315" t="s">
        <v>245</v>
      </c>
      <c r="C59" s="305">
        <v>4931.45</v>
      </c>
      <c r="D59" s="306">
        <v>4935.05</v>
      </c>
      <c r="E59" s="306">
        <v>4871.4000000000005</v>
      </c>
      <c r="F59" s="306">
        <v>4811.3500000000004</v>
      </c>
      <c r="G59" s="306">
        <v>4747.7000000000007</v>
      </c>
      <c r="H59" s="306">
        <v>4995.1000000000004</v>
      </c>
      <c r="I59" s="306">
        <v>5058.75</v>
      </c>
      <c r="J59" s="306">
        <v>5118.8</v>
      </c>
      <c r="K59" s="305">
        <v>4998.7</v>
      </c>
      <c r="L59" s="305">
        <v>4875</v>
      </c>
      <c r="M59" s="305">
        <v>0.19749</v>
      </c>
      <c r="N59" s="1"/>
      <c r="O59" s="1"/>
    </row>
    <row r="60" spans="1:15" ht="12.75" customHeight="1">
      <c r="A60" s="30">
        <v>50</v>
      </c>
      <c r="B60" s="315" t="s">
        <v>65</v>
      </c>
      <c r="C60" s="305">
        <v>5798.8</v>
      </c>
      <c r="D60" s="306">
        <v>5785.5999999999995</v>
      </c>
      <c r="E60" s="306">
        <v>5738.1999999999989</v>
      </c>
      <c r="F60" s="306">
        <v>5677.5999999999995</v>
      </c>
      <c r="G60" s="306">
        <v>5630.1999999999989</v>
      </c>
      <c r="H60" s="306">
        <v>5846.1999999999989</v>
      </c>
      <c r="I60" s="306">
        <v>5893.5999999999985</v>
      </c>
      <c r="J60" s="306">
        <v>5954.1999999999989</v>
      </c>
      <c r="K60" s="305">
        <v>5833</v>
      </c>
      <c r="L60" s="305">
        <v>5725</v>
      </c>
      <c r="M60" s="305">
        <v>10.84069</v>
      </c>
      <c r="N60" s="1"/>
      <c r="O60" s="1"/>
    </row>
    <row r="61" spans="1:15" ht="12.75" customHeight="1">
      <c r="A61" s="30">
        <v>51</v>
      </c>
      <c r="B61" s="315" t="s">
        <v>314</v>
      </c>
      <c r="C61" s="305">
        <v>2901.1</v>
      </c>
      <c r="D61" s="306">
        <v>2909.3666666666668</v>
      </c>
      <c r="E61" s="306">
        <v>2872.8333333333335</v>
      </c>
      <c r="F61" s="306">
        <v>2844.5666666666666</v>
      </c>
      <c r="G61" s="306">
        <v>2808.0333333333333</v>
      </c>
      <c r="H61" s="306">
        <v>2937.6333333333337</v>
      </c>
      <c r="I61" s="306">
        <v>2974.1666666666665</v>
      </c>
      <c r="J61" s="306">
        <v>3002.4333333333338</v>
      </c>
      <c r="K61" s="305">
        <v>2945.9</v>
      </c>
      <c r="L61" s="305">
        <v>2881.1</v>
      </c>
      <c r="M61" s="305">
        <v>0.38222</v>
      </c>
      <c r="N61" s="1"/>
      <c r="O61" s="1"/>
    </row>
    <row r="62" spans="1:15" ht="12.75" customHeight="1">
      <c r="A62" s="30">
        <v>52</v>
      </c>
      <c r="B62" s="315" t="s">
        <v>66</v>
      </c>
      <c r="C62" s="305">
        <v>2067.4</v>
      </c>
      <c r="D62" s="306">
        <v>2073.8000000000002</v>
      </c>
      <c r="E62" s="306">
        <v>2042.5500000000002</v>
      </c>
      <c r="F62" s="306">
        <v>2017.6999999999998</v>
      </c>
      <c r="G62" s="306">
        <v>1986.4499999999998</v>
      </c>
      <c r="H62" s="306">
        <v>2098.6500000000005</v>
      </c>
      <c r="I62" s="306">
        <v>2129.9000000000005</v>
      </c>
      <c r="J62" s="306">
        <v>2154.7500000000009</v>
      </c>
      <c r="K62" s="305">
        <v>2105.0500000000002</v>
      </c>
      <c r="L62" s="305">
        <v>2048.9499999999998</v>
      </c>
      <c r="M62" s="305">
        <v>2.2222200000000001</v>
      </c>
      <c r="N62" s="1"/>
      <c r="O62" s="1"/>
    </row>
    <row r="63" spans="1:15" ht="12.75" customHeight="1">
      <c r="A63" s="30">
        <v>53</v>
      </c>
      <c r="B63" s="315" t="s">
        <v>315</v>
      </c>
      <c r="C63" s="305">
        <v>389.15</v>
      </c>
      <c r="D63" s="306">
        <v>392.59999999999997</v>
      </c>
      <c r="E63" s="306">
        <v>368.19999999999993</v>
      </c>
      <c r="F63" s="306">
        <v>347.24999999999994</v>
      </c>
      <c r="G63" s="306">
        <v>322.84999999999991</v>
      </c>
      <c r="H63" s="306">
        <v>413.54999999999995</v>
      </c>
      <c r="I63" s="306">
        <v>437.94999999999993</v>
      </c>
      <c r="J63" s="306">
        <v>458.9</v>
      </c>
      <c r="K63" s="305">
        <v>417</v>
      </c>
      <c r="L63" s="305">
        <v>371.65</v>
      </c>
      <c r="M63" s="305">
        <v>104.5921</v>
      </c>
      <c r="N63" s="1"/>
      <c r="O63" s="1"/>
    </row>
    <row r="64" spans="1:15" ht="12.75" customHeight="1">
      <c r="A64" s="30">
        <v>54</v>
      </c>
      <c r="B64" s="315" t="s">
        <v>67</v>
      </c>
      <c r="C64" s="305">
        <v>312.64999999999998</v>
      </c>
      <c r="D64" s="306">
        <v>313.40000000000003</v>
      </c>
      <c r="E64" s="306">
        <v>310.25000000000006</v>
      </c>
      <c r="F64" s="306">
        <v>307.85000000000002</v>
      </c>
      <c r="G64" s="306">
        <v>304.70000000000005</v>
      </c>
      <c r="H64" s="306">
        <v>315.80000000000007</v>
      </c>
      <c r="I64" s="306">
        <v>318.95000000000005</v>
      </c>
      <c r="J64" s="306">
        <v>321.35000000000008</v>
      </c>
      <c r="K64" s="305">
        <v>316.55</v>
      </c>
      <c r="L64" s="305">
        <v>311</v>
      </c>
      <c r="M64" s="305">
        <v>53.146720000000002</v>
      </c>
      <c r="N64" s="1"/>
      <c r="O64" s="1"/>
    </row>
    <row r="65" spans="1:15" ht="12.75" customHeight="1">
      <c r="A65" s="30">
        <v>55</v>
      </c>
      <c r="B65" s="315" t="s">
        <v>68</v>
      </c>
      <c r="C65" s="305">
        <v>95.8</v>
      </c>
      <c r="D65" s="306">
        <v>96.466666666666654</v>
      </c>
      <c r="E65" s="306">
        <v>94.583333333333314</v>
      </c>
      <c r="F65" s="306">
        <v>93.36666666666666</v>
      </c>
      <c r="G65" s="306">
        <v>91.48333333333332</v>
      </c>
      <c r="H65" s="306">
        <v>97.683333333333309</v>
      </c>
      <c r="I65" s="306">
        <v>99.566666666666663</v>
      </c>
      <c r="J65" s="306">
        <v>100.7833333333333</v>
      </c>
      <c r="K65" s="305">
        <v>98.35</v>
      </c>
      <c r="L65" s="305">
        <v>95.25</v>
      </c>
      <c r="M65" s="305">
        <v>200.19542999999999</v>
      </c>
      <c r="N65" s="1"/>
      <c r="O65" s="1"/>
    </row>
    <row r="66" spans="1:15" ht="12.75" customHeight="1">
      <c r="A66" s="30">
        <v>56</v>
      </c>
      <c r="B66" s="315" t="s">
        <v>246</v>
      </c>
      <c r="C66" s="305">
        <v>47.15</v>
      </c>
      <c r="D66" s="306">
        <v>47.183333333333337</v>
      </c>
      <c r="E66" s="306">
        <v>45.966666666666676</v>
      </c>
      <c r="F66" s="306">
        <v>44.783333333333339</v>
      </c>
      <c r="G66" s="306">
        <v>43.566666666666677</v>
      </c>
      <c r="H66" s="306">
        <v>48.366666666666674</v>
      </c>
      <c r="I66" s="306">
        <v>49.583333333333343</v>
      </c>
      <c r="J66" s="306">
        <v>50.766666666666673</v>
      </c>
      <c r="K66" s="305">
        <v>48.4</v>
      </c>
      <c r="L66" s="305">
        <v>46</v>
      </c>
      <c r="M66" s="305">
        <v>94.030779999999993</v>
      </c>
      <c r="N66" s="1"/>
      <c r="O66" s="1"/>
    </row>
    <row r="67" spans="1:15" ht="12.75" customHeight="1">
      <c r="A67" s="30">
        <v>57</v>
      </c>
      <c r="B67" s="315" t="s">
        <v>309</v>
      </c>
      <c r="C67" s="305">
        <v>2455.4499999999998</v>
      </c>
      <c r="D67" s="306">
        <v>2456.6166666666663</v>
      </c>
      <c r="E67" s="306">
        <v>2428.8833333333328</v>
      </c>
      <c r="F67" s="306">
        <v>2402.3166666666666</v>
      </c>
      <c r="G67" s="306">
        <v>2374.583333333333</v>
      </c>
      <c r="H67" s="306">
        <v>2483.1833333333325</v>
      </c>
      <c r="I67" s="306">
        <v>2510.9166666666661</v>
      </c>
      <c r="J67" s="306">
        <v>2537.4833333333322</v>
      </c>
      <c r="K67" s="305">
        <v>2484.35</v>
      </c>
      <c r="L67" s="305">
        <v>2430.0500000000002</v>
      </c>
      <c r="M67" s="305">
        <v>9.9089999999999998E-2</v>
      </c>
      <c r="N67" s="1"/>
      <c r="O67" s="1"/>
    </row>
    <row r="68" spans="1:15" ht="12.75" customHeight="1">
      <c r="A68" s="30">
        <v>58</v>
      </c>
      <c r="B68" s="315" t="s">
        <v>69</v>
      </c>
      <c r="C68" s="305">
        <v>1783.2</v>
      </c>
      <c r="D68" s="306">
        <v>1772</v>
      </c>
      <c r="E68" s="306">
        <v>1749.55</v>
      </c>
      <c r="F68" s="306">
        <v>1715.8999999999999</v>
      </c>
      <c r="G68" s="306">
        <v>1693.4499999999998</v>
      </c>
      <c r="H68" s="306">
        <v>1805.65</v>
      </c>
      <c r="I68" s="306">
        <v>1828.1</v>
      </c>
      <c r="J68" s="306">
        <v>1861.7500000000002</v>
      </c>
      <c r="K68" s="305">
        <v>1794.45</v>
      </c>
      <c r="L68" s="305">
        <v>1738.35</v>
      </c>
      <c r="M68" s="305">
        <v>2.9798900000000001</v>
      </c>
      <c r="N68" s="1"/>
      <c r="O68" s="1"/>
    </row>
    <row r="69" spans="1:15" ht="12.75" customHeight="1">
      <c r="A69" s="30">
        <v>59</v>
      </c>
      <c r="B69" s="315" t="s">
        <v>317</v>
      </c>
      <c r="C69" s="305">
        <v>4733.45</v>
      </c>
      <c r="D69" s="306">
        <v>4759.2833333333328</v>
      </c>
      <c r="E69" s="306">
        <v>4670.1666666666661</v>
      </c>
      <c r="F69" s="306">
        <v>4606.8833333333332</v>
      </c>
      <c r="G69" s="306">
        <v>4517.7666666666664</v>
      </c>
      <c r="H69" s="306">
        <v>4822.5666666666657</v>
      </c>
      <c r="I69" s="306">
        <v>4911.6833333333325</v>
      </c>
      <c r="J69" s="306">
        <v>4974.9666666666653</v>
      </c>
      <c r="K69" s="305">
        <v>4848.3999999999996</v>
      </c>
      <c r="L69" s="305">
        <v>4696</v>
      </c>
      <c r="M69" s="305">
        <v>9.7949999999999995E-2</v>
      </c>
      <c r="N69" s="1"/>
      <c r="O69" s="1"/>
    </row>
    <row r="70" spans="1:15" ht="12.75" customHeight="1">
      <c r="A70" s="30">
        <v>60</v>
      </c>
      <c r="B70" s="315" t="s">
        <v>247</v>
      </c>
      <c r="C70" s="305">
        <v>959.3</v>
      </c>
      <c r="D70" s="306">
        <v>961</v>
      </c>
      <c r="E70" s="306">
        <v>946.3</v>
      </c>
      <c r="F70" s="306">
        <v>933.3</v>
      </c>
      <c r="G70" s="306">
        <v>918.59999999999991</v>
      </c>
      <c r="H70" s="306">
        <v>974</v>
      </c>
      <c r="I70" s="306">
        <v>988.7</v>
      </c>
      <c r="J70" s="306">
        <v>1001.7</v>
      </c>
      <c r="K70" s="305">
        <v>975.7</v>
      </c>
      <c r="L70" s="305">
        <v>948</v>
      </c>
      <c r="M70" s="305">
        <v>0.34821999999999997</v>
      </c>
      <c r="N70" s="1"/>
      <c r="O70" s="1"/>
    </row>
    <row r="71" spans="1:15" ht="12.75" customHeight="1">
      <c r="A71" s="30">
        <v>61</v>
      </c>
      <c r="B71" s="315" t="s">
        <v>318</v>
      </c>
      <c r="C71" s="305">
        <v>731.9</v>
      </c>
      <c r="D71" s="306">
        <v>746.85</v>
      </c>
      <c r="E71" s="306">
        <v>711.1</v>
      </c>
      <c r="F71" s="306">
        <v>690.3</v>
      </c>
      <c r="G71" s="306">
        <v>654.54999999999995</v>
      </c>
      <c r="H71" s="306">
        <v>767.65000000000009</v>
      </c>
      <c r="I71" s="306">
        <v>803.40000000000009</v>
      </c>
      <c r="J71" s="306">
        <v>824.20000000000016</v>
      </c>
      <c r="K71" s="305">
        <v>782.6</v>
      </c>
      <c r="L71" s="305">
        <v>726.05</v>
      </c>
      <c r="M71" s="305">
        <v>10.857699999999999</v>
      </c>
      <c r="N71" s="1"/>
      <c r="O71" s="1"/>
    </row>
    <row r="72" spans="1:15" ht="12.75" customHeight="1">
      <c r="A72" s="30">
        <v>62</v>
      </c>
      <c r="B72" s="315" t="s">
        <v>71</v>
      </c>
      <c r="C72" s="305">
        <v>231.65</v>
      </c>
      <c r="D72" s="306">
        <v>228.03333333333333</v>
      </c>
      <c r="E72" s="306">
        <v>222.71666666666667</v>
      </c>
      <c r="F72" s="306">
        <v>213.78333333333333</v>
      </c>
      <c r="G72" s="306">
        <v>208.46666666666667</v>
      </c>
      <c r="H72" s="306">
        <v>236.96666666666667</v>
      </c>
      <c r="I72" s="306">
        <v>242.28333333333333</v>
      </c>
      <c r="J72" s="306">
        <v>251.21666666666667</v>
      </c>
      <c r="K72" s="305">
        <v>233.35</v>
      </c>
      <c r="L72" s="305">
        <v>219.1</v>
      </c>
      <c r="M72" s="305">
        <v>122.71944000000001</v>
      </c>
      <c r="N72" s="1"/>
      <c r="O72" s="1"/>
    </row>
    <row r="73" spans="1:15" ht="12.75" customHeight="1">
      <c r="A73" s="30">
        <v>63</v>
      </c>
      <c r="B73" s="315" t="s">
        <v>310</v>
      </c>
      <c r="C73" s="305">
        <v>1367.15</v>
      </c>
      <c r="D73" s="306">
        <v>1375.4000000000003</v>
      </c>
      <c r="E73" s="306">
        <v>1346.8500000000006</v>
      </c>
      <c r="F73" s="306">
        <v>1326.5500000000002</v>
      </c>
      <c r="G73" s="306">
        <v>1298.0000000000005</v>
      </c>
      <c r="H73" s="306">
        <v>1395.7000000000007</v>
      </c>
      <c r="I73" s="306">
        <v>1424.2500000000005</v>
      </c>
      <c r="J73" s="306">
        <v>1444.5500000000009</v>
      </c>
      <c r="K73" s="305">
        <v>1403.95</v>
      </c>
      <c r="L73" s="305">
        <v>1355.1</v>
      </c>
      <c r="M73" s="305">
        <v>0.49870999999999999</v>
      </c>
      <c r="N73" s="1"/>
      <c r="O73" s="1"/>
    </row>
    <row r="74" spans="1:15" ht="12.75" customHeight="1">
      <c r="A74" s="30">
        <v>64</v>
      </c>
      <c r="B74" s="315" t="s">
        <v>72</v>
      </c>
      <c r="C74" s="305">
        <v>610.15</v>
      </c>
      <c r="D74" s="306">
        <v>616.7166666666667</v>
      </c>
      <c r="E74" s="306">
        <v>600.83333333333337</v>
      </c>
      <c r="F74" s="306">
        <v>591.51666666666665</v>
      </c>
      <c r="G74" s="306">
        <v>575.63333333333333</v>
      </c>
      <c r="H74" s="306">
        <v>626.03333333333342</v>
      </c>
      <c r="I74" s="306">
        <v>641.91666666666663</v>
      </c>
      <c r="J74" s="306">
        <v>651.23333333333346</v>
      </c>
      <c r="K74" s="305">
        <v>632.6</v>
      </c>
      <c r="L74" s="305">
        <v>607.4</v>
      </c>
      <c r="M74" s="305">
        <v>7.2909199999999998</v>
      </c>
      <c r="N74" s="1"/>
      <c r="O74" s="1"/>
    </row>
    <row r="75" spans="1:15" ht="12.75" customHeight="1">
      <c r="A75" s="30">
        <v>65</v>
      </c>
      <c r="B75" s="315" t="s">
        <v>73</v>
      </c>
      <c r="C75" s="305">
        <v>675.25</v>
      </c>
      <c r="D75" s="306">
        <v>680.94999999999993</v>
      </c>
      <c r="E75" s="306">
        <v>662.89999999999986</v>
      </c>
      <c r="F75" s="306">
        <v>650.54999999999995</v>
      </c>
      <c r="G75" s="306">
        <v>632.49999999999989</v>
      </c>
      <c r="H75" s="306">
        <v>693.29999999999984</v>
      </c>
      <c r="I75" s="306">
        <v>711.3499999999998</v>
      </c>
      <c r="J75" s="306">
        <v>723.69999999999982</v>
      </c>
      <c r="K75" s="305">
        <v>699</v>
      </c>
      <c r="L75" s="305">
        <v>668.6</v>
      </c>
      <c r="M75" s="305">
        <v>11.3919</v>
      </c>
      <c r="N75" s="1"/>
      <c r="O75" s="1"/>
    </row>
    <row r="76" spans="1:15" ht="12.75" customHeight="1">
      <c r="A76" s="30">
        <v>66</v>
      </c>
      <c r="B76" s="315" t="s">
        <v>319</v>
      </c>
      <c r="C76" s="305">
        <v>11041.65</v>
      </c>
      <c r="D76" s="306">
        <v>11120.216666666667</v>
      </c>
      <c r="E76" s="306">
        <v>10921.433333333334</v>
      </c>
      <c r="F76" s="306">
        <v>10801.216666666667</v>
      </c>
      <c r="G76" s="306">
        <v>10602.433333333334</v>
      </c>
      <c r="H76" s="306">
        <v>11240.433333333334</v>
      </c>
      <c r="I76" s="306">
        <v>11439.216666666667</v>
      </c>
      <c r="J76" s="306">
        <v>11559.433333333334</v>
      </c>
      <c r="K76" s="305">
        <v>11319</v>
      </c>
      <c r="L76" s="305">
        <v>11000</v>
      </c>
      <c r="M76" s="305">
        <v>1.814E-2</v>
      </c>
      <c r="N76" s="1"/>
      <c r="O76" s="1"/>
    </row>
    <row r="77" spans="1:15" ht="12.75" customHeight="1">
      <c r="A77" s="30">
        <v>67</v>
      </c>
      <c r="B77" s="315" t="s">
        <v>75</v>
      </c>
      <c r="C77" s="305">
        <v>678.2</v>
      </c>
      <c r="D77" s="306">
        <v>681.1</v>
      </c>
      <c r="E77" s="306">
        <v>672.95</v>
      </c>
      <c r="F77" s="306">
        <v>667.7</v>
      </c>
      <c r="G77" s="306">
        <v>659.55000000000007</v>
      </c>
      <c r="H77" s="306">
        <v>686.35</v>
      </c>
      <c r="I77" s="306">
        <v>694.49999999999989</v>
      </c>
      <c r="J77" s="306">
        <v>699.75</v>
      </c>
      <c r="K77" s="305">
        <v>689.25</v>
      </c>
      <c r="L77" s="305">
        <v>675.85</v>
      </c>
      <c r="M77" s="305">
        <v>40.536079999999998</v>
      </c>
      <c r="N77" s="1"/>
      <c r="O77" s="1"/>
    </row>
    <row r="78" spans="1:15" ht="12.75" customHeight="1">
      <c r="A78" s="30">
        <v>68</v>
      </c>
      <c r="B78" s="315" t="s">
        <v>76</v>
      </c>
      <c r="C78" s="305">
        <v>50.4</v>
      </c>
      <c r="D78" s="306">
        <v>50.65</v>
      </c>
      <c r="E78" s="306">
        <v>49.8</v>
      </c>
      <c r="F78" s="306">
        <v>49.199999999999996</v>
      </c>
      <c r="G78" s="306">
        <v>48.349999999999994</v>
      </c>
      <c r="H78" s="306">
        <v>51.25</v>
      </c>
      <c r="I78" s="306">
        <v>52.100000000000009</v>
      </c>
      <c r="J78" s="306">
        <v>52.7</v>
      </c>
      <c r="K78" s="305">
        <v>51.5</v>
      </c>
      <c r="L78" s="305">
        <v>50.05</v>
      </c>
      <c r="M78" s="305">
        <v>235.18464</v>
      </c>
      <c r="N78" s="1"/>
      <c r="O78" s="1"/>
    </row>
    <row r="79" spans="1:15" ht="12.75" customHeight="1">
      <c r="A79" s="30">
        <v>69</v>
      </c>
      <c r="B79" s="315" t="s">
        <v>77</v>
      </c>
      <c r="C79" s="305">
        <v>329.4</v>
      </c>
      <c r="D79" s="306">
        <v>332.8</v>
      </c>
      <c r="E79" s="306">
        <v>324.60000000000002</v>
      </c>
      <c r="F79" s="306">
        <v>319.8</v>
      </c>
      <c r="G79" s="306">
        <v>311.60000000000002</v>
      </c>
      <c r="H79" s="306">
        <v>337.6</v>
      </c>
      <c r="I79" s="306">
        <v>345.79999999999995</v>
      </c>
      <c r="J79" s="306">
        <v>350.6</v>
      </c>
      <c r="K79" s="305">
        <v>341</v>
      </c>
      <c r="L79" s="305">
        <v>328</v>
      </c>
      <c r="M79" s="305">
        <v>11.42414</v>
      </c>
      <c r="N79" s="1"/>
      <c r="O79" s="1"/>
    </row>
    <row r="80" spans="1:15" ht="12.75" customHeight="1">
      <c r="A80" s="30">
        <v>70</v>
      </c>
      <c r="B80" s="315" t="s">
        <v>320</v>
      </c>
      <c r="C80" s="305">
        <v>1000.4</v>
      </c>
      <c r="D80" s="306">
        <v>1000.7833333333333</v>
      </c>
      <c r="E80" s="306">
        <v>984.61666666666656</v>
      </c>
      <c r="F80" s="306">
        <v>968.83333333333326</v>
      </c>
      <c r="G80" s="306">
        <v>952.66666666666652</v>
      </c>
      <c r="H80" s="306">
        <v>1016.5666666666666</v>
      </c>
      <c r="I80" s="306">
        <v>1032.7333333333333</v>
      </c>
      <c r="J80" s="306">
        <v>1048.5166666666667</v>
      </c>
      <c r="K80" s="305">
        <v>1016.95</v>
      </c>
      <c r="L80" s="305">
        <v>985</v>
      </c>
      <c r="M80" s="305">
        <v>0.46517999999999998</v>
      </c>
      <c r="N80" s="1"/>
      <c r="O80" s="1"/>
    </row>
    <row r="81" spans="1:15" ht="12.75" customHeight="1">
      <c r="A81" s="30">
        <v>71</v>
      </c>
      <c r="B81" s="315" t="s">
        <v>322</v>
      </c>
      <c r="C81" s="305">
        <v>7162.95</v>
      </c>
      <c r="D81" s="306">
        <v>7088.4666666666662</v>
      </c>
      <c r="E81" s="306">
        <v>6938.2833333333328</v>
      </c>
      <c r="F81" s="306">
        <v>6713.6166666666668</v>
      </c>
      <c r="G81" s="306">
        <v>6563.4333333333334</v>
      </c>
      <c r="H81" s="306">
        <v>7313.1333333333323</v>
      </c>
      <c r="I81" s="306">
        <v>7463.3166666666648</v>
      </c>
      <c r="J81" s="306">
        <v>7687.9833333333318</v>
      </c>
      <c r="K81" s="305">
        <v>7238.65</v>
      </c>
      <c r="L81" s="305">
        <v>6863.8</v>
      </c>
      <c r="M81" s="305">
        <v>0.28497</v>
      </c>
      <c r="N81" s="1"/>
      <c r="O81" s="1"/>
    </row>
    <row r="82" spans="1:15" ht="12.75" customHeight="1">
      <c r="A82" s="30">
        <v>72</v>
      </c>
      <c r="B82" s="315" t="s">
        <v>323</v>
      </c>
      <c r="C82" s="305">
        <v>1006.75</v>
      </c>
      <c r="D82" s="306">
        <v>1019.1999999999999</v>
      </c>
      <c r="E82" s="306">
        <v>986.39999999999986</v>
      </c>
      <c r="F82" s="306">
        <v>966.05</v>
      </c>
      <c r="G82" s="306">
        <v>933.24999999999989</v>
      </c>
      <c r="H82" s="306">
        <v>1039.5499999999997</v>
      </c>
      <c r="I82" s="306">
        <v>1072.3499999999999</v>
      </c>
      <c r="J82" s="306">
        <v>1092.6999999999998</v>
      </c>
      <c r="K82" s="305">
        <v>1052</v>
      </c>
      <c r="L82" s="305">
        <v>998.85</v>
      </c>
      <c r="M82" s="305">
        <v>0.65617999999999999</v>
      </c>
      <c r="N82" s="1"/>
      <c r="O82" s="1"/>
    </row>
    <row r="83" spans="1:15" ht="12.75" customHeight="1">
      <c r="A83" s="30">
        <v>73</v>
      </c>
      <c r="B83" s="315" t="s">
        <v>78</v>
      </c>
      <c r="C83" s="305">
        <v>14059.7</v>
      </c>
      <c r="D83" s="306">
        <v>14057.933333333334</v>
      </c>
      <c r="E83" s="306">
        <v>13843.966666666669</v>
      </c>
      <c r="F83" s="306">
        <v>13628.233333333335</v>
      </c>
      <c r="G83" s="306">
        <v>13414.26666666667</v>
      </c>
      <c r="H83" s="306">
        <v>14273.666666666668</v>
      </c>
      <c r="I83" s="306">
        <v>14487.633333333335</v>
      </c>
      <c r="J83" s="306">
        <v>14703.366666666667</v>
      </c>
      <c r="K83" s="305">
        <v>14271.9</v>
      </c>
      <c r="L83" s="305">
        <v>13842.2</v>
      </c>
      <c r="M83" s="305">
        <v>0.20099</v>
      </c>
      <c r="N83" s="1"/>
      <c r="O83" s="1"/>
    </row>
    <row r="84" spans="1:15" ht="12.75" customHeight="1">
      <c r="A84" s="30">
        <v>74</v>
      </c>
      <c r="B84" s="315" t="s">
        <v>80</v>
      </c>
      <c r="C84" s="305">
        <v>330.1</v>
      </c>
      <c r="D84" s="306">
        <v>331.05</v>
      </c>
      <c r="E84" s="306">
        <v>327.55</v>
      </c>
      <c r="F84" s="306">
        <v>325</v>
      </c>
      <c r="G84" s="306">
        <v>321.5</v>
      </c>
      <c r="H84" s="306">
        <v>333.6</v>
      </c>
      <c r="I84" s="306">
        <v>337.1</v>
      </c>
      <c r="J84" s="306">
        <v>339.65000000000003</v>
      </c>
      <c r="K84" s="305">
        <v>334.55</v>
      </c>
      <c r="L84" s="305">
        <v>328.5</v>
      </c>
      <c r="M84" s="305">
        <v>29.457190000000001</v>
      </c>
      <c r="N84" s="1"/>
      <c r="O84" s="1"/>
    </row>
    <row r="85" spans="1:15" ht="12.75" customHeight="1">
      <c r="A85" s="30">
        <v>75</v>
      </c>
      <c r="B85" s="315" t="s">
        <v>324</v>
      </c>
      <c r="C85" s="305">
        <v>445.65</v>
      </c>
      <c r="D85" s="306">
        <v>449.5</v>
      </c>
      <c r="E85" s="306">
        <v>440.15</v>
      </c>
      <c r="F85" s="306">
        <v>434.65</v>
      </c>
      <c r="G85" s="306">
        <v>425.29999999999995</v>
      </c>
      <c r="H85" s="306">
        <v>455</v>
      </c>
      <c r="I85" s="306">
        <v>464.35</v>
      </c>
      <c r="J85" s="306">
        <v>469.85</v>
      </c>
      <c r="K85" s="305">
        <v>458.85</v>
      </c>
      <c r="L85" s="305">
        <v>444</v>
      </c>
      <c r="M85" s="305">
        <v>0.88351000000000002</v>
      </c>
      <c r="N85" s="1"/>
      <c r="O85" s="1"/>
    </row>
    <row r="86" spans="1:15" ht="12.75" customHeight="1">
      <c r="A86" s="30">
        <v>76</v>
      </c>
      <c r="B86" s="315" t="s">
        <v>81</v>
      </c>
      <c r="C86" s="305">
        <v>3470.45</v>
      </c>
      <c r="D86" s="306">
        <v>3476.15</v>
      </c>
      <c r="E86" s="306">
        <v>3434.3</v>
      </c>
      <c r="F86" s="306">
        <v>3398.15</v>
      </c>
      <c r="G86" s="306">
        <v>3356.3</v>
      </c>
      <c r="H86" s="306">
        <v>3512.3</v>
      </c>
      <c r="I86" s="306">
        <v>3554.1499999999996</v>
      </c>
      <c r="J86" s="306">
        <v>3590.3</v>
      </c>
      <c r="K86" s="305">
        <v>3518</v>
      </c>
      <c r="L86" s="305">
        <v>3440</v>
      </c>
      <c r="M86" s="305">
        <v>2.30532</v>
      </c>
      <c r="N86" s="1"/>
      <c r="O86" s="1"/>
    </row>
    <row r="87" spans="1:15" ht="12.75" customHeight="1">
      <c r="A87" s="30">
        <v>77</v>
      </c>
      <c r="B87" s="315" t="s">
        <v>311</v>
      </c>
      <c r="C87" s="305">
        <v>711</v>
      </c>
      <c r="D87" s="306">
        <v>716.2166666666667</v>
      </c>
      <c r="E87" s="306">
        <v>702.43333333333339</v>
      </c>
      <c r="F87" s="306">
        <v>693.86666666666667</v>
      </c>
      <c r="G87" s="306">
        <v>680.08333333333337</v>
      </c>
      <c r="H87" s="306">
        <v>724.78333333333342</v>
      </c>
      <c r="I87" s="306">
        <v>738.56666666666672</v>
      </c>
      <c r="J87" s="306">
        <v>747.13333333333344</v>
      </c>
      <c r="K87" s="305">
        <v>730</v>
      </c>
      <c r="L87" s="305">
        <v>707.65</v>
      </c>
      <c r="M87" s="305">
        <v>4.0444000000000004</v>
      </c>
      <c r="N87" s="1"/>
      <c r="O87" s="1"/>
    </row>
    <row r="88" spans="1:15" ht="12.75" customHeight="1">
      <c r="A88" s="30">
        <v>78</v>
      </c>
      <c r="B88" s="315" t="s">
        <v>321</v>
      </c>
      <c r="C88" s="305">
        <v>373.7</v>
      </c>
      <c r="D88" s="306">
        <v>375.81666666666661</v>
      </c>
      <c r="E88" s="306">
        <v>366.73333333333323</v>
      </c>
      <c r="F88" s="306">
        <v>359.76666666666665</v>
      </c>
      <c r="G88" s="306">
        <v>350.68333333333328</v>
      </c>
      <c r="H88" s="306">
        <v>382.78333333333319</v>
      </c>
      <c r="I88" s="306">
        <v>391.86666666666656</v>
      </c>
      <c r="J88" s="306">
        <v>398.83333333333314</v>
      </c>
      <c r="K88" s="305">
        <v>384.9</v>
      </c>
      <c r="L88" s="305">
        <v>368.85</v>
      </c>
      <c r="M88" s="305">
        <v>30.662710000000001</v>
      </c>
      <c r="N88" s="1"/>
      <c r="O88" s="1"/>
    </row>
    <row r="89" spans="1:15" ht="12.75" customHeight="1">
      <c r="A89" s="30">
        <v>79</v>
      </c>
      <c r="B89" s="315" t="s">
        <v>412</v>
      </c>
      <c r="C89" s="305">
        <v>609.95000000000005</v>
      </c>
      <c r="D89" s="306">
        <v>617.85</v>
      </c>
      <c r="E89" s="306">
        <v>597.70000000000005</v>
      </c>
      <c r="F89" s="306">
        <v>585.45000000000005</v>
      </c>
      <c r="G89" s="306">
        <v>565.30000000000007</v>
      </c>
      <c r="H89" s="306">
        <v>630.1</v>
      </c>
      <c r="I89" s="306">
        <v>650.24999999999989</v>
      </c>
      <c r="J89" s="306">
        <v>662.5</v>
      </c>
      <c r="K89" s="305">
        <v>638</v>
      </c>
      <c r="L89" s="305">
        <v>605.6</v>
      </c>
      <c r="M89" s="305">
        <v>3.0953400000000002</v>
      </c>
      <c r="N89" s="1"/>
      <c r="O89" s="1"/>
    </row>
    <row r="90" spans="1:15" ht="12.75" customHeight="1">
      <c r="A90" s="30">
        <v>80</v>
      </c>
      <c r="B90" s="315" t="s">
        <v>342</v>
      </c>
      <c r="C90" s="305">
        <v>2193.75</v>
      </c>
      <c r="D90" s="306">
        <v>2199.25</v>
      </c>
      <c r="E90" s="306">
        <v>2169.5</v>
      </c>
      <c r="F90" s="306">
        <v>2145.25</v>
      </c>
      <c r="G90" s="306">
        <v>2115.5</v>
      </c>
      <c r="H90" s="306">
        <v>2223.5</v>
      </c>
      <c r="I90" s="306">
        <v>2253.25</v>
      </c>
      <c r="J90" s="306">
        <v>2277.5</v>
      </c>
      <c r="K90" s="305">
        <v>2229</v>
      </c>
      <c r="L90" s="305">
        <v>2175</v>
      </c>
      <c r="M90" s="305">
        <v>2.1002999999999998</v>
      </c>
      <c r="N90" s="1"/>
      <c r="O90" s="1"/>
    </row>
    <row r="91" spans="1:15" ht="12.75" customHeight="1">
      <c r="A91" s="30">
        <v>81</v>
      </c>
      <c r="B91" s="315" t="s">
        <v>82</v>
      </c>
      <c r="C91" s="305">
        <v>189.75</v>
      </c>
      <c r="D91" s="306">
        <v>191.21666666666667</v>
      </c>
      <c r="E91" s="306">
        <v>187.73333333333335</v>
      </c>
      <c r="F91" s="306">
        <v>185.71666666666667</v>
      </c>
      <c r="G91" s="306">
        <v>182.23333333333335</v>
      </c>
      <c r="H91" s="306">
        <v>193.23333333333335</v>
      </c>
      <c r="I91" s="306">
        <v>196.71666666666664</v>
      </c>
      <c r="J91" s="306">
        <v>198.73333333333335</v>
      </c>
      <c r="K91" s="305">
        <v>194.7</v>
      </c>
      <c r="L91" s="305">
        <v>189.2</v>
      </c>
      <c r="M91" s="305">
        <v>96.10924</v>
      </c>
      <c r="N91" s="1"/>
      <c r="O91" s="1"/>
    </row>
    <row r="92" spans="1:15" ht="12.75" customHeight="1">
      <c r="A92" s="30">
        <v>82</v>
      </c>
      <c r="B92" s="315" t="s">
        <v>328</v>
      </c>
      <c r="C92" s="305">
        <v>464.15</v>
      </c>
      <c r="D92" s="306">
        <v>468.7</v>
      </c>
      <c r="E92" s="306">
        <v>458.2</v>
      </c>
      <c r="F92" s="306">
        <v>452.25</v>
      </c>
      <c r="G92" s="306">
        <v>441.75</v>
      </c>
      <c r="H92" s="306">
        <v>474.65</v>
      </c>
      <c r="I92" s="306">
        <v>485.15</v>
      </c>
      <c r="J92" s="306">
        <v>491.09999999999997</v>
      </c>
      <c r="K92" s="305">
        <v>479.2</v>
      </c>
      <c r="L92" s="305">
        <v>462.75</v>
      </c>
      <c r="M92" s="305">
        <v>5.23874</v>
      </c>
      <c r="N92" s="1"/>
      <c r="O92" s="1"/>
    </row>
    <row r="93" spans="1:15" ht="12.75" customHeight="1">
      <c r="A93" s="30">
        <v>83</v>
      </c>
      <c r="B93" s="315" t="s">
        <v>329</v>
      </c>
      <c r="C93" s="305">
        <v>733.7</v>
      </c>
      <c r="D93" s="306">
        <v>739.23333333333323</v>
      </c>
      <c r="E93" s="306">
        <v>724.56666666666649</v>
      </c>
      <c r="F93" s="306">
        <v>715.43333333333328</v>
      </c>
      <c r="G93" s="306">
        <v>700.76666666666654</v>
      </c>
      <c r="H93" s="306">
        <v>748.36666666666645</v>
      </c>
      <c r="I93" s="306">
        <v>763.03333333333319</v>
      </c>
      <c r="J93" s="306">
        <v>772.1666666666664</v>
      </c>
      <c r="K93" s="305">
        <v>753.9</v>
      </c>
      <c r="L93" s="305">
        <v>730.1</v>
      </c>
      <c r="M93" s="305">
        <v>0.54925000000000002</v>
      </c>
      <c r="N93" s="1"/>
      <c r="O93" s="1"/>
    </row>
    <row r="94" spans="1:15" ht="12.75" customHeight="1">
      <c r="A94" s="30">
        <v>84</v>
      </c>
      <c r="B94" s="315" t="s">
        <v>331</v>
      </c>
      <c r="C94" s="305">
        <v>713.1</v>
      </c>
      <c r="D94" s="306">
        <v>721.7166666666667</v>
      </c>
      <c r="E94" s="306">
        <v>702.63333333333344</v>
      </c>
      <c r="F94" s="306">
        <v>692.16666666666674</v>
      </c>
      <c r="G94" s="306">
        <v>673.08333333333348</v>
      </c>
      <c r="H94" s="306">
        <v>732.18333333333339</v>
      </c>
      <c r="I94" s="306">
        <v>751.26666666666665</v>
      </c>
      <c r="J94" s="306">
        <v>761.73333333333335</v>
      </c>
      <c r="K94" s="305">
        <v>740.8</v>
      </c>
      <c r="L94" s="305">
        <v>711.25</v>
      </c>
      <c r="M94" s="305">
        <v>1.4729000000000001</v>
      </c>
      <c r="N94" s="1"/>
      <c r="O94" s="1"/>
    </row>
    <row r="95" spans="1:15" ht="12.75" customHeight="1">
      <c r="A95" s="30">
        <v>85</v>
      </c>
      <c r="B95" s="315" t="s">
        <v>249</v>
      </c>
      <c r="C95" s="305">
        <v>106.9</v>
      </c>
      <c r="D95" s="306">
        <v>106.86666666666667</v>
      </c>
      <c r="E95" s="306">
        <v>106.13333333333335</v>
      </c>
      <c r="F95" s="306">
        <v>105.36666666666667</v>
      </c>
      <c r="G95" s="306">
        <v>104.63333333333335</v>
      </c>
      <c r="H95" s="306">
        <v>107.63333333333335</v>
      </c>
      <c r="I95" s="306">
        <v>108.36666666666667</v>
      </c>
      <c r="J95" s="306">
        <v>109.13333333333335</v>
      </c>
      <c r="K95" s="305">
        <v>107.6</v>
      </c>
      <c r="L95" s="305">
        <v>106.1</v>
      </c>
      <c r="M95" s="305">
        <v>3.6346400000000001</v>
      </c>
      <c r="N95" s="1"/>
      <c r="O95" s="1"/>
    </row>
    <row r="96" spans="1:15" ht="12.75" customHeight="1">
      <c r="A96" s="30">
        <v>86</v>
      </c>
      <c r="B96" s="315" t="s">
        <v>325</v>
      </c>
      <c r="C96" s="305">
        <v>345.35</v>
      </c>
      <c r="D96" s="306">
        <v>348.08333333333331</v>
      </c>
      <c r="E96" s="306">
        <v>338.31666666666661</v>
      </c>
      <c r="F96" s="306">
        <v>331.2833333333333</v>
      </c>
      <c r="G96" s="306">
        <v>321.51666666666659</v>
      </c>
      <c r="H96" s="306">
        <v>355.11666666666662</v>
      </c>
      <c r="I96" s="306">
        <v>364.88333333333338</v>
      </c>
      <c r="J96" s="306">
        <v>371.91666666666663</v>
      </c>
      <c r="K96" s="305">
        <v>357.85</v>
      </c>
      <c r="L96" s="305">
        <v>341.05</v>
      </c>
      <c r="M96" s="305">
        <v>1.92116</v>
      </c>
      <c r="N96" s="1"/>
      <c r="O96" s="1"/>
    </row>
    <row r="97" spans="1:15" ht="12.75" customHeight="1">
      <c r="A97" s="30">
        <v>87</v>
      </c>
      <c r="B97" s="315" t="s">
        <v>334</v>
      </c>
      <c r="C97" s="305">
        <v>1099.9000000000001</v>
      </c>
      <c r="D97" s="306">
        <v>1111.4666666666667</v>
      </c>
      <c r="E97" s="306">
        <v>1083.5333333333333</v>
      </c>
      <c r="F97" s="306">
        <v>1067.1666666666665</v>
      </c>
      <c r="G97" s="306">
        <v>1039.2333333333331</v>
      </c>
      <c r="H97" s="306">
        <v>1127.8333333333335</v>
      </c>
      <c r="I97" s="306">
        <v>1155.7666666666669</v>
      </c>
      <c r="J97" s="306">
        <v>1172.1333333333337</v>
      </c>
      <c r="K97" s="305">
        <v>1139.4000000000001</v>
      </c>
      <c r="L97" s="305">
        <v>1095.0999999999999</v>
      </c>
      <c r="M97" s="305">
        <v>3.9986600000000001</v>
      </c>
      <c r="N97" s="1"/>
      <c r="O97" s="1"/>
    </row>
    <row r="98" spans="1:15" ht="12.75" customHeight="1">
      <c r="A98" s="30">
        <v>88</v>
      </c>
      <c r="B98" s="315" t="s">
        <v>332</v>
      </c>
      <c r="C98" s="305">
        <v>1042.5999999999999</v>
      </c>
      <c r="D98" s="306">
        <v>1044.7</v>
      </c>
      <c r="E98" s="306">
        <v>1024.9000000000001</v>
      </c>
      <c r="F98" s="306">
        <v>1007.2</v>
      </c>
      <c r="G98" s="306">
        <v>987.40000000000009</v>
      </c>
      <c r="H98" s="306">
        <v>1062.4000000000001</v>
      </c>
      <c r="I98" s="306">
        <v>1082.1999999999998</v>
      </c>
      <c r="J98" s="306">
        <v>1099.9000000000001</v>
      </c>
      <c r="K98" s="305">
        <v>1064.5</v>
      </c>
      <c r="L98" s="305">
        <v>1027</v>
      </c>
      <c r="M98" s="305">
        <v>0.47946</v>
      </c>
      <c r="N98" s="1"/>
      <c r="O98" s="1"/>
    </row>
    <row r="99" spans="1:15" ht="12.75" customHeight="1">
      <c r="A99" s="30">
        <v>89</v>
      </c>
      <c r="B99" s="315" t="s">
        <v>333</v>
      </c>
      <c r="C99" s="305">
        <v>17.45</v>
      </c>
      <c r="D99" s="306">
        <v>17.416666666666668</v>
      </c>
      <c r="E99" s="306">
        <v>17.333333333333336</v>
      </c>
      <c r="F99" s="306">
        <v>17.216666666666669</v>
      </c>
      <c r="G99" s="306">
        <v>17.133333333333336</v>
      </c>
      <c r="H99" s="306">
        <v>17.533333333333335</v>
      </c>
      <c r="I99" s="306">
        <v>17.616666666666671</v>
      </c>
      <c r="J99" s="306">
        <v>17.733333333333334</v>
      </c>
      <c r="K99" s="305">
        <v>17.5</v>
      </c>
      <c r="L99" s="305">
        <v>17.3</v>
      </c>
      <c r="M99" s="305">
        <v>9.8887999999999998</v>
      </c>
      <c r="N99" s="1"/>
      <c r="O99" s="1"/>
    </row>
    <row r="100" spans="1:15" ht="12.75" customHeight="1">
      <c r="A100" s="30">
        <v>90</v>
      </c>
      <c r="B100" s="315" t="s">
        <v>335</v>
      </c>
      <c r="C100" s="305">
        <v>535.04999999999995</v>
      </c>
      <c r="D100" s="306">
        <v>534.80000000000007</v>
      </c>
      <c r="E100" s="306">
        <v>530.60000000000014</v>
      </c>
      <c r="F100" s="306">
        <v>526.15000000000009</v>
      </c>
      <c r="G100" s="306">
        <v>521.95000000000016</v>
      </c>
      <c r="H100" s="306">
        <v>539.25000000000011</v>
      </c>
      <c r="I100" s="306">
        <v>543.45000000000016</v>
      </c>
      <c r="J100" s="306">
        <v>547.90000000000009</v>
      </c>
      <c r="K100" s="305">
        <v>539</v>
      </c>
      <c r="L100" s="305">
        <v>530.35</v>
      </c>
      <c r="M100" s="305">
        <v>0.56838999999999995</v>
      </c>
      <c r="N100" s="1"/>
      <c r="O100" s="1"/>
    </row>
    <row r="101" spans="1:15" ht="12.75" customHeight="1">
      <c r="A101" s="30">
        <v>91</v>
      </c>
      <c r="B101" s="315" t="s">
        <v>336</v>
      </c>
      <c r="C101" s="305">
        <v>744</v>
      </c>
      <c r="D101" s="306">
        <v>738.26666666666677</v>
      </c>
      <c r="E101" s="306">
        <v>726.63333333333355</v>
      </c>
      <c r="F101" s="306">
        <v>709.26666666666677</v>
      </c>
      <c r="G101" s="306">
        <v>697.63333333333355</v>
      </c>
      <c r="H101" s="306">
        <v>755.63333333333355</v>
      </c>
      <c r="I101" s="306">
        <v>767.26666666666677</v>
      </c>
      <c r="J101" s="306">
        <v>784.63333333333355</v>
      </c>
      <c r="K101" s="305">
        <v>749.9</v>
      </c>
      <c r="L101" s="305">
        <v>720.9</v>
      </c>
      <c r="M101" s="305">
        <v>2.6619000000000002</v>
      </c>
      <c r="N101" s="1"/>
      <c r="O101" s="1"/>
    </row>
    <row r="102" spans="1:15" ht="12.75" customHeight="1">
      <c r="A102" s="30">
        <v>92</v>
      </c>
      <c r="B102" s="315" t="s">
        <v>337</v>
      </c>
      <c r="C102" s="305">
        <v>4121.55</v>
      </c>
      <c r="D102" s="306">
        <v>4065.0333333333328</v>
      </c>
      <c r="E102" s="306">
        <v>3980.0666666666657</v>
      </c>
      <c r="F102" s="306">
        <v>3838.583333333333</v>
      </c>
      <c r="G102" s="306">
        <v>3753.6166666666659</v>
      </c>
      <c r="H102" s="306">
        <v>4206.5166666666655</v>
      </c>
      <c r="I102" s="306">
        <v>4291.4833333333327</v>
      </c>
      <c r="J102" s="306">
        <v>4432.9666666666653</v>
      </c>
      <c r="K102" s="305">
        <v>4150</v>
      </c>
      <c r="L102" s="305">
        <v>3923.55</v>
      </c>
      <c r="M102" s="305">
        <v>0.17383999999999999</v>
      </c>
      <c r="N102" s="1"/>
      <c r="O102" s="1"/>
    </row>
    <row r="103" spans="1:15" ht="12.75" customHeight="1">
      <c r="A103" s="30">
        <v>93</v>
      </c>
      <c r="B103" s="315" t="s">
        <v>248</v>
      </c>
      <c r="C103" s="305">
        <v>78.7</v>
      </c>
      <c r="D103" s="306">
        <v>78.533333333333346</v>
      </c>
      <c r="E103" s="306">
        <v>77.866666666666688</v>
      </c>
      <c r="F103" s="306">
        <v>77.033333333333346</v>
      </c>
      <c r="G103" s="306">
        <v>76.366666666666688</v>
      </c>
      <c r="H103" s="306">
        <v>79.366666666666688</v>
      </c>
      <c r="I103" s="306">
        <v>80.033333333333346</v>
      </c>
      <c r="J103" s="306">
        <v>80.866666666666688</v>
      </c>
      <c r="K103" s="305">
        <v>79.2</v>
      </c>
      <c r="L103" s="305">
        <v>77.7</v>
      </c>
      <c r="M103" s="305">
        <v>10.313879999999999</v>
      </c>
      <c r="N103" s="1"/>
      <c r="O103" s="1"/>
    </row>
    <row r="104" spans="1:15" ht="12.75" customHeight="1">
      <c r="A104" s="30">
        <v>94</v>
      </c>
      <c r="B104" s="315" t="s">
        <v>330</v>
      </c>
      <c r="C104" s="305">
        <v>626.25</v>
      </c>
      <c r="D104" s="306">
        <v>637.04999999999995</v>
      </c>
      <c r="E104" s="306">
        <v>604.24999999999989</v>
      </c>
      <c r="F104" s="306">
        <v>582.24999999999989</v>
      </c>
      <c r="G104" s="306">
        <v>549.44999999999982</v>
      </c>
      <c r="H104" s="306">
        <v>659.05</v>
      </c>
      <c r="I104" s="306">
        <v>691.85000000000014</v>
      </c>
      <c r="J104" s="306">
        <v>713.85</v>
      </c>
      <c r="K104" s="305">
        <v>669.85</v>
      </c>
      <c r="L104" s="305">
        <v>615.04999999999995</v>
      </c>
      <c r="M104" s="305">
        <v>0.49003999999999998</v>
      </c>
      <c r="N104" s="1"/>
      <c r="O104" s="1"/>
    </row>
    <row r="105" spans="1:15" ht="12.75" customHeight="1">
      <c r="A105" s="30">
        <v>95</v>
      </c>
      <c r="B105" s="315" t="s">
        <v>827</v>
      </c>
      <c r="C105" s="305">
        <v>171.75</v>
      </c>
      <c r="D105" s="306">
        <v>172.88333333333333</v>
      </c>
      <c r="E105" s="306">
        <v>168.56666666666666</v>
      </c>
      <c r="F105" s="306">
        <v>165.38333333333333</v>
      </c>
      <c r="G105" s="306">
        <v>161.06666666666666</v>
      </c>
      <c r="H105" s="306">
        <v>176.06666666666666</v>
      </c>
      <c r="I105" s="306">
        <v>180.38333333333333</v>
      </c>
      <c r="J105" s="306">
        <v>183.56666666666666</v>
      </c>
      <c r="K105" s="305">
        <v>177.2</v>
      </c>
      <c r="L105" s="305">
        <v>169.7</v>
      </c>
      <c r="M105" s="305">
        <v>9.9500700000000002</v>
      </c>
      <c r="N105" s="1"/>
      <c r="O105" s="1"/>
    </row>
    <row r="106" spans="1:15" ht="12.75" customHeight="1">
      <c r="A106" s="30">
        <v>96</v>
      </c>
      <c r="B106" s="315" t="s">
        <v>338</v>
      </c>
      <c r="C106" s="305">
        <v>294.89999999999998</v>
      </c>
      <c r="D106" s="306">
        <v>295.15000000000003</v>
      </c>
      <c r="E106" s="306">
        <v>289.75000000000006</v>
      </c>
      <c r="F106" s="306">
        <v>284.60000000000002</v>
      </c>
      <c r="G106" s="306">
        <v>279.20000000000005</v>
      </c>
      <c r="H106" s="306">
        <v>300.30000000000007</v>
      </c>
      <c r="I106" s="306">
        <v>305.70000000000005</v>
      </c>
      <c r="J106" s="306">
        <v>310.85000000000008</v>
      </c>
      <c r="K106" s="305">
        <v>300.55</v>
      </c>
      <c r="L106" s="305">
        <v>290</v>
      </c>
      <c r="M106" s="305">
        <v>1.9275899999999999</v>
      </c>
      <c r="N106" s="1"/>
      <c r="O106" s="1"/>
    </row>
    <row r="107" spans="1:15" ht="12.75" customHeight="1">
      <c r="A107" s="30">
        <v>97</v>
      </c>
      <c r="B107" s="315" t="s">
        <v>339</v>
      </c>
      <c r="C107" s="305">
        <v>401.35</v>
      </c>
      <c r="D107" s="306">
        <v>406.41666666666669</v>
      </c>
      <c r="E107" s="306">
        <v>392.93333333333339</v>
      </c>
      <c r="F107" s="306">
        <v>384.51666666666671</v>
      </c>
      <c r="G107" s="306">
        <v>371.03333333333342</v>
      </c>
      <c r="H107" s="306">
        <v>414.83333333333337</v>
      </c>
      <c r="I107" s="306">
        <v>428.31666666666661</v>
      </c>
      <c r="J107" s="306">
        <v>436.73333333333335</v>
      </c>
      <c r="K107" s="305">
        <v>419.9</v>
      </c>
      <c r="L107" s="305">
        <v>398</v>
      </c>
      <c r="M107" s="305">
        <v>41.097819999999999</v>
      </c>
      <c r="N107" s="1"/>
      <c r="O107" s="1"/>
    </row>
    <row r="108" spans="1:15" ht="12.75" customHeight="1">
      <c r="A108" s="30">
        <v>98</v>
      </c>
      <c r="B108" s="315" t="s">
        <v>83</v>
      </c>
      <c r="C108" s="305">
        <v>642.70000000000005</v>
      </c>
      <c r="D108" s="306">
        <v>647</v>
      </c>
      <c r="E108" s="306">
        <v>635.70000000000005</v>
      </c>
      <c r="F108" s="306">
        <v>628.70000000000005</v>
      </c>
      <c r="G108" s="306">
        <v>617.40000000000009</v>
      </c>
      <c r="H108" s="306">
        <v>654</v>
      </c>
      <c r="I108" s="306">
        <v>665.3</v>
      </c>
      <c r="J108" s="306">
        <v>672.3</v>
      </c>
      <c r="K108" s="305">
        <v>658.3</v>
      </c>
      <c r="L108" s="305">
        <v>640</v>
      </c>
      <c r="M108" s="305">
        <v>18.74615</v>
      </c>
      <c r="N108" s="1"/>
      <c r="O108" s="1"/>
    </row>
    <row r="109" spans="1:15" ht="12.75" customHeight="1">
      <c r="A109" s="30">
        <v>99</v>
      </c>
      <c r="B109" s="315" t="s">
        <v>340</v>
      </c>
      <c r="C109" s="305">
        <v>630.04999999999995</v>
      </c>
      <c r="D109" s="306">
        <v>628.69999999999993</v>
      </c>
      <c r="E109" s="306">
        <v>617.94999999999982</v>
      </c>
      <c r="F109" s="306">
        <v>605.84999999999991</v>
      </c>
      <c r="G109" s="306">
        <v>595.0999999999998</v>
      </c>
      <c r="H109" s="306">
        <v>640.79999999999984</v>
      </c>
      <c r="I109" s="306">
        <v>651.55000000000007</v>
      </c>
      <c r="J109" s="306">
        <v>663.64999999999986</v>
      </c>
      <c r="K109" s="305">
        <v>639.45000000000005</v>
      </c>
      <c r="L109" s="305">
        <v>616.6</v>
      </c>
      <c r="M109" s="305">
        <v>0.58738999999999997</v>
      </c>
      <c r="N109" s="1"/>
      <c r="O109" s="1"/>
    </row>
    <row r="110" spans="1:15" ht="12.75" customHeight="1">
      <c r="A110" s="30">
        <v>100</v>
      </c>
      <c r="B110" s="315" t="s">
        <v>84</v>
      </c>
      <c r="C110" s="305">
        <v>970.4</v>
      </c>
      <c r="D110" s="306">
        <v>969.94999999999993</v>
      </c>
      <c r="E110" s="306">
        <v>962.19999999999982</v>
      </c>
      <c r="F110" s="306">
        <v>953.99999999999989</v>
      </c>
      <c r="G110" s="306">
        <v>946.24999999999977</v>
      </c>
      <c r="H110" s="306">
        <v>978.14999999999986</v>
      </c>
      <c r="I110" s="306">
        <v>985.90000000000009</v>
      </c>
      <c r="J110" s="306">
        <v>994.09999999999991</v>
      </c>
      <c r="K110" s="305">
        <v>977.7</v>
      </c>
      <c r="L110" s="305">
        <v>961.75</v>
      </c>
      <c r="M110" s="305">
        <v>16.221920000000001</v>
      </c>
      <c r="N110" s="1"/>
      <c r="O110" s="1"/>
    </row>
    <row r="111" spans="1:15" ht="12.75" customHeight="1">
      <c r="A111" s="30">
        <v>101</v>
      </c>
      <c r="B111" s="315" t="s">
        <v>85</v>
      </c>
      <c r="C111" s="305">
        <v>182.35</v>
      </c>
      <c r="D111" s="306">
        <v>183.43333333333331</v>
      </c>
      <c r="E111" s="306">
        <v>180.11666666666662</v>
      </c>
      <c r="F111" s="306">
        <v>177.8833333333333</v>
      </c>
      <c r="G111" s="306">
        <v>174.56666666666661</v>
      </c>
      <c r="H111" s="306">
        <v>185.66666666666663</v>
      </c>
      <c r="I111" s="306">
        <v>188.98333333333329</v>
      </c>
      <c r="J111" s="306">
        <v>191.21666666666664</v>
      </c>
      <c r="K111" s="305">
        <v>186.75</v>
      </c>
      <c r="L111" s="305">
        <v>181.2</v>
      </c>
      <c r="M111" s="305">
        <v>85.725650000000002</v>
      </c>
      <c r="N111" s="1"/>
      <c r="O111" s="1"/>
    </row>
    <row r="112" spans="1:15" ht="12.75" customHeight="1">
      <c r="A112" s="30">
        <v>102</v>
      </c>
      <c r="B112" s="315" t="s">
        <v>341</v>
      </c>
      <c r="C112" s="305">
        <v>333.55</v>
      </c>
      <c r="D112" s="306">
        <v>338.26666666666665</v>
      </c>
      <c r="E112" s="306">
        <v>327.2833333333333</v>
      </c>
      <c r="F112" s="306">
        <v>321.01666666666665</v>
      </c>
      <c r="G112" s="306">
        <v>310.0333333333333</v>
      </c>
      <c r="H112" s="306">
        <v>344.5333333333333</v>
      </c>
      <c r="I112" s="306">
        <v>355.51666666666665</v>
      </c>
      <c r="J112" s="306">
        <v>361.7833333333333</v>
      </c>
      <c r="K112" s="305">
        <v>349.25</v>
      </c>
      <c r="L112" s="305">
        <v>332</v>
      </c>
      <c r="M112" s="305">
        <v>1.9426099999999999</v>
      </c>
      <c r="N112" s="1"/>
      <c r="O112" s="1"/>
    </row>
    <row r="113" spans="1:15" ht="12.75" customHeight="1">
      <c r="A113" s="30">
        <v>103</v>
      </c>
      <c r="B113" s="315" t="s">
        <v>87</v>
      </c>
      <c r="C113" s="305">
        <v>3714.05</v>
      </c>
      <c r="D113" s="306">
        <v>3762.0499999999997</v>
      </c>
      <c r="E113" s="306">
        <v>3650.1499999999996</v>
      </c>
      <c r="F113" s="306">
        <v>3586.25</v>
      </c>
      <c r="G113" s="306">
        <v>3474.35</v>
      </c>
      <c r="H113" s="306">
        <v>3825.9499999999994</v>
      </c>
      <c r="I113" s="306">
        <v>3937.85</v>
      </c>
      <c r="J113" s="306">
        <v>4001.7499999999991</v>
      </c>
      <c r="K113" s="305">
        <v>3873.95</v>
      </c>
      <c r="L113" s="305">
        <v>3698.15</v>
      </c>
      <c r="M113" s="305">
        <v>1.835</v>
      </c>
      <c r="N113" s="1"/>
      <c r="O113" s="1"/>
    </row>
    <row r="114" spans="1:15" ht="12.75" customHeight="1">
      <c r="A114" s="30">
        <v>104</v>
      </c>
      <c r="B114" s="315" t="s">
        <v>88</v>
      </c>
      <c r="C114" s="305">
        <v>1551.05</v>
      </c>
      <c r="D114" s="306">
        <v>1562.1666666666667</v>
      </c>
      <c r="E114" s="306">
        <v>1532.6833333333334</v>
      </c>
      <c r="F114" s="306">
        <v>1514.3166666666666</v>
      </c>
      <c r="G114" s="306">
        <v>1484.8333333333333</v>
      </c>
      <c r="H114" s="306">
        <v>1580.5333333333335</v>
      </c>
      <c r="I114" s="306">
        <v>1610.0166666666667</v>
      </c>
      <c r="J114" s="306">
        <v>1628.3833333333337</v>
      </c>
      <c r="K114" s="305">
        <v>1591.65</v>
      </c>
      <c r="L114" s="305">
        <v>1543.8</v>
      </c>
      <c r="M114" s="305">
        <v>2.1614200000000001</v>
      </c>
      <c r="N114" s="1"/>
      <c r="O114" s="1"/>
    </row>
    <row r="115" spans="1:15" ht="12.75" customHeight="1">
      <c r="A115" s="30">
        <v>105</v>
      </c>
      <c r="B115" s="315" t="s">
        <v>89</v>
      </c>
      <c r="C115" s="305">
        <v>586.85</v>
      </c>
      <c r="D115" s="306">
        <v>593.28333333333342</v>
      </c>
      <c r="E115" s="306">
        <v>576.86666666666679</v>
      </c>
      <c r="F115" s="306">
        <v>566.88333333333333</v>
      </c>
      <c r="G115" s="306">
        <v>550.4666666666667</v>
      </c>
      <c r="H115" s="306">
        <v>603.26666666666688</v>
      </c>
      <c r="I115" s="306">
        <v>619.68333333333362</v>
      </c>
      <c r="J115" s="306">
        <v>629.66666666666697</v>
      </c>
      <c r="K115" s="305">
        <v>609.70000000000005</v>
      </c>
      <c r="L115" s="305">
        <v>583.29999999999995</v>
      </c>
      <c r="M115" s="305">
        <v>22.36468</v>
      </c>
      <c r="N115" s="1"/>
      <c r="O115" s="1"/>
    </row>
    <row r="116" spans="1:15" ht="12.75" customHeight="1">
      <c r="A116" s="30">
        <v>106</v>
      </c>
      <c r="B116" s="315" t="s">
        <v>90</v>
      </c>
      <c r="C116" s="305">
        <v>973.05</v>
      </c>
      <c r="D116" s="306">
        <v>961.2166666666667</v>
      </c>
      <c r="E116" s="306">
        <v>944.93333333333339</v>
      </c>
      <c r="F116" s="306">
        <v>916.81666666666672</v>
      </c>
      <c r="G116" s="306">
        <v>900.53333333333342</v>
      </c>
      <c r="H116" s="306">
        <v>989.33333333333337</v>
      </c>
      <c r="I116" s="306">
        <v>1005.6166666666667</v>
      </c>
      <c r="J116" s="306">
        <v>1033.7333333333333</v>
      </c>
      <c r="K116" s="305">
        <v>977.5</v>
      </c>
      <c r="L116" s="305">
        <v>933.1</v>
      </c>
      <c r="M116" s="305">
        <v>21.382180000000002</v>
      </c>
      <c r="N116" s="1"/>
      <c r="O116" s="1"/>
    </row>
    <row r="117" spans="1:15" ht="12.75" customHeight="1">
      <c r="A117" s="30">
        <v>107</v>
      </c>
      <c r="B117" s="315" t="s">
        <v>343</v>
      </c>
      <c r="C117" s="305">
        <v>938.35</v>
      </c>
      <c r="D117" s="306">
        <v>956.91666666666663</v>
      </c>
      <c r="E117" s="306">
        <v>899.83333333333326</v>
      </c>
      <c r="F117" s="306">
        <v>861.31666666666661</v>
      </c>
      <c r="G117" s="306">
        <v>804.23333333333323</v>
      </c>
      <c r="H117" s="306">
        <v>995.43333333333328</v>
      </c>
      <c r="I117" s="306">
        <v>1052.5166666666664</v>
      </c>
      <c r="J117" s="306">
        <v>1091.0333333333333</v>
      </c>
      <c r="K117" s="305">
        <v>1014</v>
      </c>
      <c r="L117" s="305">
        <v>918.4</v>
      </c>
      <c r="M117" s="305">
        <v>2.5506000000000002</v>
      </c>
      <c r="N117" s="1"/>
      <c r="O117" s="1"/>
    </row>
    <row r="118" spans="1:15" ht="12.75" customHeight="1">
      <c r="A118" s="30">
        <v>108</v>
      </c>
      <c r="B118" s="315" t="s">
        <v>326</v>
      </c>
      <c r="C118" s="305">
        <v>3723.1</v>
      </c>
      <c r="D118" s="306">
        <v>3682.9</v>
      </c>
      <c r="E118" s="306">
        <v>3615.2000000000003</v>
      </c>
      <c r="F118" s="306">
        <v>3507.3</v>
      </c>
      <c r="G118" s="306">
        <v>3439.6000000000004</v>
      </c>
      <c r="H118" s="306">
        <v>3790.8</v>
      </c>
      <c r="I118" s="306">
        <v>3858.5</v>
      </c>
      <c r="J118" s="306">
        <v>3966.4</v>
      </c>
      <c r="K118" s="305">
        <v>3750.6</v>
      </c>
      <c r="L118" s="305">
        <v>3575</v>
      </c>
      <c r="M118" s="305">
        <v>0.46587000000000001</v>
      </c>
      <c r="N118" s="1"/>
      <c r="O118" s="1"/>
    </row>
    <row r="119" spans="1:15" ht="12.75" customHeight="1">
      <c r="A119" s="30">
        <v>109</v>
      </c>
      <c r="B119" s="315" t="s">
        <v>250</v>
      </c>
      <c r="C119" s="305">
        <v>336.4</v>
      </c>
      <c r="D119" s="306">
        <v>337.75</v>
      </c>
      <c r="E119" s="306">
        <v>333.65</v>
      </c>
      <c r="F119" s="306">
        <v>330.9</v>
      </c>
      <c r="G119" s="306">
        <v>326.79999999999995</v>
      </c>
      <c r="H119" s="306">
        <v>340.5</v>
      </c>
      <c r="I119" s="306">
        <v>344.6</v>
      </c>
      <c r="J119" s="306">
        <v>347.35</v>
      </c>
      <c r="K119" s="305">
        <v>341.85</v>
      </c>
      <c r="L119" s="305">
        <v>335</v>
      </c>
      <c r="M119" s="305">
        <v>5.1607399999999997</v>
      </c>
      <c r="N119" s="1"/>
      <c r="O119" s="1"/>
    </row>
    <row r="120" spans="1:15" ht="12.75" customHeight="1">
      <c r="A120" s="30">
        <v>110</v>
      </c>
      <c r="B120" s="315" t="s">
        <v>327</v>
      </c>
      <c r="C120" s="305">
        <v>185.45</v>
      </c>
      <c r="D120" s="306">
        <v>186.43333333333331</v>
      </c>
      <c r="E120" s="306">
        <v>182.86666666666662</v>
      </c>
      <c r="F120" s="306">
        <v>180.2833333333333</v>
      </c>
      <c r="G120" s="306">
        <v>176.71666666666661</v>
      </c>
      <c r="H120" s="306">
        <v>189.01666666666662</v>
      </c>
      <c r="I120" s="306">
        <v>192.58333333333329</v>
      </c>
      <c r="J120" s="306">
        <v>195.16666666666663</v>
      </c>
      <c r="K120" s="305">
        <v>190</v>
      </c>
      <c r="L120" s="305">
        <v>183.85</v>
      </c>
      <c r="M120" s="305">
        <v>0.87414000000000003</v>
      </c>
      <c r="N120" s="1"/>
      <c r="O120" s="1"/>
    </row>
    <row r="121" spans="1:15" ht="12.75" customHeight="1">
      <c r="A121" s="30">
        <v>111</v>
      </c>
      <c r="B121" s="315" t="s">
        <v>91</v>
      </c>
      <c r="C121" s="305">
        <v>125.85</v>
      </c>
      <c r="D121" s="306">
        <v>125.7</v>
      </c>
      <c r="E121" s="306">
        <v>124.45</v>
      </c>
      <c r="F121" s="306">
        <v>123.05</v>
      </c>
      <c r="G121" s="306">
        <v>121.8</v>
      </c>
      <c r="H121" s="306">
        <v>127.10000000000001</v>
      </c>
      <c r="I121" s="306">
        <v>128.35000000000002</v>
      </c>
      <c r="J121" s="306">
        <v>129.75</v>
      </c>
      <c r="K121" s="305">
        <v>126.95</v>
      </c>
      <c r="L121" s="305">
        <v>124.3</v>
      </c>
      <c r="M121" s="305">
        <v>6.2046599999999996</v>
      </c>
      <c r="N121" s="1"/>
      <c r="O121" s="1"/>
    </row>
    <row r="122" spans="1:15" ht="12.75" customHeight="1">
      <c r="A122" s="30">
        <v>112</v>
      </c>
      <c r="B122" s="315" t="s">
        <v>92</v>
      </c>
      <c r="C122" s="305">
        <v>1015.85</v>
      </c>
      <c r="D122" s="306">
        <v>1013.2833333333334</v>
      </c>
      <c r="E122" s="306">
        <v>1003.2666666666669</v>
      </c>
      <c r="F122" s="306">
        <v>990.68333333333351</v>
      </c>
      <c r="G122" s="306">
        <v>980.66666666666697</v>
      </c>
      <c r="H122" s="306">
        <v>1025.8666666666668</v>
      </c>
      <c r="I122" s="306">
        <v>1035.8833333333334</v>
      </c>
      <c r="J122" s="306">
        <v>1048.4666666666667</v>
      </c>
      <c r="K122" s="305">
        <v>1023.3</v>
      </c>
      <c r="L122" s="305">
        <v>1000.7</v>
      </c>
      <c r="M122" s="305">
        <v>1.69418</v>
      </c>
      <c r="N122" s="1"/>
      <c r="O122" s="1"/>
    </row>
    <row r="123" spans="1:15" ht="12.75" customHeight="1">
      <c r="A123" s="30">
        <v>113</v>
      </c>
      <c r="B123" s="315" t="s">
        <v>344</v>
      </c>
      <c r="C123" s="305">
        <v>778</v>
      </c>
      <c r="D123" s="306">
        <v>778.63333333333333</v>
      </c>
      <c r="E123" s="306">
        <v>770.4666666666667</v>
      </c>
      <c r="F123" s="306">
        <v>762.93333333333339</v>
      </c>
      <c r="G123" s="306">
        <v>754.76666666666677</v>
      </c>
      <c r="H123" s="306">
        <v>786.16666666666663</v>
      </c>
      <c r="I123" s="306">
        <v>794.33333333333337</v>
      </c>
      <c r="J123" s="306">
        <v>801.86666666666656</v>
      </c>
      <c r="K123" s="305">
        <v>786.8</v>
      </c>
      <c r="L123" s="305">
        <v>771.1</v>
      </c>
      <c r="M123" s="305">
        <v>0.74421000000000004</v>
      </c>
      <c r="N123" s="1"/>
      <c r="O123" s="1"/>
    </row>
    <row r="124" spans="1:15" ht="12.75" customHeight="1">
      <c r="A124" s="30">
        <v>114</v>
      </c>
      <c r="B124" s="315" t="s">
        <v>93</v>
      </c>
      <c r="C124" s="305">
        <v>502.15</v>
      </c>
      <c r="D124" s="306">
        <v>502.98333333333335</v>
      </c>
      <c r="E124" s="306">
        <v>497.36666666666667</v>
      </c>
      <c r="F124" s="306">
        <v>492.58333333333331</v>
      </c>
      <c r="G124" s="306">
        <v>486.96666666666664</v>
      </c>
      <c r="H124" s="306">
        <v>507.76666666666671</v>
      </c>
      <c r="I124" s="306">
        <v>513.38333333333344</v>
      </c>
      <c r="J124" s="306">
        <v>518.16666666666674</v>
      </c>
      <c r="K124" s="305">
        <v>508.6</v>
      </c>
      <c r="L124" s="305">
        <v>498.2</v>
      </c>
      <c r="M124" s="305">
        <v>20.890809999999998</v>
      </c>
      <c r="N124" s="1"/>
      <c r="O124" s="1"/>
    </row>
    <row r="125" spans="1:15" ht="12.75" customHeight="1">
      <c r="A125" s="30">
        <v>115</v>
      </c>
      <c r="B125" s="315" t="s">
        <v>251</v>
      </c>
      <c r="C125" s="305">
        <v>1322.45</v>
      </c>
      <c r="D125" s="306">
        <v>1339.7333333333333</v>
      </c>
      <c r="E125" s="306">
        <v>1298.5666666666666</v>
      </c>
      <c r="F125" s="306">
        <v>1274.6833333333332</v>
      </c>
      <c r="G125" s="306">
        <v>1233.5166666666664</v>
      </c>
      <c r="H125" s="306">
        <v>1363.6166666666668</v>
      </c>
      <c r="I125" s="306">
        <v>1404.7833333333333</v>
      </c>
      <c r="J125" s="306">
        <v>1428.666666666667</v>
      </c>
      <c r="K125" s="305">
        <v>1380.9</v>
      </c>
      <c r="L125" s="305">
        <v>1315.85</v>
      </c>
      <c r="M125" s="305">
        <v>2.5270000000000001</v>
      </c>
      <c r="N125" s="1"/>
      <c r="O125" s="1"/>
    </row>
    <row r="126" spans="1:15" ht="12.75" customHeight="1">
      <c r="A126" s="30">
        <v>116</v>
      </c>
      <c r="B126" s="315" t="s">
        <v>349</v>
      </c>
      <c r="C126" s="305">
        <v>224.5</v>
      </c>
      <c r="D126" s="306">
        <v>226.45000000000002</v>
      </c>
      <c r="E126" s="306">
        <v>220.90000000000003</v>
      </c>
      <c r="F126" s="306">
        <v>217.3</v>
      </c>
      <c r="G126" s="306">
        <v>211.75000000000003</v>
      </c>
      <c r="H126" s="306">
        <v>230.05000000000004</v>
      </c>
      <c r="I126" s="306">
        <v>235.60000000000005</v>
      </c>
      <c r="J126" s="306">
        <v>239.20000000000005</v>
      </c>
      <c r="K126" s="305">
        <v>232</v>
      </c>
      <c r="L126" s="305">
        <v>222.85</v>
      </c>
      <c r="M126" s="305">
        <v>1.8243</v>
      </c>
      <c r="N126" s="1"/>
      <c r="O126" s="1"/>
    </row>
    <row r="127" spans="1:15" ht="12.75" customHeight="1">
      <c r="A127" s="30">
        <v>117</v>
      </c>
      <c r="B127" s="315" t="s">
        <v>345</v>
      </c>
      <c r="C127" s="305">
        <v>85.3</v>
      </c>
      <c r="D127" s="306">
        <v>85.466666666666654</v>
      </c>
      <c r="E127" s="306">
        <v>84.233333333333306</v>
      </c>
      <c r="F127" s="306">
        <v>83.166666666666657</v>
      </c>
      <c r="G127" s="306">
        <v>81.933333333333309</v>
      </c>
      <c r="H127" s="306">
        <v>86.533333333333303</v>
      </c>
      <c r="I127" s="306">
        <v>87.766666666666652</v>
      </c>
      <c r="J127" s="306">
        <v>88.8333333333333</v>
      </c>
      <c r="K127" s="305">
        <v>86.7</v>
      </c>
      <c r="L127" s="305">
        <v>84.4</v>
      </c>
      <c r="M127" s="305">
        <v>19.034220000000001</v>
      </c>
      <c r="N127" s="1"/>
      <c r="O127" s="1"/>
    </row>
    <row r="128" spans="1:15" ht="12.75" customHeight="1">
      <c r="A128" s="30">
        <v>118</v>
      </c>
      <c r="B128" s="315" t="s">
        <v>346</v>
      </c>
      <c r="C128" s="305">
        <v>975.85</v>
      </c>
      <c r="D128" s="306">
        <v>981.1</v>
      </c>
      <c r="E128" s="306">
        <v>963.75</v>
      </c>
      <c r="F128" s="306">
        <v>951.65</v>
      </c>
      <c r="G128" s="306">
        <v>934.3</v>
      </c>
      <c r="H128" s="306">
        <v>993.2</v>
      </c>
      <c r="I128" s="306">
        <v>1010.5500000000002</v>
      </c>
      <c r="J128" s="306">
        <v>1022.6500000000001</v>
      </c>
      <c r="K128" s="305">
        <v>998.45</v>
      </c>
      <c r="L128" s="305">
        <v>969</v>
      </c>
      <c r="M128" s="305">
        <v>0.80483000000000005</v>
      </c>
      <c r="N128" s="1"/>
      <c r="O128" s="1"/>
    </row>
    <row r="129" spans="1:15" ht="12.75" customHeight="1">
      <c r="A129" s="30">
        <v>119</v>
      </c>
      <c r="B129" s="315" t="s">
        <v>94</v>
      </c>
      <c r="C129" s="305">
        <v>1954.4</v>
      </c>
      <c r="D129" s="306">
        <v>1955.2833333333335</v>
      </c>
      <c r="E129" s="306">
        <v>1940.616666666667</v>
      </c>
      <c r="F129" s="306">
        <v>1926.8333333333335</v>
      </c>
      <c r="G129" s="306">
        <v>1912.166666666667</v>
      </c>
      <c r="H129" s="306">
        <v>1969.0666666666671</v>
      </c>
      <c r="I129" s="306">
        <v>1983.7333333333336</v>
      </c>
      <c r="J129" s="306">
        <v>1997.5166666666671</v>
      </c>
      <c r="K129" s="305">
        <v>1969.95</v>
      </c>
      <c r="L129" s="305">
        <v>1941.5</v>
      </c>
      <c r="M129" s="305">
        <v>3.3976899999999999</v>
      </c>
      <c r="N129" s="1"/>
      <c r="O129" s="1"/>
    </row>
    <row r="130" spans="1:15" ht="12.75" customHeight="1">
      <c r="A130" s="30">
        <v>120</v>
      </c>
      <c r="B130" s="315" t="s">
        <v>347</v>
      </c>
      <c r="C130" s="305">
        <v>233.15</v>
      </c>
      <c r="D130" s="306">
        <v>233.65</v>
      </c>
      <c r="E130" s="306">
        <v>230.05</v>
      </c>
      <c r="F130" s="306">
        <v>226.95000000000002</v>
      </c>
      <c r="G130" s="306">
        <v>223.35000000000002</v>
      </c>
      <c r="H130" s="306">
        <v>236.75</v>
      </c>
      <c r="I130" s="306">
        <v>240.34999999999997</v>
      </c>
      <c r="J130" s="306">
        <v>243.45</v>
      </c>
      <c r="K130" s="305">
        <v>237.25</v>
      </c>
      <c r="L130" s="305">
        <v>230.55</v>
      </c>
      <c r="M130" s="305">
        <v>19.365659999999998</v>
      </c>
      <c r="N130" s="1"/>
      <c r="O130" s="1"/>
    </row>
    <row r="131" spans="1:15" ht="12.75" customHeight="1">
      <c r="A131" s="30">
        <v>121</v>
      </c>
      <c r="B131" s="315" t="s">
        <v>252</v>
      </c>
      <c r="C131" s="305">
        <v>55.9</v>
      </c>
      <c r="D131" s="306">
        <v>55.533333333333339</v>
      </c>
      <c r="E131" s="306">
        <v>54.066666666666677</v>
      </c>
      <c r="F131" s="306">
        <v>52.233333333333341</v>
      </c>
      <c r="G131" s="306">
        <v>50.76666666666668</v>
      </c>
      <c r="H131" s="306">
        <v>57.366666666666674</v>
      </c>
      <c r="I131" s="306">
        <v>58.833333333333329</v>
      </c>
      <c r="J131" s="306">
        <v>60.666666666666671</v>
      </c>
      <c r="K131" s="305">
        <v>57</v>
      </c>
      <c r="L131" s="305">
        <v>53.7</v>
      </c>
      <c r="M131" s="305">
        <v>38.007919999999999</v>
      </c>
      <c r="N131" s="1"/>
      <c r="O131" s="1"/>
    </row>
    <row r="132" spans="1:15" ht="12.75" customHeight="1">
      <c r="A132" s="30">
        <v>122</v>
      </c>
      <c r="B132" s="315" t="s">
        <v>348</v>
      </c>
      <c r="C132" s="305">
        <v>715.05</v>
      </c>
      <c r="D132" s="306">
        <v>713.43333333333339</v>
      </c>
      <c r="E132" s="306">
        <v>707.86666666666679</v>
      </c>
      <c r="F132" s="306">
        <v>700.68333333333339</v>
      </c>
      <c r="G132" s="306">
        <v>695.11666666666679</v>
      </c>
      <c r="H132" s="306">
        <v>720.61666666666679</v>
      </c>
      <c r="I132" s="306">
        <v>726.18333333333339</v>
      </c>
      <c r="J132" s="306">
        <v>733.36666666666679</v>
      </c>
      <c r="K132" s="305">
        <v>719</v>
      </c>
      <c r="L132" s="305">
        <v>706.25</v>
      </c>
      <c r="M132" s="305">
        <v>0.18121999999999999</v>
      </c>
      <c r="N132" s="1"/>
      <c r="O132" s="1"/>
    </row>
    <row r="133" spans="1:15" ht="12.75" customHeight="1">
      <c r="A133" s="30">
        <v>123</v>
      </c>
      <c r="B133" s="315" t="s">
        <v>95</v>
      </c>
      <c r="C133" s="305">
        <v>3661.7</v>
      </c>
      <c r="D133" s="306">
        <v>3741.4</v>
      </c>
      <c r="E133" s="306">
        <v>3570.3</v>
      </c>
      <c r="F133" s="306">
        <v>3478.9</v>
      </c>
      <c r="G133" s="306">
        <v>3307.8</v>
      </c>
      <c r="H133" s="306">
        <v>3832.8</v>
      </c>
      <c r="I133" s="306">
        <v>4003.8999999999996</v>
      </c>
      <c r="J133" s="306">
        <v>4095.3</v>
      </c>
      <c r="K133" s="305">
        <v>3912.5</v>
      </c>
      <c r="L133" s="305">
        <v>3650</v>
      </c>
      <c r="M133" s="305">
        <v>49.714550000000003</v>
      </c>
      <c r="N133" s="1"/>
      <c r="O133" s="1"/>
    </row>
    <row r="134" spans="1:15" ht="12.75" customHeight="1">
      <c r="A134" s="30">
        <v>124</v>
      </c>
      <c r="B134" s="315" t="s">
        <v>253</v>
      </c>
      <c r="C134" s="305">
        <v>3448</v>
      </c>
      <c r="D134" s="306">
        <v>3468.0500000000006</v>
      </c>
      <c r="E134" s="306">
        <v>3409.5000000000014</v>
      </c>
      <c r="F134" s="306">
        <v>3371.0000000000009</v>
      </c>
      <c r="G134" s="306">
        <v>3312.4500000000016</v>
      </c>
      <c r="H134" s="306">
        <v>3506.5500000000011</v>
      </c>
      <c r="I134" s="306">
        <v>3565.1000000000004</v>
      </c>
      <c r="J134" s="306">
        <v>3603.6000000000008</v>
      </c>
      <c r="K134" s="305">
        <v>3526.6</v>
      </c>
      <c r="L134" s="305">
        <v>3429.55</v>
      </c>
      <c r="M134" s="305">
        <v>1.6510899999999999</v>
      </c>
      <c r="N134" s="1"/>
      <c r="O134" s="1"/>
    </row>
    <row r="135" spans="1:15" ht="12.75" customHeight="1">
      <c r="A135" s="30">
        <v>125</v>
      </c>
      <c r="B135" s="315" t="s">
        <v>97</v>
      </c>
      <c r="C135" s="305">
        <v>324.5</v>
      </c>
      <c r="D135" s="306">
        <v>327.11666666666667</v>
      </c>
      <c r="E135" s="306">
        <v>320.48333333333335</v>
      </c>
      <c r="F135" s="306">
        <v>316.4666666666667</v>
      </c>
      <c r="G135" s="306">
        <v>309.83333333333337</v>
      </c>
      <c r="H135" s="306">
        <v>331.13333333333333</v>
      </c>
      <c r="I135" s="306">
        <v>337.76666666666665</v>
      </c>
      <c r="J135" s="306">
        <v>341.7833333333333</v>
      </c>
      <c r="K135" s="305">
        <v>333.75</v>
      </c>
      <c r="L135" s="305">
        <v>323.10000000000002</v>
      </c>
      <c r="M135" s="305">
        <v>38.439520000000002</v>
      </c>
      <c r="N135" s="1"/>
      <c r="O135" s="1"/>
    </row>
    <row r="136" spans="1:15" ht="12.75" customHeight="1">
      <c r="A136" s="30">
        <v>126</v>
      </c>
      <c r="B136" s="315" t="s">
        <v>244</v>
      </c>
      <c r="C136" s="305">
        <v>3656.75</v>
      </c>
      <c r="D136" s="306">
        <v>3637.65</v>
      </c>
      <c r="E136" s="306">
        <v>3590.3</v>
      </c>
      <c r="F136" s="306">
        <v>3523.85</v>
      </c>
      <c r="G136" s="306">
        <v>3476.5</v>
      </c>
      <c r="H136" s="306">
        <v>3704.1000000000004</v>
      </c>
      <c r="I136" s="306">
        <v>3751.45</v>
      </c>
      <c r="J136" s="306">
        <v>3817.9000000000005</v>
      </c>
      <c r="K136" s="305">
        <v>3685</v>
      </c>
      <c r="L136" s="305">
        <v>3571.2</v>
      </c>
      <c r="M136" s="305">
        <v>3.9119299999999999</v>
      </c>
      <c r="N136" s="1"/>
      <c r="O136" s="1"/>
    </row>
    <row r="137" spans="1:15" ht="12.75" customHeight="1">
      <c r="A137" s="30">
        <v>127</v>
      </c>
      <c r="B137" s="315" t="s">
        <v>98</v>
      </c>
      <c r="C137" s="305">
        <v>4347.1000000000004</v>
      </c>
      <c r="D137" s="306">
        <v>4326.1833333333334</v>
      </c>
      <c r="E137" s="306">
        <v>4277.3666666666668</v>
      </c>
      <c r="F137" s="306">
        <v>4207.6333333333332</v>
      </c>
      <c r="G137" s="306">
        <v>4158.8166666666666</v>
      </c>
      <c r="H137" s="306">
        <v>4395.916666666667</v>
      </c>
      <c r="I137" s="306">
        <v>4444.7333333333345</v>
      </c>
      <c r="J137" s="306">
        <v>4514.4666666666672</v>
      </c>
      <c r="K137" s="305">
        <v>4375</v>
      </c>
      <c r="L137" s="305">
        <v>4256.45</v>
      </c>
      <c r="M137" s="305">
        <v>10.10896</v>
      </c>
      <c r="N137" s="1"/>
      <c r="O137" s="1"/>
    </row>
    <row r="138" spans="1:15" ht="12.75" customHeight="1">
      <c r="A138" s="30">
        <v>128</v>
      </c>
      <c r="B138" s="315" t="s">
        <v>561</v>
      </c>
      <c r="C138" s="305">
        <v>2210.75</v>
      </c>
      <c r="D138" s="306">
        <v>2249.9833333333331</v>
      </c>
      <c r="E138" s="306">
        <v>2141.9666666666662</v>
      </c>
      <c r="F138" s="306">
        <v>2073.1833333333329</v>
      </c>
      <c r="G138" s="306">
        <v>1965.1666666666661</v>
      </c>
      <c r="H138" s="306">
        <v>2318.7666666666664</v>
      </c>
      <c r="I138" s="306">
        <v>2426.7833333333338</v>
      </c>
      <c r="J138" s="306">
        <v>2495.5666666666666</v>
      </c>
      <c r="K138" s="305">
        <v>2358</v>
      </c>
      <c r="L138" s="305">
        <v>2181.1999999999998</v>
      </c>
      <c r="M138" s="305">
        <v>0.98789000000000005</v>
      </c>
      <c r="N138" s="1"/>
      <c r="O138" s="1"/>
    </row>
    <row r="139" spans="1:15" ht="12.75" customHeight="1">
      <c r="A139" s="30">
        <v>129</v>
      </c>
      <c r="B139" s="315" t="s">
        <v>353</v>
      </c>
      <c r="C139" s="305">
        <v>55.45</v>
      </c>
      <c r="D139" s="306">
        <v>56.016666666666673</v>
      </c>
      <c r="E139" s="306">
        <v>54.633333333333347</v>
      </c>
      <c r="F139" s="306">
        <v>53.816666666666677</v>
      </c>
      <c r="G139" s="306">
        <v>52.433333333333351</v>
      </c>
      <c r="H139" s="306">
        <v>56.833333333333343</v>
      </c>
      <c r="I139" s="306">
        <v>58.216666666666669</v>
      </c>
      <c r="J139" s="306">
        <v>59.033333333333339</v>
      </c>
      <c r="K139" s="305">
        <v>57.4</v>
      </c>
      <c r="L139" s="305">
        <v>55.2</v>
      </c>
      <c r="M139" s="305">
        <v>8.6227800000000006</v>
      </c>
      <c r="N139" s="1"/>
      <c r="O139" s="1"/>
    </row>
    <row r="140" spans="1:15" ht="12.75" customHeight="1">
      <c r="A140" s="30">
        <v>130</v>
      </c>
      <c r="B140" s="315" t="s">
        <v>99</v>
      </c>
      <c r="C140" s="305">
        <v>2719.3</v>
      </c>
      <c r="D140" s="306">
        <v>2730.4333333333338</v>
      </c>
      <c r="E140" s="306">
        <v>2690.9666666666676</v>
      </c>
      <c r="F140" s="306">
        <v>2662.6333333333337</v>
      </c>
      <c r="G140" s="306">
        <v>2623.1666666666674</v>
      </c>
      <c r="H140" s="306">
        <v>2758.7666666666678</v>
      </c>
      <c r="I140" s="306">
        <v>2798.233333333334</v>
      </c>
      <c r="J140" s="306">
        <v>2826.566666666668</v>
      </c>
      <c r="K140" s="305">
        <v>2769.9</v>
      </c>
      <c r="L140" s="305">
        <v>2702.1</v>
      </c>
      <c r="M140" s="305">
        <v>4.81731</v>
      </c>
      <c r="N140" s="1"/>
      <c r="O140" s="1"/>
    </row>
    <row r="141" spans="1:15" ht="12.75" customHeight="1">
      <c r="A141" s="30">
        <v>131</v>
      </c>
      <c r="B141" s="315" t="s">
        <v>350</v>
      </c>
      <c r="C141" s="305">
        <v>480.2</v>
      </c>
      <c r="D141" s="306">
        <v>483.76666666666671</v>
      </c>
      <c r="E141" s="306">
        <v>470.03333333333342</v>
      </c>
      <c r="F141" s="306">
        <v>459.86666666666673</v>
      </c>
      <c r="G141" s="306">
        <v>446.13333333333344</v>
      </c>
      <c r="H141" s="306">
        <v>493.93333333333339</v>
      </c>
      <c r="I141" s="306">
        <v>507.66666666666663</v>
      </c>
      <c r="J141" s="306">
        <v>517.83333333333337</v>
      </c>
      <c r="K141" s="305">
        <v>497.5</v>
      </c>
      <c r="L141" s="305">
        <v>473.6</v>
      </c>
      <c r="M141" s="305">
        <v>5.3158799999999999</v>
      </c>
      <c r="N141" s="1"/>
      <c r="O141" s="1"/>
    </row>
    <row r="142" spans="1:15" ht="12.75" customHeight="1">
      <c r="A142" s="30">
        <v>132</v>
      </c>
      <c r="B142" s="315" t="s">
        <v>351</v>
      </c>
      <c r="C142" s="305">
        <v>135.1</v>
      </c>
      <c r="D142" s="306">
        <v>136.63333333333333</v>
      </c>
      <c r="E142" s="306">
        <v>132.86666666666665</v>
      </c>
      <c r="F142" s="306">
        <v>130.63333333333333</v>
      </c>
      <c r="G142" s="306">
        <v>126.86666666666665</v>
      </c>
      <c r="H142" s="306">
        <v>138.86666666666665</v>
      </c>
      <c r="I142" s="306">
        <v>142.6333333333333</v>
      </c>
      <c r="J142" s="306">
        <v>144.86666666666665</v>
      </c>
      <c r="K142" s="305">
        <v>140.4</v>
      </c>
      <c r="L142" s="305">
        <v>134.4</v>
      </c>
      <c r="M142" s="305">
        <v>2.85615</v>
      </c>
      <c r="N142" s="1"/>
      <c r="O142" s="1"/>
    </row>
    <row r="143" spans="1:15" ht="12.75" customHeight="1">
      <c r="A143" s="30">
        <v>133</v>
      </c>
      <c r="B143" s="315" t="s">
        <v>354</v>
      </c>
      <c r="C143" s="305">
        <v>329.65</v>
      </c>
      <c r="D143" s="306">
        <v>328.91666666666663</v>
      </c>
      <c r="E143" s="306">
        <v>325.13333333333327</v>
      </c>
      <c r="F143" s="306">
        <v>320.61666666666662</v>
      </c>
      <c r="G143" s="306">
        <v>316.83333333333326</v>
      </c>
      <c r="H143" s="306">
        <v>333.43333333333328</v>
      </c>
      <c r="I143" s="306">
        <v>337.21666666666658</v>
      </c>
      <c r="J143" s="306">
        <v>341.73333333333329</v>
      </c>
      <c r="K143" s="305">
        <v>332.7</v>
      </c>
      <c r="L143" s="305">
        <v>324.39999999999998</v>
      </c>
      <c r="M143" s="305">
        <v>1.3830499999999999</v>
      </c>
      <c r="N143" s="1"/>
      <c r="O143" s="1"/>
    </row>
    <row r="144" spans="1:15" ht="12.75" customHeight="1">
      <c r="A144" s="30">
        <v>134</v>
      </c>
      <c r="B144" s="315" t="s">
        <v>254</v>
      </c>
      <c r="C144" s="305">
        <v>413.8</v>
      </c>
      <c r="D144" s="306">
        <v>411.34999999999997</v>
      </c>
      <c r="E144" s="306">
        <v>406.94999999999993</v>
      </c>
      <c r="F144" s="306">
        <v>400.09999999999997</v>
      </c>
      <c r="G144" s="306">
        <v>395.69999999999993</v>
      </c>
      <c r="H144" s="306">
        <v>418.19999999999993</v>
      </c>
      <c r="I144" s="306">
        <v>422.59999999999991</v>
      </c>
      <c r="J144" s="306">
        <v>429.44999999999993</v>
      </c>
      <c r="K144" s="305">
        <v>415.75</v>
      </c>
      <c r="L144" s="305">
        <v>404.5</v>
      </c>
      <c r="M144" s="305">
        <v>3.5457900000000002</v>
      </c>
      <c r="N144" s="1"/>
      <c r="O144" s="1"/>
    </row>
    <row r="145" spans="1:15" ht="12.75" customHeight="1">
      <c r="A145" s="30">
        <v>135</v>
      </c>
      <c r="B145" s="315" t="s">
        <v>255</v>
      </c>
      <c r="C145" s="305">
        <v>1302.55</v>
      </c>
      <c r="D145" s="306">
        <v>1307.5166666666667</v>
      </c>
      <c r="E145" s="306">
        <v>1287.0333333333333</v>
      </c>
      <c r="F145" s="306">
        <v>1271.5166666666667</v>
      </c>
      <c r="G145" s="306">
        <v>1251.0333333333333</v>
      </c>
      <c r="H145" s="306">
        <v>1323.0333333333333</v>
      </c>
      <c r="I145" s="306">
        <v>1343.5166666666664</v>
      </c>
      <c r="J145" s="306">
        <v>1359.0333333333333</v>
      </c>
      <c r="K145" s="305">
        <v>1328</v>
      </c>
      <c r="L145" s="305">
        <v>1292</v>
      </c>
      <c r="M145" s="305">
        <v>1.6544300000000001</v>
      </c>
      <c r="N145" s="1"/>
      <c r="O145" s="1"/>
    </row>
    <row r="146" spans="1:15" ht="12.75" customHeight="1">
      <c r="A146" s="30">
        <v>136</v>
      </c>
      <c r="B146" s="315" t="s">
        <v>355</v>
      </c>
      <c r="C146" s="305">
        <v>59.5</v>
      </c>
      <c r="D146" s="306">
        <v>59.533333333333331</v>
      </c>
      <c r="E146" s="306">
        <v>59.216666666666661</v>
      </c>
      <c r="F146" s="306">
        <v>58.93333333333333</v>
      </c>
      <c r="G146" s="306">
        <v>58.61666666666666</v>
      </c>
      <c r="H146" s="306">
        <v>59.816666666666663</v>
      </c>
      <c r="I146" s="306">
        <v>60.133333333333326</v>
      </c>
      <c r="J146" s="306">
        <v>60.416666666666664</v>
      </c>
      <c r="K146" s="305">
        <v>59.85</v>
      </c>
      <c r="L146" s="305">
        <v>59.25</v>
      </c>
      <c r="M146" s="305">
        <v>2.9249900000000002</v>
      </c>
      <c r="N146" s="1"/>
      <c r="O146" s="1"/>
    </row>
    <row r="147" spans="1:15" ht="12.75" customHeight="1">
      <c r="A147" s="30">
        <v>137</v>
      </c>
      <c r="B147" s="315" t="s">
        <v>352</v>
      </c>
      <c r="C147" s="305">
        <v>159.55000000000001</v>
      </c>
      <c r="D147" s="306">
        <v>161.08333333333334</v>
      </c>
      <c r="E147" s="306">
        <v>154.7166666666667</v>
      </c>
      <c r="F147" s="306">
        <v>149.88333333333335</v>
      </c>
      <c r="G147" s="306">
        <v>143.51666666666671</v>
      </c>
      <c r="H147" s="306">
        <v>165.91666666666669</v>
      </c>
      <c r="I147" s="306">
        <v>172.2833333333333</v>
      </c>
      <c r="J147" s="306">
        <v>177.11666666666667</v>
      </c>
      <c r="K147" s="305">
        <v>167.45</v>
      </c>
      <c r="L147" s="305">
        <v>156.25</v>
      </c>
      <c r="M147" s="305">
        <v>3.5335399999999999</v>
      </c>
      <c r="N147" s="1"/>
      <c r="O147" s="1"/>
    </row>
    <row r="148" spans="1:15" ht="12.75" customHeight="1">
      <c r="A148" s="30">
        <v>138</v>
      </c>
      <c r="B148" s="315" t="s">
        <v>356</v>
      </c>
      <c r="C148" s="305">
        <v>98.7</v>
      </c>
      <c r="D148" s="306">
        <v>100.81666666666666</v>
      </c>
      <c r="E148" s="306">
        <v>95.883333333333326</v>
      </c>
      <c r="F148" s="306">
        <v>93.066666666666663</v>
      </c>
      <c r="G148" s="306">
        <v>88.133333333333326</v>
      </c>
      <c r="H148" s="306">
        <v>103.63333333333333</v>
      </c>
      <c r="I148" s="306">
        <v>108.56666666666666</v>
      </c>
      <c r="J148" s="306">
        <v>111.38333333333333</v>
      </c>
      <c r="K148" s="305">
        <v>105.75</v>
      </c>
      <c r="L148" s="305">
        <v>98</v>
      </c>
      <c r="M148" s="305">
        <v>8.6878100000000007</v>
      </c>
      <c r="N148" s="1"/>
      <c r="O148" s="1"/>
    </row>
    <row r="149" spans="1:15" ht="12.75" customHeight="1">
      <c r="A149" s="30">
        <v>139</v>
      </c>
      <c r="B149" s="315" t="s">
        <v>828</v>
      </c>
      <c r="C149" s="305">
        <v>44.15</v>
      </c>
      <c r="D149" s="306">
        <v>45.733333333333327</v>
      </c>
      <c r="E149" s="306">
        <v>41.966666666666654</v>
      </c>
      <c r="F149" s="306">
        <v>39.783333333333324</v>
      </c>
      <c r="G149" s="306">
        <v>36.016666666666652</v>
      </c>
      <c r="H149" s="306">
        <v>47.916666666666657</v>
      </c>
      <c r="I149" s="306">
        <v>51.683333333333323</v>
      </c>
      <c r="J149" s="306">
        <v>53.86666666666666</v>
      </c>
      <c r="K149" s="305">
        <v>49.5</v>
      </c>
      <c r="L149" s="305">
        <v>43.55</v>
      </c>
      <c r="M149" s="305">
        <v>53.140250000000002</v>
      </c>
      <c r="N149" s="1"/>
      <c r="O149" s="1"/>
    </row>
    <row r="150" spans="1:15" ht="12.75" customHeight="1">
      <c r="A150" s="30">
        <v>140</v>
      </c>
      <c r="B150" s="315" t="s">
        <v>357</v>
      </c>
      <c r="C150" s="305">
        <v>678.7</v>
      </c>
      <c r="D150" s="306">
        <v>691.69999999999993</v>
      </c>
      <c r="E150" s="306">
        <v>661.99999999999989</v>
      </c>
      <c r="F150" s="306">
        <v>645.29999999999995</v>
      </c>
      <c r="G150" s="306">
        <v>615.59999999999991</v>
      </c>
      <c r="H150" s="306">
        <v>708.39999999999986</v>
      </c>
      <c r="I150" s="306">
        <v>738.09999999999991</v>
      </c>
      <c r="J150" s="306">
        <v>754.79999999999984</v>
      </c>
      <c r="K150" s="305">
        <v>721.4</v>
      </c>
      <c r="L150" s="305">
        <v>675</v>
      </c>
      <c r="M150" s="305">
        <v>0.86412</v>
      </c>
      <c r="N150" s="1"/>
      <c r="O150" s="1"/>
    </row>
    <row r="151" spans="1:15" ht="12.75" customHeight="1">
      <c r="A151" s="30">
        <v>141</v>
      </c>
      <c r="B151" s="315" t="s">
        <v>100</v>
      </c>
      <c r="C151" s="305">
        <v>1598.85</v>
      </c>
      <c r="D151" s="306">
        <v>1617.25</v>
      </c>
      <c r="E151" s="306">
        <v>1570.1</v>
      </c>
      <c r="F151" s="306">
        <v>1541.35</v>
      </c>
      <c r="G151" s="306">
        <v>1494.1999999999998</v>
      </c>
      <c r="H151" s="306">
        <v>1646</v>
      </c>
      <c r="I151" s="306">
        <v>1693.15</v>
      </c>
      <c r="J151" s="306">
        <v>1721.9</v>
      </c>
      <c r="K151" s="305">
        <v>1664.4</v>
      </c>
      <c r="L151" s="305">
        <v>1588.5</v>
      </c>
      <c r="M151" s="305">
        <v>2.2644299999999999</v>
      </c>
      <c r="N151" s="1"/>
      <c r="O151" s="1"/>
    </row>
    <row r="152" spans="1:15" ht="12.75" customHeight="1">
      <c r="A152" s="30">
        <v>142</v>
      </c>
      <c r="B152" s="315" t="s">
        <v>101</v>
      </c>
      <c r="C152" s="305">
        <v>140.94999999999999</v>
      </c>
      <c r="D152" s="306">
        <v>141.61666666666667</v>
      </c>
      <c r="E152" s="306">
        <v>139.33333333333334</v>
      </c>
      <c r="F152" s="306">
        <v>137.71666666666667</v>
      </c>
      <c r="G152" s="306">
        <v>135.43333333333334</v>
      </c>
      <c r="H152" s="306">
        <v>143.23333333333335</v>
      </c>
      <c r="I152" s="306">
        <v>145.51666666666665</v>
      </c>
      <c r="J152" s="306">
        <v>147.13333333333335</v>
      </c>
      <c r="K152" s="305">
        <v>143.9</v>
      </c>
      <c r="L152" s="305">
        <v>140</v>
      </c>
      <c r="M152" s="305">
        <v>14.536670000000001</v>
      </c>
      <c r="N152" s="1"/>
      <c r="O152" s="1"/>
    </row>
    <row r="153" spans="1:15" ht="12.75" customHeight="1">
      <c r="A153" s="30">
        <v>143</v>
      </c>
      <c r="B153" s="315" t="s">
        <v>829</v>
      </c>
      <c r="C153" s="305">
        <v>129.6</v>
      </c>
      <c r="D153" s="306">
        <v>129.43333333333331</v>
      </c>
      <c r="E153" s="306">
        <v>127.26666666666662</v>
      </c>
      <c r="F153" s="306">
        <v>124.93333333333331</v>
      </c>
      <c r="G153" s="306">
        <v>122.76666666666662</v>
      </c>
      <c r="H153" s="306">
        <v>131.76666666666662</v>
      </c>
      <c r="I153" s="306">
        <v>133.93333333333331</v>
      </c>
      <c r="J153" s="306">
        <v>136.26666666666662</v>
      </c>
      <c r="K153" s="305">
        <v>131.6</v>
      </c>
      <c r="L153" s="305">
        <v>127.1</v>
      </c>
      <c r="M153" s="305">
        <v>2.7075800000000001</v>
      </c>
      <c r="N153" s="1"/>
      <c r="O153" s="1"/>
    </row>
    <row r="154" spans="1:15" ht="12.75" customHeight="1">
      <c r="A154" s="30">
        <v>144</v>
      </c>
      <c r="B154" s="315" t="s">
        <v>358</v>
      </c>
      <c r="C154" s="305">
        <v>245.7</v>
      </c>
      <c r="D154" s="306">
        <v>246.79999999999998</v>
      </c>
      <c r="E154" s="306">
        <v>243.89999999999998</v>
      </c>
      <c r="F154" s="306">
        <v>242.1</v>
      </c>
      <c r="G154" s="306">
        <v>239.2</v>
      </c>
      <c r="H154" s="306">
        <v>248.59999999999997</v>
      </c>
      <c r="I154" s="306">
        <v>251.5</v>
      </c>
      <c r="J154" s="306">
        <v>253.29999999999995</v>
      </c>
      <c r="K154" s="305">
        <v>249.7</v>
      </c>
      <c r="L154" s="305">
        <v>245</v>
      </c>
      <c r="M154" s="305">
        <v>0.32987</v>
      </c>
      <c r="N154" s="1"/>
      <c r="O154" s="1"/>
    </row>
    <row r="155" spans="1:15" ht="12.75" customHeight="1">
      <c r="A155" s="30">
        <v>145</v>
      </c>
      <c r="B155" s="315" t="s">
        <v>102</v>
      </c>
      <c r="C155" s="305">
        <v>84.55</v>
      </c>
      <c r="D155" s="306">
        <v>84.916666666666671</v>
      </c>
      <c r="E155" s="306">
        <v>83.933333333333337</v>
      </c>
      <c r="F155" s="306">
        <v>83.316666666666663</v>
      </c>
      <c r="G155" s="306">
        <v>82.333333333333329</v>
      </c>
      <c r="H155" s="306">
        <v>85.533333333333346</v>
      </c>
      <c r="I155" s="306">
        <v>86.516666666666666</v>
      </c>
      <c r="J155" s="306">
        <v>87.133333333333354</v>
      </c>
      <c r="K155" s="305">
        <v>85.9</v>
      </c>
      <c r="L155" s="305">
        <v>84.3</v>
      </c>
      <c r="M155" s="305">
        <v>82.383110000000002</v>
      </c>
      <c r="N155" s="1"/>
      <c r="O155" s="1"/>
    </row>
    <row r="156" spans="1:15" ht="12.75" customHeight="1">
      <c r="A156" s="30">
        <v>146</v>
      </c>
      <c r="B156" s="315" t="s">
        <v>360</v>
      </c>
      <c r="C156" s="305">
        <v>361.7</v>
      </c>
      <c r="D156" s="306">
        <v>361.88333333333338</v>
      </c>
      <c r="E156" s="306">
        <v>356.81666666666678</v>
      </c>
      <c r="F156" s="306">
        <v>351.93333333333339</v>
      </c>
      <c r="G156" s="306">
        <v>346.86666666666679</v>
      </c>
      <c r="H156" s="306">
        <v>366.76666666666677</v>
      </c>
      <c r="I156" s="306">
        <v>371.83333333333337</v>
      </c>
      <c r="J156" s="306">
        <v>376.71666666666675</v>
      </c>
      <c r="K156" s="305">
        <v>366.95</v>
      </c>
      <c r="L156" s="305">
        <v>357</v>
      </c>
      <c r="M156" s="305">
        <v>0.59936999999999996</v>
      </c>
      <c r="N156" s="1"/>
      <c r="O156" s="1"/>
    </row>
    <row r="157" spans="1:15" ht="12.75" customHeight="1">
      <c r="A157" s="30">
        <v>147</v>
      </c>
      <c r="B157" s="315" t="s">
        <v>359</v>
      </c>
      <c r="C157" s="305">
        <v>4474.8</v>
      </c>
      <c r="D157" s="306">
        <v>4517.4666666666672</v>
      </c>
      <c r="E157" s="306">
        <v>4405.7833333333347</v>
      </c>
      <c r="F157" s="306">
        <v>4336.7666666666673</v>
      </c>
      <c r="G157" s="306">
        <v>4225.0833333333348</v>
      </c>
      <c r="H157" s="306">
        <v>4586.4833333333345</v>
      </c>
      <c r="I157" s="306">
        <v>4698.166666666667</v>
      </c>
      <c r="J157" s="306">
        <v>4767.1833333333343</v>
      </c>
      <c r="K157" s="305">
        <v>4629.1499999999996</v>
      </c>
      <c r="L157" s="305">
        <v>4448.45</v>
      </c>
      <c r="M157" s="305">
        <v>0.17335</v>
      </c>
      <c r="N157" s="1"/>
      <c r="O157" s="1"/>
    </row>
    <row r="158" spans="1:15" ht="12.75" customHeight="1">
      <c r="A158" s="30">
        <v>148</v>
      </c>
      <c r="B158" s="315" t="s">
        <v>361</v>
      </c>
      <c r="C158" s="305">
        <v>145.94999999999999</v>
      </c>
      <c r="D158" s="306">
        <v>147.31666666666663</v>
      </c>
      <c r="E158" s="306">
        <v>143.78333333333327</v>
      </c>
      <c r="F158" s="306">
        <v>141.61666666666665</v>
      </c>
      <c r="G158" s="306">
        <v>138.08333333333329</v>
      </c>
      <c r="H158" s="306">
        <v>149.48333333333326</v>
      </c>
      <c r="I158" s="306">
        <v>153.01666666666662</v>
      </c>
      <c r="J158" s="306">
        <v>155.18333333333325</v>
      </c>
      <c r="K158" s="305">
        <v>150.85</v>
      </c>
      <c r="L158" s="305">
        <v>145.15</v>
      </c>
      <c r="M158" s="305">
        <v>1.2844599999999999</v>
      </c>
      <c r="N158" s="1"/>
      <c r="O158" s="1"/>
    </row>
    <row r="159" spans="1:15" ht="12.75" customHeight="1">
      <c r="A159" s="30">
        <v>149</v>
      </c>
      <c r="B159" s="315" t="s">
        <v>378</v>
      </c>
      <c r="C159" s="305">
        <v>2702.15</v>
      </c>
      <c r="D159" s="306">
        <v>2702.35</v>
      </c>
      <c r="E159" s="306">
        <v>2664.7999999999997</v>
      </c>
      <c r="F159" s="306">
        <v>2627.45</v>
      </c>
      <c r="G159" s="306">
        <v>2589.8999999999996</v>
      </c>
      <c r="H159" s="306">
        <v>2739.7</v>
      </c>
      <c r="I159" s="306">
        <v>2777.25</v>
      </c>
      <c r="J159" s="306">
        <v>2814.6</v>
      </c>
      <c r="K159" s="305">
        <v>2739.9</v>
      </c>
      <c r="L159" s="305">
        <v>2665</v>
      </c>
      <c r="M159" s="305">
        <v>0.51656000000000002</v>
      </c>
      <c r="N159" s="1"/>
      <c r="O159" s="1"/>
    </row>
    <row r="160" spans="1:15" ht="12.75" customHeight="1">
      <c r="A160" s="30">
        <v>150</v>
      </c>
      <c r="B160" s="315" t="s">
        <v>256</v>
      </c>
      <c r="C160" s="305">
        <v>245.3</v>
      </c>
      <c r="D160" s="306">
        <v>244.38333333333335</v>
      </c>
      <c r="E160" s="306">
        <v>241.8666666666667</v>
      </c>
      <c r="F160" s="306">
        <v>238.43333333333334</v>
      </c>
      <c r="G160" s="306">
        <v>235.91666666666669</v>
      </c>
      <c r="H160" s="306">
        <v>247.81666666666672</v>
      </c>
      <c r="I160" s="306">
        <v>250.33333333333337</v>
      </c>
      <c r="J160" s="306">
        <v>253.76666666666674</v>
      </c>
      <c r="K160" s="305">
        <v>246.9</v>
      </c>
      <c r="L160" s="305">
        <v>240.95</v>
      </c>
      <c r="M160" s="305">
        <v>5.6975699999999998</v>
      </c>
      <c r="N160" s="1"/>
      <c r="O160" s="1"/>
    </row>
    <row r="161" spans="1:15" ht="12.75" customHeight="1">
      <c r="A161" s="30">
        <v>151</v>
      </c>
      <c r="B161" s="315" t="s">
        <v>364</v>
      </c>
      <c r="C161" s="305">
        <v>10.35</v>
      </c>
      <c r="D161" s="306">
        <v>10.35</v>
      </c>
      <c r="E161" s="306">
        <v>10.35</v>
      </c>
      <c r="F161" s="306">
        <v>10.35</v>
      </c>
      <c r="G161" s="306">
        <v>10.35</v>
      </c>
      <c r="H161" s="306">
        <v>10.35</v>
      </c>
      <c r="I161" s="306">
        <v>10.35</v>
      </c>
      <c r="J161" s="306">
        <v>10.35</v>
      </c>
      <c r="K161" s="305">
        <v>10.35</v>
      </c>
      <c r="L161" s="305">
        <v>10.35</v>
      </c>
      <c r="M161" s="305">
        <v>3.2727400000000002</v>
      </c>
      <c r="N161" s="1"/>
      <c r="O161" s="1"/>
    </row>
    <row r="162" spans="1:15" ht="12.75" customHeight="1">
      <c r="A162" s="30">
        <v>152</v>
      </c>
      <c r="B162" s="315" t="s">
        <v>362</v>
      </c>
      <c r="C162" s="305">
        <v>104.1</v>
      </c>
      <c r="D162" s="306">
        <v>105.25</v>
      </c>
      <c r="E162" s="306">
        <v>102.1</v>
      </c>
      <c r="F162" s="306">
        <v>100.1</v>
      </c>
      <c r="G162" s="306">
        <v>96.949999999999989</v>
      </c>
      <c r="H162" s="306">
        <v>107.25</v>
      </c>
      <c r="I162" s="306">
        <v>110.4</v>
      </c>
      <c r="J162" s="306">
        <v>112.4</v>
      </c>
      <c r="K162" s="305">
        <v>108.4</v>
      </c>
      <c r="L162" s="305">
        <v>103.25</v>
      </c>
      <c r="M162" s="305">
        <v>37.453789999999998</v>
      </c>
      <c r="N162" s="1"/>
      <c r="O162" s="1"/>
    </row>
    <row r="163" spans="1:15" ht="12.75" customHeight="1">
      <c r="A163" s="30">
        <v>153</v>
      </c>
      <c r="B163" s="315" t="s">
        <v>377</v>
      </c>
      <c r="C163" s="305">
        <v>329.05</v>
      </c>
      <c r="D163" s="306">
        <v>330</v>
      </c>
      <c r="E163" s="306">
        <v>322</v>
      </c>
      <c r="F163" s="306">
        <v>314.95</v>
      </c>
      <c r="G163" s="306">
        <v>306.95</v>
      </c>
      <c r="H163" s="306">
        <v>337.05</v>
      </c>
      <c r="I163" s="306">
        <v>345.05</v>
      </c>
      <c r="J163" s="306">
        <v>352.1</v>
      </c>
      <c r="K163" s="305">
        <v>338</v>
      </c>
      <c r="L163" s="305">
        <v>322.95</v>
      </c>
      <c r="M163" s="305">
        <v>2.9186200000000002</v>
      </c>
      <c r="N163" s="1"/>
      <c r="O163" s="1"/>
    </row>
    <row r="164" spans="1:15" ht="12.75" customHeight="1">
      <c r="A164" s="30">
        <v>154</v>
      </c>
      <c r="B164" s="315" t="s">
        <v>103</v>
      </c>
      <c r="C164" s="305">
        <v>152</v>
      </c>
      <c r="D164" s="306">
        <v>152.66666666666666</v>
      </c>
      <c r="E164" s="306">
        <v>150.33333333333331</v>
      </c>
      <c r="F164" s="306">
        <v>148.66666666666666</v>
      </c>
      <c r="G164" s="306">
        <v>146.33333333333331</v>
      </c>
      <c r="H164" s="306">
        <v>154.33333333333331</v>
      </c>
      <c r="I164" s="306">
        <v>156.66666666666663</v>
      </c>
      <c r="J164" s="306">
        <v>158.33333333333331</v>
      </c>
      <c r="K164" s="305">
        <v>155</v>
      </c>
      <c r="L164" s="305">
        <v>151</v>
      </c>
      <c r="M164" s="305">
        <v>68.417349999999999</v>
      </c>
      <c r="N164" s="1"/>
      <c r="O164" s="1"/>
    </row>
    <row r="165" spans="1:15" ht="12.75" customHeight="1">
      <c r="A165" s="30">
        <v>155</v>
      </c>
      <c r="B165" s="315" t="s">
        <v>366</v>
      </c>
      <c r="C165" s="305">
        <v>2858.05</v>
      </c>
      <c r="D165" s="306">
        <v>2850.6333333333332</v>
      </c>
      <c r="E165" s="306">
        <v>2796.2666666666664</v>
      </c>
      <c r="F165" s="306">
        <v>2734.4833333333331</v>
      </c>
      <c r="G165" s="306">
        <v>2680.1166666666663</v>
      </c>
      <c r="H165" s="306">
        <v>2912.4166666666665</v>
      </c>
      <c r="I165" s="306">
        <v>2966.7833333333333</v>
      </c>
      <c r="J165" s="306">
        <v>3028.5666666666666</v>
      </c>
      <c r="K165" s="305">
        <v>2905</v>
      </c>
      <c r="L165" s="305">
        <v>2788.85</v>
      </c>
      <c r="M165" s="305">
        <v>0.26871</v>
      </c>
      <c r="N165" s="1"/>
      <c r="O165" s="1"/>
    </row>
    <row r="166" spans="1:15" ht="12.75" customHeight="1">
      <c r="A166" s="30">
        <v>156</v>
      </c>
      <c r="B166" s="315" t="s">
        <v>367</v>
      </c>
      <c r="C166" s="305">
        <v>2896.4</v>
      </c>
      <c r="D166" s="306">
        <v>2902.1</v>
      </c>
      <c r="E166" s="306">
        <v>2844.2999999999997</v>
      </c>
      <c r="F166" s="306">
        <v>2792.2</v>
      </c>
      <c r="G166" s="306">
        <v>2734.3999999999996</v>
      </c>
      <c r="H166" s="306">
        <v>2954.2</v>
      </c>
      <c r="I166" s="306">
        <v>3012</v>
      </c>
      <c r="J166" s="306">
        <v>3064.1</v>
      </c>
      <c r="K166" s="305">
        <v>2959.9</v>
      </c>
      <c r="L166" s="305">
        <v>2850</v>
      </c>
      <c r="M166" s="305">
        <v>0.16266</v>
      </c>
      <c r="N166" s="1"/>
      <c r="O166" s="1"/>
    </row>
    <row r="167" spans="1:15" ht="12.75" customHeight="1">
      <c r="A167" s="30">
        <v>157</v>
      </c>
      <c r="B167" s="315" t="s">
        <v>373</v>
      </c>
      <c r="C167" s="305">
        <v>427.3</v>
      </c>
      <c r="D167" s="306">
        <v>426.40000000000003</v>
      </c>
      <c r="E167" s="306">
        <v>415.00000000000006</v>
      </c>
      <c r="F167" s="306">
        <v>402.70000000000005</v>
      </c>
      <c r="G167" s="306">
        <v>391.30000000000007</v>
      </c>
      <c r="H167" s="306">
        <v>438.70000000000005</v>
      </c>
      <c r="I167" s="306">
        <v>450.1</v>
      </c>
      <c r="J167" s="306">
        <v>462.40000000000003</v>
      </c>
      <c r="K167" s="305">
        <v>437.8</v>
      </c>
      <c r="L167" s="305">
        <v>414.1</v>
      </c>
      <c r="M167" s="305">
        <v>4.9886600000000003</v>
      </c>
      <c r="N167" s="1"/>
      <c r="O167" s="1"/>
    </row>
    <row r="168" spans="1:15" ht="12.75" customHeight="1">
      <c r="A168" s="30">
        <v>158</v>
      </c>
      <c r="B168" s="315" t="s">
        <v>368</v>
      </c>
      <c r="C168" s="305">
        <v>113.35</v>
      </c>
      <c r="D168" s="306">
        <v>112.7</v>
      </c>
      <c r="E168" s="306">
        <v>110.9</v>
      </c>
      <c r="F168" s="306">
        <v>108.45</v>
      </c>
      <c r="G168" s="306">
        <v>106.65</v>
      </c>
      <c r="H168" s="306">
        <v>115.15</v>
      </c>
      <c r="I168" s="306">
        <v>116.94999999999999</v>
      </c>
      <c r="J168" s="306">
        <v>119.4</v>
      </c>
      <c r="K168" s="305">
        <v>114.5</v>
      </c>
      <c r="L168" s="305">
        <v>110.25</v>
      </c>
      <c r="M168" s="305">
        <v>1.9164399999999999</v>
      </c>
      <c r="N168" s="1"/>
      <c r="O168" s="1"/>
    </row>
    <row r="169" spans="1:15" ht="12.75" customHeight="1">
      <c r="A169" s="30">
        <v>159</v>
      </c>
      <c r="B169" s="315" t="s">
        <v>369</v>
      </c>
      <c r="C169" s="305">
        <v>4855.1000000000004</v>
      </c>
      <c r="D169" s="306">
        <v>4872.7</v>
      </c>
      <c r="E169" s="306">
        <v>4827.45</v>
      </c>
      <c r="F169" s="306">
        <v>4799.8</v>
      </c>
      <c r="G169" s="306">
        <v>4754.55</v>
      </c>
      <c r="H169" s="306">
        <v>4900.3499999999995</v>
      </c>
      <c r="I169" s="306">
        <v>4945.5999999999995</v>
      </c>
      <c r="J169" s="306">
        <v>4973.2499999999991</v>
      </c>
      <c r="K169" s="305">
        <v>4917.95</v>
      </c>
      <c r="L169" s="305">
        <v>4845.05</v>
      </c>
      <c r="M169" s="305">
        <v>1.3310000000000001E-2</v>
      </c>
      <c r="N169" s="1"/>
      <c r="O169" s="1"/>
    </row>
    <row r="170" spans="1:15" ht="12.75" customHeight="1">
      <c r="A170" s="30">
        <v>160</v>
      </c>
      <c r="B170" s="315" t="s">
        <v>257</v>
      </c>
      <c r="C170" s="305">
        <v>2874.65</v>
      </c>
      <c r="D170" s="306">
        <v>2919.6666666666665</v>
      </c>
      <c r="E170" s="306">
        <v>2816.9833333333331</v>
      </c>
      <c r="F170" s="306">
        <v>2759.3166666666666</v>
      </c>
      <c r="G170" s="306">
        <v>2656.6333333333332</v>
      </c>
      <c r="H170" s="306">
        <v>2977.333333333333</v>
      </c>
      <c r="I170" s="306">
        <v>3080.0166666666664</v>
      </c>
      <c r="J170" s="306">
        <v>3137.6833333333329</v>
      </c>
      <c r="K170" s="305">
        <v>3022.35</v>
      </c>
      <c r="L170" s="305">
        <v>2862</v>
      </c>
      <c r="M170" s="305">
        <v>2.2240600000000001</v>
      </c>
      <c r="N170" s="1"/>
      <c r="O170" s="1"/>
    </row>
    <row r="171" spans="1:15" ht="12.75" customHeight="1">
      <c r="A171" s="30">
        <v>161</v>
      </c>
      <c r="B171" s="315" t="s">
        <v>370</v>
      </c>
      <c r="C171" s="305">
        <v>1554.15</v>
      </c>
      <c r="D171" s="306">
        <v>1552.4333333333334</v>
      </c>
      <c r="E171" s="306">
        <v>1534.8666666666668</v>
      </c>
      <c r="F171" s="306">
        <v>1515.5833333333335</v>
      </c>
      <c r="G171" s="306">
        <v>1498.0166666666669</v>
      </c>
      <c r="H171" s="306">
        <v>1571.7166666666667</v>
      </c>
      <c r="I171" s="306">
        <v>1589.2833333333333</v>
      </c>
      <c r="J171" s="306">
        <v>1608.5666666666666</v>
      </c>
      <c r="K171" s="305">
        <v>1570</v>
      </c>
      <c r="L171" s="305">
        <v>1533.15</v>
      </c>
      <c r="M171" s="305">
        <v>0.12358</v>
      </c>
      <c r="N171" s="1"/>
      <c r="O171" s="1"/>
    </row>
    <row r="172" spans="1:15" ht="12.75" customHeight="1">
      <c r="A172" s="30">
        <v>162</v>
      </c>
      <c r="B172" s="315" t="s">
        <v>104</v>
      </c>
      <c r="C172" s="305">
        <v>394.95</v>
      </c>
      <c r="D172" s="306">
        <v>398.16666666666669</v>
      </c>
      <c r="E172" s="306">
        <v>389.43333333333339</v>
      </c>
      <c r="F172" s="306">
        <v>383.91666666666669</v>
      </c>
      <c r="G172" s="306">
        <v>375.18333333333339</v>
      </c>
      <c r="H172" s="306">
        <v>403.68333333333339</v>
      </c>
      <c r="I172" s="306">
        <v>412.41666666666663</v>
      </c>
      <c r="J172" s="306">
        <v>417.93333333333339</v>
      </c>
      <c r="K172" s="305">
        <v>406.9</v>
      </c>
      <c r="L172" s="305">
        <v>392.65</v>
      </c>
      <c r="M172" s="305">
        <v>5.0512499999999996</v>
      </c>
      <c r="N172" s="1"/>
      <c r="O172" s="1"/>
    </row>
    <row r="173" spans="1:15" ht="12.75" customHeight="1">
      <c r="A173" s="30">
        <v>163</v>
      </c>
      <c r="B173" s="315" t="s">
        <v>365</v>
      </c>
      <c r="C173" s="305">
        <v>4659.05</v>
      </c>
      <c r="D173" s="306">
        <v>4679.2166666666662</v>
      </c>
      <c r="E173" s="306">
        <v>4621.6833333333325</v>
      </c>
      <c r="F173" s="306">
        <v>4584.3166666666666</v>
      </c>
      <c r="G173" s="306">
        <v>4526.7833333333328</v>
      </c>
      <c r="H173" s="306">
        <v>4716.5833333333321</v>
      </c>
      <c r="I173" s="306">
        <v>4774.1166666666668</v>
      </c>
      <c r="J173" s="306">
        <v>4811.4833333333318</v>
      </c>
      <c r="K173" s="305">
        <v>4736.75</v>
      </c>
      <c r="L173" s="305">
        <v>4641.8500000000004</v>
      </c>
      <c r="M173" s="305">
        <v>0.17433999999999999</v>
      </c>
      <c r="N173" s="1"/>
      <c r="O173" s="1"/>
    </row>
    <row r="174" spans="1:15" ht="12.75" customHeight="1">
      <c r="A174" s="30">
        <v>164</v>
      </c>
      <c r="B174" s="315" t="s">
        <v>379</v>
      </c>
      <c r="C174" s="305">
        <v>644.20000000000005</v>
      </c>
      <c r="D174" s="306">
        <v>653.65</v>
      </c>
      <c r="E174" s="306">
        <v>627.9</v>
      </c>
      <c r="F174" s="306">
        <v>611.6</v>
      </c>
      <c r="G174" s="306">
        <v>585.85</v>
      </c>
      <c r="H174" s="306">
        <v>669.94999999999993</v>
      </c>
      <c r="I174" s="306">
        <v>695.69999999999993</v>
      </c>
      <c r="J174" s="306">
        <v>711.99999999999989</v>
      </c>
      <c r="K174" s="305">
        <v>679.4</v>
      </c>
      <c r="L174" s="305">
        <v>637.35</v>
      </c>
      <c r="M174" s="305">
        <v>24.509260000000001</v>
      </c>
      <c r="N174" s="1"/>
      <c r="O174" s="1"/>
    </row>
    <row r="175" spans="1:15" ht="12.75" customHeight="1">
      <c r="A175" s="30">
        <v>165</v>
      </c>
      <c r="B175" s="315" t="s">
        <v>371</v>
      </c>
      <c r="C175" s="305">
        <v>1193.05</v>
      </c>
      <c r="D175" s="306">
        <v>1195.55</v>
      </c>
      <c r="E175" s="306">
        <v>1173</v>
      </c>
      <c r="F175" s="306">
        <v>1152.95</v>
      </c>
      <c r="G175" s="306">
        <v>1130.4000000000001</v>
      </c>
      <c r="H175" s="306">
        <v>1215.5999999999999</v>
      </c>
      <c r="I175" s="306">
        <v>1238.1499999999996</v>
      </c>
      <c r="J175" s="306">
        <v>1258.1999999999998</v>
      </c>
      <c r="K175" s="305">
        <v>1218.0999999999999</v>
      </c>
      <c r="L175" s="305">
        <v>1175.5</v>
      </c>
      <c r="M175" s="305">
        <v>0.32377</v>
      </c>
      <c r="N175" s="1"/>
      <c r="O175" s="1"/>
    </row>
    <row r="176" spans="1:15" ht="12.75" customHeight="1">
      <c r="A176" s="30">
        <v>166</v>
      </c>
      <c r="B176" s="315" t="s">
        <v>258</v>
      </c>
      <c r="C176" s="305">
        <v>506.9</v>
      </c>
      <c r="D176" s="306">
        <v>506.7</v>
      </c>
      <c r="E176" s="306">
        <v>500.65</v>
      </c>
      <c r="F176" s="306">
        <v>494.4</v>
      </c>
      <c r="G176" s="306">
        <v>488.34999999999997</v>
      </c>
      <c r="H176" s="306">
        <v>512.95000000000005</v>
      </c>
      <c r="I176" s="306">
        <v>519</v>
      </c>
      <c r="J176" s="306">
        <v>525.25</v>
      </c>
      <c r="K176" s="305">
        <v>512.75</v>
      </c>
      <c r="L176" s="305">
        <v>500.45</v>
      </c>
      <c r="M176" s="305">
        <v>1.0751900000000001</v>
      </c>
      <c r="N176" s="1"/>
      <c r="O176" s="1"/>
    </row>
    <row r="177" spans="1:15" ht="12.75" customHeight="1">
      <c r="A177" s="30">
        <v>167</v>
      </c>
      <c r="B177" s="315" t="s">
        <v>107</v>
      </c>
      <c r="C177" s="305">
        <v>762.95</v>
      </c>
      <c r="D177" s="306">
        <v>759.36666666666667</v>
      </c>
      <c r="E177" s="306">
        <v>751.68333333333339</v>
      </c>
      <c r="F177" s="306">
        <v>740.41666666666674</v>
      </c>
      <c r="G177" s="306">
        <v>732.73333333333346</v>
      </c>
      <c r="H177" s="306">
        <v>770.63333333333333</v>
      </c>
      <c r="I177" s="306">
        <v>778.31666666666649</v>
      </c>
      <c r="J177" s="306">
        <v>789.58333333333326</v>
      </c>
      <c r="K177" s="305">
        <v>767.05</v>
      </c>
      <c r="L177" s="305">
        <v>748.1</v>
      </c>
      <c r="M177" s="305">
        <v>11.758649999999999</v>
      </c>
      <c r="N177" s="1"/>
      <c r="O177" s="1"/>
    </row>
    <row r="178" spans="1:15" ht="12.75" customHeight="1">
      <c r="A178" s="30">
        <v>168</v>
      </c>
      <c r="B178" s="315" t="s">
        <v>259</v>
      </c>
      <c r="C178" s="305">
        <v>448.7</v>
      </c>
      <c r="D178" s="306">
        <v>446.56666666666666</v>
      </c>
      <c r="E178" s="306">
        <v>443.13333333333333</v>
      </c>
      <c r="F178" s="306">
        <v>437.56666666666666</v>
      </c>
      <c r="G178" s="306">
        <v>434.13333333333333</v>
      </c>
      <c r="H178" s="306">
        <v>452.13333333333333</v>
      </c>
      <c r="I178" s="306">
        <v>455.56666666666661</v>
      </c>
      <c r="J178" s="306">
        <v>461.13333333333333</v>
      </c>
      <c r="K178" s="305">
        <v>450</v>
      </c>
      <c r="L178" s="305">
        <v>441</v>
      </c>
      <c r="M178" s="305">
        <v>0.49007000000000001</v>
      </c>
      <c r="N178" s="1"/>
      <c r="O178" s="1"/>
    </row>
    <row r="179" spans="1:15" ht="12.75" customHeight="1">
      <c r="A179" s="30">
        <v>169</v>
      </c>
      <c r="B179" s="315" t="s">
        <v>108</v>
      </c>
      <c r="C179" s="305">
        <v>1298.2</v>
      </c>
      <c r="D179" s="306">
        <v>1305.2</v>
      </c>
      <c r="E179" s="306">
        <v>1284.5</v>
      </c>
      <c r="F179" s="306">
        <v>1270.8</v>
      </c>
      <c r="G179" s="306">
        <v>1250.0999999999999</v>
      </c>
      <c r="H179" s="306">
        <v>1318.9</v>
      </c>
      <c r="I179" s="306">
        <v>1339.6000000000004</v>
      </c>
      <c r="J179" s="306">
        <v>1353.3000000000002</v>
      </c>
      <c r="K179" s="305">
        <v>1325.9</v>
      </c>
      <c r="L179" s="305">
        <v>1291.5</v>
      </c>
      <c r="M179" s="305">
        <v>4.7756600000000002</v>
      </c>
      <c r="N179" s="1"/>
      <c r="O179" s="1"/>
    </row>
    <row r="180" spans="1:15" ht="12.75" customHeight="1">
      <c r="A180" s="30">
        <v>170</v>
      </c>
      <c r="B180" s="315" t="s">
        <v>380</v>
      </c>
      <c r="C180" s="305">
        <v>81.75</v>
      </c>
      <c r="D180" s="306">
        <v>82.55</v>
      </c>
      <c r="E180" s="306">
        <v>80.449999999999989</v>
      </c>
      <c r="F180" s="306">
        <v>79.149999999999991</v>
      </c>
      <c r="G180" s="306">
        <v>77.049999999999983</v>
      </c>
      <c r="H180" s="306">
        <v>83.85</v>
      </c>
      <c r="I180" s="306">
        <v>85.949999999999989</v>
      </c>
      <c r="J180" s="306">
        <v>87.25</v>
      </c>
      <c r="K180" s="305">
        <v>84.65</v>
      </c>
      <c r="L180" s="305">
        <v>81.25</v>
      </c>
      <c r="M180" s="305">
        <v>4.6580199999999996</v>
      </c>
      <c r="N180" s="1"/>
      <c r="O180" s="1"/>
    </row>
    <row r="181" spans="1:15" ht="12.75" customHeight="1">
      <c r="A181" s="30">
        <v>171</v>
      </c>
      <c r="B181" s="315" t="s">
        <v>109</v>
      </c>
      <c r="C181" s="305">
        <v>280.45</v>
      </c>
      <c r="D181" s="306">
        <v>280.41666666666669</v>
      </c>
      <c r="E181" s="306">
        <v>275.83333333333337</v>
      </c>
      <c r="F181" s="306">
        <v>271.2166666666667</v>
      </c>
      <c r="G181" s="306">
        <v>266.63333333333338</v>
      </c>
      <c r="H181" s="306">
        <v>285.03333333333336</v>
      </c>
      <c r="I181" s="306">
        <v>289.61666666666673</v>
      </c>
      <c r="J181" s="306">
        <v>294.23333333333335</v>
      </c>
      <c r="K181" s="305">
        <v>285</v>
      </c>
      <c r="L181" s="305">
        <v>275.8</v>
      </c>
      <c r="M181" s="305">
        <v>16.48349</v>
      </c>
      <c r="N181" s="1"/>
      <c r="O181" s="1"/>
    </row>
    <row r="182" spans="1:15" ht="12.75" customHeight="1">
      <c r="A182" s="30">
        <v>172</v>
      </c>
      <c r="B182" s="315" t="s">
        <v>372</v>
      </c>
      <c r="C182" s="305">
        <v>444.95</v>
      </c>
      <c r="D182" s="306">
        <v>448.2833333333333</v>
      </c>
      <c r="E182" s="306">
        <v>438.86666666666662</v>
      </c>
      <c r="F182" s="306">
        <v>432.7833333333333</v>
      </c>
      <c r="G182" s="306">
        <v>423.36666666666662</v>
      </c>
      <c r="H182" s="306">
        <v>454.36666666666662</v>
      </c>
      <c r="I182" s="306">
        <v>463.78333333333336</v>
      </c>
      <c r="J182" s="306">
        <v>469.86666666666662</v>
      </c>
      <c r="K182" s="305">
        <v>457.7</v>
      </c>
      <c r="L182" s="305">
        <v>442.2</v>
      </c>
      <c r="M182" s="305">
        <v>4.9864899999999999</v>
      </c>
      <c r="N182" s="1"/>
      <c r="O182" s="1"/>
    </row>
    <row r="183" spans="1:15" ht="12.75" customHeight="1">
      <c r="A183" s="30">
        <v>173</v>
      </c>
      <c r="B183" s="315" t="s">
        <v>110</v>
      </c>
      <c r="C183" s="305">
        <v>1402.75</v>
      </c>
      <c r="D183" s="306">
        <v>1416.5833333333333</v>
      </c>
      <c r="E183" s="306">
        <v>1366.1666666666665</v>
      </c>
      <c r="F183" s="306">
        <v>1329.5833333333333</v>
      </c>
      <c r="G183" s="306">
        <v>1279.1666666666665</v>
      </c>
      <c r="H183" s="306">
        <v>1453.1666666666665</v>
      </c>
      <c r="I183" s="306">
        <v>1503.583333333333</v>
      </c>
      <c r="J183" s="306">
        <v>1540.1666666666665</v>
      </c>
      <c r="K183" s="305">
        <v>1467</v>
      </c>
      <c r="L183" s="305">
        <v>1380</v>
      </c>
      <c r="M183" s="305">
        <v>18.558520000000001</v>
      </c>
      <c r="N183" s="1"/>
      <c r="O183" s="1"/>
    </row>
    <row r="184" spans="1:15" ht="12.75" customHeight="1">
      <c r="A184" s="30">
        <v>174</v>
      </c>
      <c r="B184" s="315" t="s">
        <v>374</v>
      </c>
      <c r="C184" s="305">
        <v>149</v>
      </c>
      <c r="D184" s="306">
        <v>151.36666666666667</v>
      </c>
      <c r="E184" s="306">
        <v>145.73333333333335</v>
      </c>
      <c r="F184" s="306">
        <v>142.46666666666667</v>
      </c>
      <c r="G184" s="306">
        <v>136.83333333333334</v>
      </c>
      <c r="H184" s="306">
        <v>154.63333333333335</v>
      </c>
      <c r="I184" s="306">
        <v>160.26666666666668</v>
      </c>
      <c r="J184" s="306">
        <v>163.53333333333336</v>
      </c>
      <c r="K184" s="305">
        <v>157</v>
      </c>
      <c r="L184" s="305">
        <v>148.1</v>
      </c>
      <c r="M184" s="305">
        <v>10.81348</v>
      </c>
      <c r="N184" s="1"/>
      <c r="O184" s="1"/>
    </row>
    <row r="185" spans="1:15" ht="12.75" customHeight="1">
      <c r="A185" s="30">
        <v>175</v>
      </c>
      <c r="B185" s="315" t="s">
        <v>375</v>
      </c>
      <c r="C185" s="305">
        <v>1781.75</v>
      </c>
      <c r="D185" s="306">
        <v>1779.3666666666668</v>
      </c>
      <c r="E185" s="306">
        <v>1763.3833333333337</v>
      </c>
      <c r="F185" s="306">
        <v>1745.0166666666669</v>
      </c>
      <c r="G185" s="306">
        <v>1729.0333333333338</v>
      </c>
      <c r="H185" s="306">
        <v>1797.7333333333336</v>
      </c>
      <c r="I185" s="306">
        <v>1813.7166666666667</v>
      </c>
      <c r="J185" s="306">
        <v>1832.0833333333335</v>
      </c>
      <c r="K185" s="305">
        <v>1795.35</v>
      </c>
      <c r="L185" s="305">
        <v>1761</v>
      </c>
      <c r="M185" s="305">
        <v>0.22502</v>
      </c>
      <c r="N185" s="1"/>
      <c r="O185" s="1"/>
    </row>
    <row r="186" spans="1:15" ht="12.75" customHeight="1">
      <c r="A186" s="30">
        <v>176</v>
      </c>
      <c r="B186" s="315" t="s">
        <v>381</v>
      </c>
      <c r="C186" s="305">
        <v>155.19999999999999</v>
      </c>
      <c r="D186" s="306">
        <v>157.46666666666667</v>
      </c>
      <c r="E186" s="306">
        <v>151.73333333333335</v>
      </c>
      <c r="F186" s="306">
        <v>148.26666666666668</v>
      </c>
      <c r="G186" s="306">
        <v>142.53333333333336</v>
      </c>
      <c r="H186" s="306">
        <v>160.93333333333334</v>
      </c>
      <c r="I186" s="306">
        <v>166.66666666666663</v>
      </c>
      <c r="J186" s="306">
        <v>170.13333333333333</v>
      </c>
      <c r="K186" s="305">
        <v>163.19999999999999</v>
      </c>
      <c r="L186" s="305">
        <v>154</v>
      </c>
      <c r="M186" s="305">
        <v>19.246449999999999</v>
      </c>
      <c r="N186" s="1"/>
      <c r="O186" s="1"/>
    </row>
    <row r="187" spans="1:15" ht="12.75" customHeight="1">
      <c r="A187" s="30">
        <v>177</v>
      </c>
      <c r="B187" s="315" t="s">
        <v>260</v>
      </c>
      <c r="C187" s="305">
        <v>264.64999999999998</v>
      </c>
      <c r="D187" s="306">
        <v>266.06666666666666</v>
      </c>
      <c r="E187" s="306">
        <v>261.13333333333333</v>
      </c>
      <c r="F187" s="306">
        <v>257.61666666666667</v>
      </c>
      <c r="G187" s="306">
        <v>252.68333333333334</v>
      </c>
      <c r="H187" s="306">
        <v>269.58333333333331</v>
      </c>
      <c r="I187" s="306">
        <v>274.51666666666659</v>
      </c>
      <c r="J187" s="306">
        <v>278.0333333333333</v>
      </c>
      <c r="K187" s="305">
        <v>271</v>
      </c>
      <c r="L187" s="305">
        <v>262.55</v>
      </c>
      <c r="M187" s="305">
        <v>6.2486899999999999</v>
      </c>
      <c r="N187" s="1"/>
      <c r="O187" s="1"/>
    </row>
    <row r="188" spans="1:15" ht="12.75" customHeight="1">
      <c r="A188" s="30">
        <v>178</v>
      </c>
      <c r="B188" s="315" t="s">
        <v>376</v>
      </c>
      <c r="C188" s="305">
        <v>843.35</v>
      </c>
      <c r="D188" s="306">
        <v>864.11666666666667</v>
      </c>
      <c r="E188" s="306">
        <v>799.23333333333335</v>
      </c>
      <c r="F188" s="306">
        <v>755.11666666666667</v>
      </c>
      <c r="G188" s="306">
        <v>690.23333333333335</v>
      </c>
      <c r="H188" s="306">
        <v>908.23333333333335</v>
      </c>
      <c r="I188" s="306">
        <v>973.11666666666679</v>
      </c>
      <c r="J188" s="306">
        <v>1017.2333333333333</v>
      </c>
      <c r="K188" s="305">
        <v>929</v>
      </c>
      <c r="L188" s="305">
        <v>820</v>
      </c>
      <c r="M188" s="305">
        <v>21.259209999999999</v>
      </c>
      <c r="N188" s="1"/>
      <c r="O188" s="1"/>
    </row>
    <row r="189" spans="1:15" ht="12.75" customHeight="1">
      <c r="A189" s="30">
        <v>179</v>
      </c>
      <c r="B189" s="315" t="s">
        <v>111</v>
      </c>
      <c r="C189" s="305">
        <v>546.29999999999995</v>
      </c>
      <c r="D189" s="306">
        <v>549.55000000000007</v>
      </c>
      <c r="E189" s="306">
        <v>540.85000000000014</v>
      </c>
      <c r="F189" s="306">
        <v>535.40000000000009</v>
      </c>
      <c r="G189" s="306">
        <v>526.70000000000016</v>
      </c>
      <c r="H189" s="306">
        <v>555.00000000000011</v>
      </c>
      <c r="I189" s="306">
        <v>563.70000000000016</v>
      </c>
      <c r="J189" s="306">
        <v>569.15000000000009</v>
      </c>
      <c r="K189" s="305">
        <v>558.25</v>
      </c>
      <c r="L189" s="305">
        <v>544.1</v>
      </c>
      <c r="M189" s="305">
        <v>8.6665100000000006</v>
      </c>
      <c r="N189" s="1"/>
      <c r="O189" s="1"/>
    </row>
    <row r="190" spans="1:15" ht="12.75" customHeight="1">
      <c r="A190" s="30">
        <v>180</v>
      </c>
      <c r="B190" s="315" t="s">
        <v>261</v>
      </c>
      <c r="C190" s="305">
        <v>1784.65</v>
      </c>
      <c r="D190" s="306">
        <v>1794.1666666666667</v>
      </c>
      <c r="E190" s="306">
        <v>1755.3333333333335</v>
      </c>
      <c r="F190" s="306">
        <v>1726.0166666666667</v>
      </c>
      <c r="G190" s="306">
        <v>1687.1833333333334</v>
      </c>
      <c r="H190" s="306">
        <v>1823.4833333333336</v>
      </c>
      <c r="I190" s="306">
        <v>1862.3166666666671</v>
      </c>
      <c r="J190" s="306">
        <v>1891.6333333333337</v>
      </c>
      <c r="K190" s="305">
        <v>1833</v>
      </c>
      <c r="L190" s="305">
        <v>1764.85</v>
      </c>
      <c r="M190" s="305">
        <v>7.9671500000000002</v>
      </c>
      <c r="N190" s="1"/>
      <c r="O190" s="1"/>
    </row>
    <row r="191" spans="1:15" ht="12.75" customHeight="1">
      <c r="A191" s="30">
        <v>181</v>
      </c>
      <c r="B191" s="315" t="s">
        <v>385</v>
      </c>
      <c r="C191" s="305">
        <v>906.05</v>
      </c>
      <c r="D191" s="306">
        <v>913.44999999999993</v>
      </c>
      <c r="E191" s="306">
        <v>894.89999999999986</v>
      </c>
      <c r="F191" s="306">
        <v>883.74999999999989</v>
      </c>
      <c r="G191" s="306">
        <v>865.19999999999982</v>
      </c>
      <c r="H191" s="306">
        <v>924.59999999999991</v>
      </c>
      <c r="I191" s="306">
        <v>943.14999999999986</v>
      </c>
      <c r="J191" s="306">
        <v>954.3</v>
      </c>
      <c r="K191" s="305">
        <v>932</v>
      </c>
      <c r="L191" s="305">
        <v>902.3</v>
      </c>
      <c r="M191" s="305">
        <v>1.47055</v>
      </c>
      <c r="N191" s="1"/>
      <c r="O191" s="1"/>
    </row>
    <row r="192" spans="1:15" ht="12.75" customHeight="1">
      <c r="A192" s="30">
        <v>182</v>
      </c>
      <c r="B192" s="315" t="s">
        <v>830</v>
      </c>
      <c r="C192" s="305">
        <v>17.649999999999999</v>
      </c>
      <c r="D192" s="306">
        <v>17.75</v>
      </c>
      <c r="E192" s="306">
        <v>17.399999999999999</v>
      </c>
      <c r="F192" s="306">
        <v>17.149999999999999</v>
      </c>
      <c r="G192" s="306">
        <v>16.799999999999997</v>
      </c>
      <c r="H192" s="306">
        <v>18</v>
      </c>
      <c r="I192" s="306">
        <v>18.350000000000001</v>
      </c>
      <c r="J192" s="306">
        <v>18.600000000000001</v>
      </c>
      <c r="K192" s="305">
        <v>18.100000000000001</v>
      </c>
      <c r="L192" s="305">
        <v>17.5</v>
      </c>
      <c r="M192" s="305">
        <v>11.713229999999999</v>
      </c>
      <c r="N192" s="1"/>
      <c r="O192" s="1"/>
    </row>
    <row r="193" spans="1:15" ht="12.75" customHeight="1">
      <c r="A193" s="30">
        <v>183</v>
      </c>
      <c r="B193" s="315" t="s">
        <v>386</v>
      </c>
      <c r="C193" s="305">
        <v>885.9</v>
      </c>
      <c r="D193" s="306">
        <v>887.43333333333339</v>
      </c>
      <c r="E193" s="306">
        <v>878.46666666666681</v>
      </c>
      <c r="F193" s="306">
        <v>871.03333333333342</v>
      </c>
      <c r="G193" s="306">
        <v>862.06666666666683</v>
      </c>
      <c r="H193" s="306">
        <v>894.86666666666679</v>
      </c>
      <c r="I193" s="306">
        <v>903.83333333333348</v>
      </c>
      <c r="J193" s="306">
        <v>911.26666666666677</v>
      </c>
      <c r="K193" s="305">
        <v>896.4</v>
      </c>
      <c r="L193" s="305">
        <v>880</v>
      </c>
      <c r="M193" s="305">
        <v>0.11947000000000001</v>
      </c>
      <c r="N193" s="1"/>
      <c r="O193" s="1"/>
    </row>
    <row r="194" spans="1:15" ht="12.75" customHeight="1">
      <c r="A194" s="30">
        <v>184</v>
      </c>
      <c r="B194" s="315" t="s">
        <v>112</v>
      </c>
      <c r="C194" s="305">
        <v>1217.7</v>
      </c>
      <c r="D194" s="306">
        <v>1228.2</v>
      </c>
      <c r="E194" s="306">
        <v>1200.1000000000001</v>
      </c>
      <c r="F194" s="306">
        <v>1182.5</v>
      </c>
      <c r="G194" s="306">
        <v>1154.4000000000001</v>
      </c>
      <c r="H194" s="306">
        <v>1245.8000000000002</v>
      </c>
      <c r="I194" s="306">
        <v>1273.9000000000001</v>
      </c>
      <c r="J194" s="306">
        <v>1291.5000000000002</v>
      </c>
      <c r="K194" s="305">
        <v>1256.3</v>
      </c>
      <c r="L194" s="305">
        <v>1210.5999999999999</v>
      </c>
      <c r="M194" s="305">
        <v>3.66642</v>
      </c>
      <c r="N194" s="1"/>
      <c r="O194" s="1"/>
    </row>
    <row r="195" spans="1:15" ht="12.75" customHeight="1">
      <c r="A195" s="30">
        <v>185</v>
      </c>
      <c r="B195" s="315" t="s">
        <v>113</v>
      </c>
      <c r="C195" s="305">
        <v>991.75</v>
      </c>
      <c r="D195" s="306">
        <v>1000.3833333333333</v>
      </c>
      <c r="E195" s="306">
        <v>978.36666666666667</v>
      </c>
      <c r="F195" s="306">
        <v>964.98333333333335</v>
      </c>
      <c r="G195" s="306">
        <v>942.9666666666667</v>
      </c>
      <c r="H195" s="306">
        <v>1013.7666666666667</v>
      </c>
      <c r="I195" s="306">
        <v>1035.7833333333333</v>
      </c>
      <c r="J195" s="306">
        <v>1049.1666666666665</v>
      </c>
      <c r="K195" s="305">
        <v>1022.4</v>
      </c>
      <c r="L195" s="305">
        <v>987</v>
      </c>
      <c r="M195" s="305">
        <v>34.184559999999998</v>
      </c>
      <c r="N195" s="1"/>
      <c r="O195" s="1"/>
    </row>
    <row r="196" spans="1:15" ht="12.75" customHeight="1">
      <c r="A196" s="30">
        <v>186</v>
      </c>
      <c r="B196" s="315" t="s">
        <v>114</v>
      </c>
      <c r="C196" s="305">
        <v>2206.8000000000002</v>
      </c>
      <c r="D196" s="306">
        <v>2196.9666666666667</v>
      </c>
      <c r="E196" s="306">
        <v>2167.9333333333334</v>
      </c>
      <c r="F196" s="306">
        <v>2129.0666666666666</v>
      </c>
      <c r="G196" s="306">
        <v>2100.0333333333333</v>
      </c>
      <c r="H196" s="306">
        <v>2235.8333333333335</v>
      </c>
      <c r="I196" s="306">
        <v>2264.8666666666672</v>
      </c>
      <c r="J196" s="306">
        <v>2303.7333333333336</v>
      </c>
      <c r="K196" s="305">
        <v>2226</v>
      </c>
      <c r="L196" s="305">
        <v>2158.1</v>
      </c>
      <c r="M196" s="305">
        <v>37.780650000000001</v>
      </c>
      <c r="N196" s="1"/>
      <c r="O196" s="1"/>
    </row>
    <row r="197" spans="1:15" ht="12.75" customHeight="1">
      <c r="A197" s="30">
        <v>187</v>
      </c>
      <c r="B197" s="315" t="s">
        <v>115</v>
      </c>
      <c r="C197" s="305">
        <v>1702.35</v>
      </c>
      <c r="D197" s="306">
        <v>1710.6000000000001</v>
      </c>
      <c r="E197" s="306">
        <v>1681.7500000000002</v>
      </c>
      <c r="F197" s="306">
        <v>1661.15</v>
      </c>
      <c r="G197" s="306">
        <v>1632.3000000000002</v>
      </c>
      <c r="H197" s="306">
        <v>1731.2000000000003</v>
      </c>
      <c r="I197" s="306">
        <v>1760.0500000000002</v>
      </c>
      <c r="J197" s="306">
        <v>1780.6500000000003</v>
      </c>
      <c r="K197" s="305">
        <v>1739.45</v>
      </c>
      <c r="L197" s="305">
        <v>1690</v>
      </c>
      <c r="M197" s="305">
        <v>7.7818100000000001</v>
      </c>
      <c r="N197" s="1"/>
      <c r="O197" s="1"/>
    </row>
    <row r="198" spans="1:15" ht="12.75" customHeight="1">
      <c r="A198" s="30">
        <v>188</v>
      </c>
      <c r="B198" s="315" t="s">
        <v>116</v>
      </c>
      <c r="C198" s="305">
        <v>1318.95</v>
      </c>
      <c r="D198" s="306">
        <v>1313.6166666666666</v>
      </c>
      <c r="E198" s="306">
        <v>1302.2333333333331</v>
      </c>
      <c r="F198" s="306">
        <v>1285.5166666666667</v>
      </c>
      <c r="G198" s="306">
        <v>1274.1333333333332</v>
      </c>
      <c r="H198" s="306">
        <v>1330.333333333333</v>
      </c>
      <c r="I198" s="306">
        <v>1341.7166666666667</v>
      </c>
      <c r="J198" s="306">
        <v>1358.4333333333329</v>
      </c>
      <c r="K198" s="305">
        <v>1325</v>
      </c>
      <c r="L198" s="305">
        <v>1296.9000000000001</v>
      </c>
      <c r="M198" s="305">
        <v>64.353980000000007</v>
      </c>
      <c r="N198" s="1"/>
      <c r="O198" s="1"/>
    </row>
    <row r="199" spans="1:15" ht="12.75" customHeight="1">
      <c r="A199" s="30">
        <v>189</v>
      </c>
      <c r="B199" s="315" t="s">
        <v>117</v>
      </c>
      <c r="C199" s="305">
        <v>552.9</v>
      </c>
      <c r="D199" s="306">
        <v>551.51666666666677</v>
      </c>
      <c r="E199" s="306">
        <v>547.03333333333353</v>
      </c>
      <c r="F199" s="306">
        <v>541.16666666666674</v>
      </c>
      <c r="G199" s="306">
        <v>536.68333333333351</v>
      </c>
      <c r="H199" s="306">
        <v>557.38333333333355</v>
      </c>
      <c r="I199" s="306">
        <v>561.8666666666669</v>
      </c>
      <c r="J199" s="306">
        <v>567.73333333333358</v>
      </c>
      <c r="K199" s="305">
        <v>556</v>
      </c>
      <c r="L199" s="305">
        <v>545.65</v>
      </c>
      <c r="M199" s="305">
        <v>38.358020000000003</v>
      </c>
      <c r="N199" s="1"/>
      <c r="O199" s="1"/>
    </row>
    <row r="200" spans="1:15" ht="12.75" customHeight="1">
      <c r="A200" s="30">
        <v>190</v>
      </c>
      <c r="B200" s="315" t="s">
        <v>383</v>
      </c>
      <c r="C200" s="305">
        <v>1048.5999999999999</v>
      </c>
      <c r="D200" s="306">
        <v>1057.5333333333333</v>
      </c>
      <c r="E200" s="306">
        <v>1036.0666666666666</v>
      </c>
      <c r="F200" s="306">
        <v>1023.5333333333333</v>
      </c>
      <c r="G200" s="306">
        <v>1002.0666666666666</v>
      </c>
      <c r="H200" s="306">
        <v>1070.0666666666666</v>
      </c>
      <c r="I200" s="306">
        <v>1091.5333333333333</v>
      </c>
      <c r="J200" s="306">
        <v>1104.0666666666666</v>
      </c>
      <c r="K200" s="305">
        <v>1079</v>
      </c>
      <c r="L200" s="305">
        <v>1045</v>
      </c>
      <c r="M200" s="305">
        <v>0.81481999999999999</v>
      </c>
      <c r="N200" s="1"/>
      <c r="O200" s="1"/>
    </row>
    <row r="201" spans="1:15" ht="12.75" customHeight="1">
      <c r="A201" s="30">
        <v>191</v>
      </c>
      <c r="B201" s="315" t="s">
        <v>387</v>
      </c>
      <c r="C201" s="305">
        <v>185.2</v>
      </c>
      <c r="D201" s="306">
        <v>186.46666666666667</v>
      </c>
      <c r="E201" s="306">
        <v>183.38333333333333</v>
      </c>
      <c r="F201" s="306">
        <v>181.56666666666666</v>
      </c>
      <c r="G201" s="306">
        <v>178.48333333333332</v>
      </c>
      <c r="H201" s="306">
        <v>188.28333333333333</v>
      </c>
      <c r="I201" s="306">
        <v>191.36666666666665</v>
      </c>
      <c r="J201" s="306">
        <v>193.18333333333334</v>
      </c>
      <c r="K201" s="305">
        <v>189.55</v>
      </c>
      <c r="L201" s="305">
        <v>184.65</v>
      </c>
      <c r="M201" s="305">
        <v>0.51800999999999997</v>
      </c>
      <c r="N201" s="1"/>
      <c r="O201" s="1"/>
    </row>
    <row r="202" spans="1:15" ht="12.75" customHeight="1">
      <c r="A202" s="30">
        <v>192</v>
      </c>
      <c r="B202" s="315" t="s">
        <v>388</v>
      </c>
      <c r="C202" s="305">
        <v>103.5</v>
      </c>
      <c r="D202" s="306">
        <v>104.21666666666665</v>
      </c>
      <c r="E202" s="306">
        <v>102.08333333333331</v>
      </c>
      <c r="F202" s="306">
        <v>100.66666666666666</v>
      </c>
      <c r="G202" s="306">
        <v>98.533333333333317</v>
      </c>
      <c r="H202" s="306">
        <v>105.63333333333331</v>
      </c>
      <c r="I202" s="306">
        <v>107.76666666666667</v>
      </c>
      <c r="J202" s="306">
        <v>109.18333333333331</v>
      </c>
      <c r="K202" s="305">
        <v>106.35</v>
      </c>
      <c r="L202" s="305">
        <v>102.8</v>
      </c>
      <c r="M202" s="305">
        <v>3.1408900000000002</v>
      </c>
      <c r="N202" s="1"/>
      <c r="O202" s="1"/>
    </row>
    <row r="203" spans="1:15" ht="12.75" customHeight="1">
      <c r="A203" s="30">
        <v>193</v>
      </c>
      <c r="B203" s="315" t="s">
        <v>118</v>
      </c>
      <c r="C203" s="305">
        <v>2637</v>
      </c>
      <c r="D203" s="306">
        <v>2634.7999999999997</v>
      </c>
      <c r="E203" s="306">
        <v>2615.5999999999995</v>
      </c>
      <c r="F203" s="306">
        <v>2594.1999999999998</v>
      </c>
      <c r="G203" s="306">
        <v>2574.9999999999995</v>
      </c>
      <c r="H203" s="306">
        <v>2656.1999999999994</v>
      </c>
      <c r="I203" s="306">
        <v>2675.3999999999992</v>
      </c>
      <c r="J203" s="306">
        <v>2696.7999999999993</v>
      </c>
      <c r="K203" s="305">
        <v>2654</v>
      </c>
      <c r="L203" s="305">
        <v>2613.4</v>
      </c>
      <c r="M203" s="305">
        <v>6.1684900000000003</v>
      </c>
      <c r="N203" s="1"/>
      <c r="O203" s="1"/>
    </row>
    <row r="204" spans="1:15" ht="12.75" customHeight="1">
      <c r="A204" s="30">
        <v>194</v>
      </c>
      <c r="B204" s="315" t="s">
        <v>384</v>
      </c>
      <c r="C204" s="305">
        <v>64.400000000000006</v>
      </c>
      <c r="D204" s="306">
        <v>65.000000000000014</v>
      </c>
      <c r="E204" s="306">
        <v>63.300000000000026</v>
      </c>
      <c r="F204" s="306">
        <v>62.20000000000001</v>
      </c>
      <c r="G204" s="306">
        <v>60.500000000000021</v>
      </c>
      <c r="H204" s="306">
        <v>66.100000000000023</v>
      </c>
      <c r="I204" s="306">
        <v>67.800000000000011</v>
      </c>
      <c r="J204" s="306">
        <v>68.900000000000034</v>
      </c>
      <c r="K204" s="305">
        <v>66.7</v>
      </c>
      <c r="L204" s="305">
        <v>63.9</v>
      </c>
      <c r="M204" s="305">
        <v>39.38165</v>
      </c>
      <c r="N204" s="1"/>
      <c r="O204" s="1"/>
    </row>
    <row r="205" spans="1:15" ht="12.75" customHeight="1">
      <c r="A205" s="30">
        <v>195</v>
      </c>
      <c r="B205" s="315" t="s">
        <v>831</v>
      </c>
      <c r="C205" s="305">
        <v>903.85</v>
      </c>
      <c r="D205" s="306">
        <v>910.25</v>
      </c>
      <c r="E205" s="306">
        <v>890.5</v>
      </c>
      <c r="F205" s="306">
        <v>877.15</v>
      </c>
      <c r="G205" s="306">
        <v>857.4</v>
      </c>
      <c r="H205" s="306">
        <v>923.6</v>
      </c>
      <c r="I205" s="306">
        <v>943.35</v>
      </c>
      <c r="J205" s="306">
        <v>956.7</v>
      </c>
      <c r="K205" s="305">
        <v>930</v>
      </c>
      <c r="L205" s="305">
        <v>896.9</v>
      </c>
      <c r="M205" s="305">
        <v>0.48052</v>
      </c>
      <c r="N205" s="1"/>
      <c r="O205" s="1"/>
    </row>
    <row r="206" spans="1:15" ht="12.75" customHeight="1">
      <c r="A206" s="30">
        <v>196</v>
      </c>
      <c r="B206" s="315" t="s">
        <v>820</v>
      </c>
      <c r="C206" s="305">
        <v>392</v>
      </c>
      <c r="D206" s="306">
        <v>390.75</v>
      </c>
      <c r="E206" s="306">
        <v>372.5</v>
      </c>
      <c r="F206" s="306">
        <v>353</v>
      </c>
      <c r="G206" s="306">
        <v>334.75</v>
      </c>
      <c r="H206" s="306">
        <v>410.25</v>
      </c>
      <c r="I206" s="306">
        <v>428.5</v>
      </c>
      <c r="J206" s="306">
        <v>448</v>
      </c>
      <c r="K206" s="305">
        <v>409</v>
      </c>
      <c r="L206" s="305">
        <v>371.25</v>
      </c>
      <c r="M206" s="305">
        <v>17.750499999999999</v>
      </c>
      <c r="N206" s="1"/>
      <c r="O206" s="1"/>
    </row>
    <row r="207" spans="1:15" ht="12.75" customHeight="1">
      <c r="A207" s="30">
        <v>197</v>
      </c>
      <c r="B207" s="315" t="s">
        <v>120</v>
      </c>
      <c r="C207" s="305">
        <v>400.8</v>
      </c>
      <c r="D207" s="306">
        <v>405.43333333333334</v>
      </c>
      <c r="E207" s="306">
        <v>395.36666666666667</v>
      </c>
      <c r="F207" s="306">
        <v>389.93333333333334</v>
      </c>
      <c r="G207" s="306">
        <v>379.86666666666667</v>
      </c>
      <c r="H207" s="306">
        <v>410.86666666666667</v>
      </c>
      <c r="I207" s="306">
        <v>420.93333333333339</v>
      </c>
      <c r="J207" s="306">
        <v>426.36666666666667</v>
      </c>
      <c r="K207" s="305">
        <v>415.5</v>
      </c>
      <c r="L207" s="305">
        <v>400</v>
      </c>
      <c r="M207" s="305">
        <v>128.40837999999999</v>
      </c>
      <c r="N207" s="1"/>
      <c r="O207" s="1"/>
    </row>
    <row r="208" spans="1:15" ht="12.75" customHeight="1">
      <c r="A208" s="30">
        <v>198</v>
      </c>
      <c r="B208" s="315" t="s">
        <v>389</v>
      </c>
      <c r="C208" s="305">
        <v>97.35</v>
      </c>
      <c r="D208" s="306">
        <v>97.333333333333329</v>
      </c>
      <c r="E208" s="306">
        <v>96.316666666666663</v>
      </c>
      <c r="F208" s="306">
        <v>95.283333333333331</v>
      </c>
      <c r="G208" s="306">
        <v>94.266666666666666</v>
      </c>
      <c r="H208" s="306">
        <v>98.36666666666666</v>
      </c>
      <c r="I208" s="306">
        <v>99.38333333333334</v>
      </c>
      <c r="J208" s="306">
        <v>100.41666666666666</v>
      </c>
      <c r="K208" s="305">
        <v>98.35</v>
      </c>
      <c r="L208" s="305">
        <v>96.3</v>
      </c>
      <c r="M208" s="305">
        <v>35.654440000000001</v>
      </c>
      <c r="N208" s="1"/>
      <c r="O208" s="1"/>
    </row>
    <row r="209" spans="1:15" ht="12.75" customHeight="1">
      <c r="A209" s="30">
        <v>199</v>
      </c>
      <c r="B209" s="315" t="s">
        <v>121</v>
      </c>
      <c r="C209" s="305">
        <v>242.05</v>
      </c>
      <c r="D209" s="306">
        <v>241.35000000000002</v>
      </c>
      <c r="E209" s="306">
        <v>238.80000000000004</v>
      </c>
      <c r="F209" s="306">
        <v>235.55</v>
      </c>
      <c r="G209" s="306">
        <v>233.00000000000003</v>
      </c>
      <c r="H209" s="306">
        <v>244.60000000000005</v>
      </c>
      <c r="I209" s="306">
        <v>247.15</v>
      </c>
      <c r="J209" s="306">
        <v>250.40000000000006</v>
      </c>
      <c r="K209" s="305">
        <v>243.9</v>
      </c>
      <c r="L209" s="305">
        <v>238.1</v>
      </c>
      <c r="M209" s="305">
        <v>45.728099999999998</v>
      </c>
      <c r="N209" s="1"/>
      <c r="O209" s="1"/>
    </row>
    <row r="210" spans="1:15" ht="12.75" customHeight="1">
      <c r="A210" s="30">
        <v>200</v>
      </c>
      <c r="B210" s="315" t="s">
        <v>122</v>
      </c>
      <c r="C210" s="305">
        <v>2309.65</v>
      </c>
      <c r="D210" s="306">
        <v>2330.5666666666666</v>
      </c>
      <c r="E210" s="306">
        <v>2281.1333333333332</v>
      </c>
      <c r="F210" s="306">
        <v>2252.6166666666668</v>
      </c>
      <c r="G210" s="306">
        <v>2203.1833333333334</v>
      </c>
      <c r="H210" s="306">
        <v>2359.083333333333</v>
      </c>
      <c r="I210" s="306">
        <v>2408.5166666666664</v>
      </c>
      <c r="J210" s="306">
        <v>2437.0333333333328</v>
      </c>
      <c r="K210" s="305">
        <v>2380</v>
      </c>
      <c r="L210" s="305">
        <v>2302.0500000000002</v>
      </c>
      <c r="M210" s="305">
        <v>30.786549999999998</v>
      </c>
      <c r="N210" s="1"/>
      <c r="O210" s="1"/>
    </row>
    <row r="211" spans="1:15" ht="12.75" customHeight="1">
      <c r="A211" s="30">
        <v>201</v>
      </c>
      <c r="B211" s="315" t="s">
        <v>262</v>
      </c>
      <c r="C211" s="305">
        <v>295.39999999999998</v>
      </c>
      <c r="D211" s="306">
        <v>297.54999999999995</v>
      </c>
      <c r="E211" s="306">
        <v>290.14999999999992</v>
      </c>
      <c r="F211" s="306">
        <v>284.89999999999998</v>
      </c>
      <c r="G211" s="306">
        <v>277.49999999999994</v>
      </c>
      <c r="H211" s="306">
        <v>302.7999999999999</v>
      </c>
      <c r="I211" s="306">
        <v>310.2</v>
      </c>
      <c r="J211" s="306">
        <v>315.44999999999987</v>
      </c>
      <c r="K211" s="305">
        <v>304.95</v>
      </c>
      <c r="L211" s="305">
        <v>292.3</v>
      </c>
      <c r="M211" s="305">
        <v>3.6578599999999999</v>
      </c>
      <c r="N211" s="1"/>
      <c r="O211" s="1"/>
    </row>
    <row r="212" spans="1:15" ht="12.75" customHeight="1">
      <c r="A212" s="30">
        <v>202</v>
      </c>
      <c r="B212" s="315" t="s">
        <v>832</v>
      </c>
      <c r="C212" s="305">
        <v>781.25</v>
      </c>
      <c r="D212" s="306">
        <v>793.1</v>
      </c>
      <c r="E212" s="306">
        <v>758.2</v>
      </c>
      <c r="F212" s="306">
        <v>735.15</v>
      </c>
      <c r="G212" s="306">
        <v>700.25</v>
      </c>
      <c r="H212" s="306">
        <v>816.15000000000009</v>
      </c>
      <c r="I212" s="306">
        <v>851.05</v>
      </c>
      <c r="J212" s="306">
        <v>874.10000000000014</v>
      </c>
      <c r="K212" s="305">
        <v>828</v>
      </c>
      <c r="L212" s="305">
        <v>770.05</v>
      </c>
      <c r="M212" s="305">
        <v>2.7061199999999999</v>
      </c>
      <c r="N212" s="1"/>
      <c r="O212" s="1"/>
    </row>
    <row r="213" spans="1:15" ht="12.75" customHeight="1">
      <c r="A213" s="30">
        <v>203</v>
      </c>
      <c r="B213" s="315" t="s">
        <v>390</v>
      </c>
      <c r="C213" s="305">
        <v>31292.45</v>
      </c>
      <c r="D213" s="306">
        <v>31229.183333333331</v>
      </c>
      <c r="E213" s="306">
        <v>30903.366666666661</v>
      </c>
      <c r="F213" s="306">
        <v>30514.283333333329</v>
      </c>
      <c r="G213" s="306">
        <v>30188.46666666666</v>
      </c>
      <c r="H213" s="306">
        <v>31618.266666666663</v>
      </c>
      <c r="I213" s="306">
        <v>31944.083333333336</v>
      </c>
      <c r="J213" s="306">
        <v>32333.166666666664</v>
      </c>
      <c r="K213" s="305">
        <v>31555</v>
      </c>
      <c r="L213" s="305">
        <v>30840.1</v>
      </c>
      <c r="M213" s="305">
        <v>6.5030000000000004E-2</v>
      </c>
      <c r="N213" s="1"/>
      <c r="O213" s="1"/>
    </row>
    <row r="214" spans="1:15" ht="12.75" customHeight="1">
      <c r="A214" s="30">
        <v>204</v>
      </c>
      <c r="B214" s="315" t="s">
        <v>391</v>
      </c>
      <c r="C214" s="305">
        <v>33.5</v>
      </c>
      <c r="D214" s="306">
        <v>33.699999999999996</v>
      </c>
      <c r="E214" s="306">
        <v>33.199999999999989</v>
      </c>
      <c r="F214" s="306">
        <v>32.899999999999991</v>
      </c>
      <c r="G214" s="306">
        <v>32.399999999999984</v>
      </c>
      <c r="H214" s="306">
        <v>33.999999999999993</v>
      </c>
      <c r="I214" s="306">
        <v>34.500000000000007</v>
      </c>
      <c r="J214" s="306">
        <v>34.799999999999997</v>
      </c>
      <c r="K214" s="305">
        <v>34.200000000000003</v>
      </c>
      <c r="L214" s="305">
        <v>33.4</v>
      </c>
      <c r="M214" s="305">
        <v>7.7077400000000003</v>
      </c>
      <c r="N214" s="1"/>
      <c r="O214" s="1"/>
    </row>
    <row r="215" spans="1:15" ht="12.75" customHeight="1">
      <c r="A215" s="30">
        <v>205</v>
      </c>
      <c r="B215" s="315" t="s">
        <v>403</v>
      </c>
      <c r="C215" s="305">
        <v>72.05</v>
      </c>
      <c r="D215" s="306">
        <v>73.2</v>
      </c>
      <c r="E215" s="306">
        <v>70.5</v>
      </c>
      <c r="F215" s="306">
        <v>68.95</v>
      </c>
      <c r="G215" s="306">
        <v>66.25</v>
      </c>
      <c r="H215" s="306">
        <v>74.75</v>
      </c>
      <c r="I215" s="306">
        <v>77.450000000000017</v>
      </c>
      <c r="J215" s="306">
        <v>79</v>
      </c>
      <c r="K215" s="305">
        <v>75.900000000000006</v>
      </c>
      <c r="L215" s="305">
        <v>71.650000000000006</v>
      </c>
      <c r="M215" s="305">
        <v>62.674819999999997</v>
      </c>
      <c r="N215" s="1"/>
      <c r="O215" s="1"/>
    </row>
    <row r="216" spans="1:15" ht="12.75" customHeight="1">
      <c r="A216" s="30">
        <v>206</v>
      </c>
      <c r="B216" s="315" t="s">
        <v>123</v>
      </c>
      <c r="C216" s="305">
        <v>114.05</v>
      </c>
      <c r="D216" s="306">
        <v>115.13333333333333</v>
      </c>
      <c r="E216" s="306">
        <v>111.51666666666665</v>
      </c>
      <c r="F216" s="306">
        <v>108.98333333333332</v>
      </c>
      <c r="G216" s="306">
        <v>105.36666666666665</v>
      </c>
      <c r="H216" s="306">
        <v>117.66666666666666</v>
      </c>
      <c r="I216" s="306">
        <v>121.28333333333333</v>
      </c>
      <c r="J216" s="306">
        <v>123.81666666666666</v>
      </c>
      <c r="K216" s="305">
        <v>118.75</v>
      </c>
      <c r="L216" s="305">
        <v>112.6</v>
      </c>
      <c r="M216" s="305">
        <v>77.02467</v>
      </c>
      <c r="N216" s="1"/>
      <c r="O216" s="1"/>
    </row>
    <row r="217" spans="1:15" ht="12.75" customHeight="1">
      <c r="A217" s="30">
        <v>207</v>
      </c>
      <c r="B217" s="315" t="s">
        <v>124</v>
      </c>
      <c r="C217" s="305">
        <v>708.15</v>
      </c>
      <c r="D217" s="306">
        <v>710.51666666666677</v>
      </c>
      <c r="E217" s="306">
        <v>703.68333333333351</v>
      </c>
      <c r="F217" s="306">
        <v>699.2166666666667</v>
      </c>
      <c r="G217" s="306">
        <v>692.38333333333344</v>
      </c>
      <c r="H217" s="306">
        <v>714.98333333333358</v>
      </c>
      <c r="I217" s="306">
        <v>721.81666666666683</v>
      </c>
      <c r="J217" s="306">
        <v>726.28333333333364</v>
      </c>
      <c r="K217" s="305">
        <v>717.35</v>
      </c>
      <c r="L217" s="305">
        <v>706.05</v>
      </c>
      <c r="M217" s="305">
        <v>137.79981000000001</v>
      </c>
      <c r="N217" s="1"/>
      <c r="O217" s="1"/>
    </row>
    <row r="218" spans="1:15" ht="12.75" customHeight="1">
      <c r="A218" s="30">
        <v>208</v>
      </c>
      <c r="B218" s="315" t="s">
        <v>125</v>
      </c>
      <c r="C218" s="305">
        <v>1212.0999999999999</v>
      </c>
      <c r="D218" s="306">
        <v>1212.6666666666667</v>
      </c>
      <c r="E218" s="306">
        <v>1198.4333333333334</v>
      </c>
      <c r="F218" s="306">
        <v>1184.7666666666667</v>
      </c>
      <c r="G218" s="306">
        <v>1170.5333333333333</v>
      </c>
      <c r="H218" s="306">
        <v>1226.3333333333335</v>
      </c>
      <c r="I218" s="306">
        <v>1240.5666666666666</v>
      </c>
      <c r="J218" s="306">
        <v>1254.2333333333336</v>
      </c>
      <c r="K218" s="305">
        <v>1226.9000000000001</v>
      </c>
      <c r="L218" s="305">
        <v>1199</v>
      </c>
      <c r="M218" s="305">
        <v>5.7569600000000003</v>
      </c>
      <c r="N218" s="1"/>
      <c r="O218" s="1"/>
    </row>
    <row r="219" spans="1:15" ht="12.75" customHeight="1">
      <c r="A219" s="30">
        <v>209</v>
      </c>
      <c r="B219" s="315" t="s">
        <v>126</v>
      </c>
      <c r="C219" s="305">
        <v>507.45</v>
      </c>
      <c r="D219" s="306">
        <v>507.48333333333329</v>
      </c>
      <c r="E219" s="306">
        <v>501.06666666666661</v>
      </c>
      <c r="F219" s="306">
        <v>494.68333333333334</v>
      </c>
      <c r="G219" s="306">
        <v>488.26666666666665</v>
      </c>
      <c r="H219" s="306">
        <v>513.86666666666656</v>
      </c>
      <c r="I219" s="306">
        <v>520.28333333333319</v>
      </c>
      <c r="J219" s="306">
        <v>526.66666666666652</v>
      </c>
      <c r="K219" s="305">
        <v>513.9</v>
      </c>
      <c r="L219" s="305">
        <v>501.1</v>
      </c>
      <c r="M219" s="305">
        <v>13.0418</v>
      </c>
      <c r="N219" s="1"/>
      <c r="O219" s="1"/>
    </row>
    <row r="220" spans="1:15" ht="12.75" customHeight="1">
      <c r="A220" s="30">
        <v>210</v>
      </c>
      <c r="B220" s="315" t="s">
        <v>407</v>
      </c>
      <c r="C220" s="305">
        <v>139.6</v>
      </c>
      <c r="D220" s="306">
        <v>140.53333333333333</v>
      </c>
      <c r="E220" s="306">
        <v>137.06666666666666</v>
      </c>
      <c r="F220" s="306">
        <v>134.53333333333333</v>
      </c>
      <c r="G220" s="306">
        <v>131.06666666666666</v>
      </c>
      <c r="H220" s="306">
        <v>143.06666666666666</v>
      </c>
      <c r="I220" s="306">
        <v>146.5333333333333</v>
      </c>
      <c r="J220" s="306">
        <v>149.06666666666666</v>
      </c>
      <c r="K220" s="305">
        <v>144</v>
      </c>
      <c r="L220" s="305">
        <v>138</v>
      </c>
      <c r="M220" s="305">
        <v>1.57968</v>
      </c>
      <c r="N220" s="1"/>
      <c r="O220" s="1"/>
    </row>
    <row r="221" spans="1:15" ht="12.75" customHeight="1">
      <c r="A221" s="30">
        <v>211</v>
      </c>
      <c r="B221" s="315" t="s">
        <v>393</v>
      </c>
      <c r="C221" s="305">
        <v>35.6</v>
      </c>
      <c r="D221" s="306">
        <v>35.883333333333333</v>
      </c>
      <c r="E221" s="306">
        <v>34.866666666666667</v>
      </c>
      <c r="F221" s="306">
        <v>34.133333333333333</v>
      </c>
      <c r="G221" s="306">
        <v>33.116666666666667</v>
      </c>
      <c r="H221" s="306">
        <v>36.616666666666667</v>
      </c>
      <c r="I221" s="306">
        <v>37.633333333333333</v>
      </c>
      <c r="J221" s="306">
        <v>38.366666666666667</v>
      </c>
      <c r="K221" s="305">
        <v>36.9</v>
      </c>
      <c r="L221" s="305">
        <v>35.15</v>
      </c>
      <c r="M221" s="305">
        <v>43.998919999999998</v>
      </c>
      <c r="N221" s="1"/>
      <c r="O221" s="1"/>
    </row>
    <row r="222" spans="1:15" ht="12.75" customHeight="1">
      <c r="A222" s="30">
        <v>212</v>
      </c>
      <c r="B222" s="315" t="s">
        <v>127</v>
      </c>
      <c r="C222" s="305">
        <v>9</v>
      </c>
      <c r="D222" s="306">
        <v>8.9833333333333343</v>
      </c>
      <c r="E222" s="306">
        <v>8.8666666666666689</v>
      </c>
      <c r="F222" s="306">
        <v>8.7333333333333343</v>
      </c>
      <c r="G222" s="306">
        <v>8.6166666666666689</v>
      </c>
      <c r="H222" s="306">
        <v>9.1166666666666689</v>
      </c>
      <c r="I222" s="306">
        <v>9.2333333333333361</v>
      </c>
      <c r="J222" s="306">
        <v>9.3666666666666689</v>
      </c>
      <c r="K222" s="305">
        <v>9.1</v>
      </c>
      <c r="L222" s="305">
        <v>8.85</v>
      </c>
      <c r="M222" s="305">
        <v>1207.3158699999999</v>
      </c>
      <c r="N222" s="1"/>
      <c r="O222" s="1"/>
    </row>
    <row r="223" spans="1:15" ht="12.75" customHeight="1">
      <c r="A223" s="30">
        <v>213</v>
      </c>
      <c r="B223" s="315" t="s">
        <v>394</v>
      </c>
      <c r="C223" s="305">
        <v>49.05</v>
      </c>
      <c r="D223" s="306">
        <v>49.566666666666663</v>
      </c>
      <c r="E223" s="306">
        <v>48.183333333333323</v>
      </c>
      <c r="F223" s="306">
        <v>47.316666666666663</v>
      </c>
      <c r="G223" s="306">
        <v>45.933333333333323</v>
      </c>
      <c r="H223" s="306">
        <v>50.433333333333323</v>
      </c>
      <c r="I223" s="306">
        <v>51.816666666666663</v>
      </c>
      <c r="J223" s="306">
        <v>52.683333333333323</v>
      </c>
      <c r="K223" s="305">
        <v>50.95</v>
      </c>
      <c r="L223" s="305">
        <v>48.7</v>
      </c>
      <c r="M223" s="305">
        <v>49.46031</v>
      </c>
      <c r="N223" s="1"/>
      <c r="O223" s="1"/>
    </row>
    <row r="224" spans="1:15" ht="12.75" customHeight="1">
      <c r="A224" s="30">
        <v>214</v>
      </c>
      <c r="B224" s="315" t="s">
        <v>128</v>
      </c>
      <c r="C224" s="305">
        <v>35</v>
      </c>
      <c r="D224" s="306">
        <v>35.233333333333334</v>
      </c>
      <c r="E224" s="306">
        <v>34.56666666666667</v>
      </c>
      <c r="F224" s="306">
        <v>34.133333333333333</v>
      </c>
      <c r="G224" s="306">
        <v>33.466666666666669</v>
      </c>
      <c r="H224" s="306">
        <v>35.666666666666671</v>
      </c>
      <c r="I224" s="306">
        <v>36.333333333333329</v>
      </c>
      <c r="J224" s="306">
        <v>36.766666666666673</v>
      </c>
      <c r="K224" s="305">
        <v>35.9</v>
      </c>
      <c r="L224" s="305">
        <v>34.799999999999997</v>
      </c>
      <c r="M224" s="305">
        <v>206.78944999999999</v>
      </c>
      <c r="N224" s="1"/>
      <c r="O224" s="1"/>
    </row>
    <row r="225" spans="1:15" ht="12.75" customHeight="1">
      <c r="A225" s="30">
        <v>215</v>
      </c>
      <c r="B225" s="315" t="s">
        <v>405</v>
      </c>
      <c r="C225" s="305">
        <v>191.9</v>
      </c>
      <c r="D225" s="306">
        <v>193.19999999999996</v>
      </c>
      <c r="E225" s="306">
        <v>190.14999999999992</v>
      </c>
      <c r="F225" s="306">
        <v>188.39999999999995</v>
      </c>
      <c r="G225" s="306">
        <v>185.34999999999991</v>
      </c>
      <c r="H225" s="306">
        <v>194.94999999999993</v>
      </c>
      <c r="I225" s="306">
        <v>197.99999999999994</v>
      </c>
      <c r="J225" s="306">
        <v>199.74999999999994</v>
      </c>
      <c r="K225" s="305">
        <v>196.25</v>
      </c>
      <c r="L225" s="305">
        <v>191.45</v>
      </c>
      <c r="M225" s="305">
        <v>29.56568</v>
      </c>
      <c r="N225" s="1"/>
      <c r="O225" s="1"/>
    </row>
    <row r="226" spans="1:15" ht="12.75" customHeight="1">
      <c r="A226" s="30">
        <v>216</v>
      </c>
      <c r="B226" s="315" t="s">
        <v>395</v>
      </c>
      <c r="C226" s="305">
        <v>862.35</v>
      </c>
      <c r="D226" s="306">
        <v>869.86666666666667</v>
      </c>
      <c r="E226" s="306">
        <v>853.58333333333337</v>
      </c>
      <c r="F226" s="306">
        <v>844.81666666666672</v>
      </c>
      <c r="G226" s="306">
        <v>828.53333333333342</v>
      </c>
      <c r="H226" s="306">
        <v>878.63333333333333</v>
      </c>
      <c r="I226" s="306">
        <v>894.91666666666663</v>
      </c>
      <c r="J226" s="306">
        <v>903.68333333333328</v>
      </c>
      <c r="K226" s="305">
        <v>886.15</v>
      </c>
      <c r="L226" s="305">
        <v>861.1</v>
      </c>
      <c r="M226" s="305">
        <v>0.10473</v>
      </c>
      <c r="N226" s="1"/>
      <c r="O226" s="1"/>
    </row>
    <row r="227" spans="1:15" ht="12.75" customHeight="1">
      <c r="A227" s="30">
        <v>217</v>
      </c>
      <c r="B227" s="315" t="s">
        <v>129</v>
      </c>
      <c r="C227" s="305">
        <v>368.8</v>
      </c>
      <c r="D227" s="306">
        <v>369.61666666666662</v>
      </c>
      <c r="E227" s="306">
        <v>365.58333333333326</v>
      </c>
      <c r="F227" s="306">
        <v>362.36666666666662</v>
      </c>
      <c r="G227" s="306">
        <v>358.33333333333326</v>
      </c>
      <c r="H227" s="306">
        <v>372.83333333333326</v>
      </c>
      <c r="I227" s="306">
        <v>376.86666666666667</v>
      </c>
      <c r="J227" s="306">
        <v>380.08333333333326</v>
      </c>
      <c r="K227" s="305">
        <v>373.65</v>
      </c>
      <c r="L227" s="305">
        <v>366.4</v>
      </c>
      <c r="M227" s="305">
        <v>12.933310000000001</v>
      </c>
      <c r="N227" s="1"/>
      <c r="O227" s="1"/>
    </row>
    <row r="228" spans="1:15" ht="12.75" customHeight="1">
      <c r="A228" s="30">
        <v>218</v>
      </c>
      <c r="B228" s="315" t="s">
        <v>396</v>
      </c>
      <c r="C228" s="305">
        <v>317.5</v>
      </c>
      <c r="D228" s="306">
        <v>315.93333333333334</v>
      </c>
      <c r="E228" s="306">
        <v>311.61666666666667</v>
      </c>
      <c r="F228" s="306">
        <v>305.73333333333335</v>
      </c>
      <c r="G228" s="306">
        <v>301.41666666666669</v>
      </c>
      <c r="H228" s="306">
        <v>321.81666666666666</v>
      </c>
      <c r="I228" s="306">
        <v>326.13333333333338</v>
      </c>
      <c r="J228" s="306">
        <v>332.01666666666665</v>
      </c>
      <c r="K228" s="305">
        <v>320.25</v>
      </c>
      <c r="L228" s="305">
        <v>310.05</v>
      </c>
      <c r="M228" s="305">
        <v>5.6356000000000002</v>
      </c>
      <c r="N228" s="1"/>
      <c r="O228" s="1"/>
    </row>
    <row r="229" spans="1:15" ht="12.75" customHeight="1">
      <c r="A229" s="30">
        <v>219</v>
      </c>
      <c r="B229" s="315" t="s">
        <v>397</v>
      </c>
      <c r="C229" s="305">
        <v>1502.5</v>
      </c>
      <c r="D229" s="306">
        <v>1522.8833333333332</v>
      </c>
      <c r="E229" s="306">
        <v>1454.6166666666663</v>
      </c>
      <c r="F229" s="306">
        <v>1406.7333333333331</v>
      </c>
      <c r="G229" s="306">
        <v>1338.4666666666662</v>
      </c>
      <c r="H229" s="306">
        <v>1570.7666666666664</v>
      </c>
      <c r="I229" s="306">
        <v>1639.0333333333333</v>
      </c>
      <c r="J229" s="306">
        <v>1686.9166666666665</v>
      </c>
      <c r="K229" s="305">
        <v>1591.15</v>
      </c>
      <c r="L229" s="305">
        <v>1475</v>
      </c>
      <c r="M229" s="305">
        <v>0.49796000000000001</v>
      </c>
      <c r="N229" s="1"/>
      <c r="O229" s="1"/>
    </row>
    <row r="230" spans="1:15" ht="12.75" customHeight="1">
      <c r="A230" s="30">
        <v>220</v>
      </c>
      <c r="B230" s="315" t="s">
        <v>130</v>
      </c>
      <c r="C230" s="305">
        <v>225.5</v>
      </c>
      <c r="D230" s="306">
        <v>227.56666666666669</v>
      </c>
      <c r="E230" s="306">
        <v>222.63333333333338</v>
      </c>
      <c r="F230" s="306">
        <v>219.76666666666668</v>
      </c>
      <c r="G230" s="306">
        <v>214.83333333333337</v>
      </c>
      <c r="H230" s="306">
        <v>230.43333333333339</v>
      </c>
      <c r="I230" s="306">
        <v>235.36666666666673</v>
      </c>
      <c r="J230" s="306">
        <v>238.23333333333341</v>
      </c>
      <c r="K230" s="305">
        <v>232.5</v>
      </c>
      <c r="L230" s="305">
        <v>224.7</v>
      </c>
      <c r="M230" s="305">
        <v>57.376710000000003</v>
      </c>
      <c r="N230" s="1"/>
      <c r="O230" s="1"/>
    </row>
    <row r="231" spans="1:15" ht="12.75" customHeight="1">
      <c r="A231" s="30">
        <v>221</v>
      </c>
      <c r="B231" s="315" t="s">
        <v>402</v>
      </c>
      <c r="C231" s="305">
        <v>170.9</v>
      </c>
      <c r="D231" s="306">
        <v>172.61666666666667</v>
      </c>
      <c r="E231" s="306">
        <v>168.28333333333336</v>
      </c>
      <c r="F231" s="306">
        <v>165.66666666666669</v>
      </c>
      <c r="G231" s="306">
        <v>161.33333333333337</v>
      </c>
      <c r="H231" s="306">
        <v>175.23333333333335</v>
      </c>
      <c r="I231" s="306">
        <v>179.56666666666666</v>
      </c>
      <c r="J231" s="306">
        <v>182.18333333333334</v>
      </c>
      <c r="K231" s="305">
        <v>176.95</v>
      </c>
      <c r="L231" s="305">
        <v>170</v>
      </c>
      <c r="M231" s="305">
        <v>16.833559999999999</v>
      </c>
      <c r="N231" s="1"/>
      <c r="O231" s="1"/>
    </row>
    <row r="232" spans="1:15" ht="12.75" customHeight="1">
      <c r="A232" s="30">
        <v>222</v>
      </c>
      <c r="B232" s="315" t="s">
        <v>264</v>
      </c>
      <c r="C232" s="305">
        <v>4257.75</v>
      </c>
      <c r="D232" s="306">
        <v>4266.1166666666668</v>
      </c>
      <c r="E232" s="306">
        <v>4207.2833333333338</v>
      </c>
      <c r="F232" s="306">
        <v>4156.8166666666666</v>
      </c>
      <c r="G232" s="306">
        <v>4097.9833333333336</v>
      </c>
      <c r="H232" s="306">
        <v>4316.5833333333339</v>
      </c>
      <c r="I232" s="306">
        <v>4375.4166666666661</v>
      </c>
      <c r="J232" s="306">
        <v>4425.8833333333341</v>
      </c>
      <c r="K232" s="305">
        <v>4324.95</v>
      </c>
      <c r="L232" s="305">
        <v>4215.6499999999996</v>
      </c>
      <c r="M232" s="305">
        <v>0.77707000000000004</v>
      </c>
      <c r="N232" s="1"/>
      <c r="O232" s="1"/>
    </row>
    <row r="233" spans="1:15" ht="12.75" customHeight="1">
      <c r="A233" s="30">
        <v>223</v>
      </c>
      <c r="B233" s="315" t="s">
        <v>404</v>
      </c>
      <c r="C233" s="305">
        <v>159.30000000000001</v>
      </c>
      <c r="D233" s="306">
        <v>158.6</v>
      </c>
      <c r="E233" s="306">
        <v>157.19999999999999</v>
      </c>
      <c r="F233" s="306">
        <v>155.1</v>
      </c>
      <c r="G233" s="306">
        <v>153.69999999999999</v>
      </c>
      <c r="H233" s="306">
        <v>160.69999999999999</v>
      </c>
      <c r="I233" s="306">
        <v>162.10000000000002</v>
      </c>
      <c r="J233" s="306">
        <v>164.2</v>
      </c>
      <c r="K233" s="305">
        <v>160</v>
      </c>
      <c r="L233" s="305">
        <v>156.5</v>
      </c>
      <c r="M233" s="305">
        <v>11.44232</v>
      </c>
      <c r="N233" s="1"/>
      <c r="O233" s="1"/>
    </row>
    <row r="234" spans="1:15" ht="12.75" customHeight="1">
      <c r="A234" s="30">
        <v>224</v>
      </c>
      <c r="B234" s="315" t="s">
        <v>131</v>
      </c>
      <c r="C234" s="305">
        <v>1683</v>
      </c>
      <c r="D234" s="306">
        <v>1692.5</v>
      </c>
      <c r="E234" s="306">
        <v>1643.55</v>
      </c>
      <c r="F234" s="306">
        <v>1604.1</v>
      </c>
      <c r="G234" s="306">
        <v>1555.1499999999999</v>
      </c>
      <c r="H234" s="306">
        <v>1731.95</v>
      </c>
      <c r="I234" s="306">
        <v>1780.8999999999999</v>
      </c>
      <c r="J234" s="306">
        <v>1820.3500000000001</v>
      </c>
      <c r="K234" s="305">
        <v>1741.45</v>
      </c>
      <c r="L234" s="305">
        <v>1653.05</v>
      </c>
      <c r="M234" s="305">
        <v>5.9158400000000002</v>
      </c>
      <c r="N234" s="1"/>
      <c r="O234" s="1"/>
    </row>
    <row r="235" spans="1:15" ht="12.75" customHeight="1">
      <c r="A235" s="30">
        <v>225</v>
      </c>
      <c r="B235" s="315" t="s">
        <v>833</v>
      </c>
      <c r="C235" s="305">
        <v>1650.4</v>
      </c>
      <c r="D235" s="306">
        <v>1660.7666666666667</v>
      </c>
      <c r="E235" s="306">
        <v>1629.7833333333333</v>
      </c>
      <c r="F235" s="306">
        <v>1609.1666666666667</v>
      </c>
      <c r="G235" s="306">
        <v>1578.1833333333334</v>
      </c>
      <c r="H235" s="306">
        <v>1681.3833333333332</v>
      </c>
      <c r="I235" s="306">
        <v>1712.3666666666663</v>
      </c>
      <c r="J235" s="306">
        <v>1732.9833333333331</v>
      </c>
      <c r="K235" s="305">
        <v>1691.75</v>
      </c>
      <c r="L235" s="305">
        <v>1640.15</v>
      </c>
      <c r="M235" s="305">
        <v>0.22391</v>
      </c>
      <c r="N235" s="1"/>
      <c r="O235" s="1"/>
    </row>
    <row r="236" spans="1:15" ht="12.75" customHeight="1">
      <c r="A236" s="30">
        <v>226</v>
      </c>
      <c r="B236" s="315" t="s">
        <v>408</v>
      </c>
      <c r="C236" s="305">
        <v>362.9</v>
      </c>
      <c r="D236" s="306">
        <v>362.93333333333334</v>
      </c>
      <c r="E236" s="306">
        <v>357.01666666666665</v>
      </c>
      <c r="F236" s="306">
        <v>351.13333333333333</v>
      </c>
      <c r="G236" s="306">
        <v>345.21666666666664</v>
      </c>
      <c r="H236" s="306">
        <v>368.81666666666666</v>
      </c>
      <c r="I236" s="306">
        <v>374.73333333333329</v>
      </c>
      <c r="J236" s="306">
        <v>380.61666666666667</v>
      </c>
      <c r="K236" s="305">
        <v>368.85</v>
      </c>
      <c r="L236" s="305">
        <v>357.05</v>
      </c>
      <c r="M236" s="305">
        <v>0.29774</v>
      </c>
      <c r="N236" s="1"/>
      <c r="O236" s="1"/>
    </row>
    <row r="237" spans="1:15" ht="12.75" customHeight="1">
      <c r="A237" s="30">
        <v>227</v>
      </c>
      <c r="B237" s="315" t="s">
        <v>132</v>
      </c>
      <c r="C237" s="305">
        <v>897.95</v>
      </c>
      <c r="D237" s="306">
        <v>903.41666666666663</v>
      </c>
      <c r="E237" s="306">
        <v>889.83333333333326</v>
      </c>
      <c r="F237" s="306">
        <v>881.71666666666658</v>
      </c>
      <c r="G237" s="306">
        <v>868.13333333333321</v>
      </c>
      <c r="H237" s="306">
        <v>911.5333333333333</v>
      </c>
      <c r="I237" s="306">
        <v>925.11666666666656</v>
      </c>
      <c r="J237" s="306">
        <v>933.23333333333335</v>
      </c>
      <c r="K237" s="305">
        <v>917</v>
      </c>
      <c r="L237" s="305">
        <v>895.3</v>
      </c>
      <c r="M237" s="305">
        <v>21.496949999999998</v>
      </c>
      <c r="N237" s="1"/>
      <c r="O237" s="1"/>
    </row>
    <row r="238" spans="1:15" ht="12.75" customHeight="1">
      <c r="A238" s="30">
        <v>228</v>
      </c>
      <c r="B238" s="315" t="s">
        <v>133</v>
      </c>
      <c r="C238" s="305">
        <v>199.1</v>
      </c>
      <c r="D238" s="306">
        <v>199.83333333333334</v>
      </c>
      <c r="E238" s="306">
        <v>197.76666666666668</v>
      </c>
      <c r="F238" s="306">
        <v>196.43333333333334</v>
      </c>
      <c r="G238" s="306">
        <v>194.36666666666667</v>
      </c>
      <c r="H238" s="306">
        <v>201.16666666666669</v>
      </c>
      <c r="I238" s="306">
        <v>203.23333333333335</v>
      </c>
      <c r="J238" s="306">
        <v>204.56666666666669</v>
      </c>
      <c r="K238" s="305">
        <v>201.9</v>
      </c>
      <c r="L238" s="305">
        <v>198.5</v>
      </c>
      <c r="M238" s="305">
        <v>20.818680000000001</v>
      </c>
      <c r="N238" s="1"/>
      <c r="O238" s="1"/>
    </row>
    <row r="239" spans="1:15" ht="12.75" customHeight="1">
      <c r="A239" s="30">
        <v>229</v>
      </c>
      <c r="B239" s="315" t="s">
        <v>409</v>
      </c>
      <c r="C239" s="305">
        <v>15.1</v>
      </c>
      <c r="D239" s="306">
        <v>15.116666666666667</v>
      </c>
      <c r="E239" s="306">
        <v>14.883333333333335</v>
      </c>
      <c r="F239" s="306">
        <v>14.666666666666668</v>
      </c>
      <c r="G239" s="306">
        <v>14.433333333333335</v>
      </c>
      <c r="H239" s="306">
        <v>15.333333333333334</v>
      </c>
      <c r="I239" s="306">
        <v>15.566666666666668</v>
      </c>
      <c r="J239" s="306">
        <v>15.783333333333333</v>
      </c>
      <c r="K239" s="305">
        <v>15.35</v>
      </c>
      <c r="L239" s="305">
        <v>14.9</v>
      </c>
      <c r="M239" s="305">
        <v>12.20417</v>
      </c>
      <c r="N239" s="1"/>
      <c r="O239" s="1"/>
    </row>
    <row r="240" spans="1:15" ht="12.75" customHeight="1">
      <c r="A240" s="30">
        <v>230</v>
      </c>
      <c r="B240" s="315" t="s">
        <v>134</v>
      </c>
      <c r="C240" s="305">
        <v>1441</v>
      </c>
      <c r="D240" s="306">
        <v>1448.6000000000001</v>
      </c>
      <c r="E240" s="306">
        <v>1427.6500000000003</v>
      </c>
      <c r="F240" s="306">
        <v>1414.3000000000002</v>
      </c>
      <c r="G240" s="306">
        <v>1393.3500000000004</v>
      </c>
      <c r="H240" s="306">
        <v>1461.9500000000003</v>
      </c>
      <c r="I240" s="306">
        <v>1482.9</v>
      </c>
      <c r="J240" s="306">
        <v>1496.2500000000002</v>
      </c>
      <c r="K240" s="305">
        <v>1469.55</v>
      </c>
      <c r="L240" s="305">
        <v>1435.25</v>
      </c>
      <c r="M240" s="305">
        <v>56.931669999999997</v>
      </c>
      <c r="N240" s="1"/>
      <c r="O240" s="1"/>
    </row>
    <row r="241" spans="1:15" ht="12.75" customHeight="1">
      <c r="A241" s="30">
        <v>231</v>
      </c>
      <c r="B241" s="315" t="s">
        <v>410</v>
      </c>
      <c r="C241" s="305">
        <v>1489.1</v>
      </c>
      <c r="D241" s="306">
        <v>1485.0666666666666</v>
      </c>
      <c r="E241" s="306">
        <v>1475.1333333333332</v>
      </c>
      <c r="F241" s="306">
        <v>1461.1666666666665</v>
      </c>
      <c r="G241" s="306">
        <v>1451.2333333333331</v>
      </c>
      <c r="H241" s="306">
        <v>1499.0333333333333</v>
      </c>
      <c r="I241" s="306">
        <v>1508.9666666666667</v>
      </c>
      <c r="J241" s="306">
        <v>1522.9333333333334</v>
      </c>
      <c r="K241" s="305">
        <v>1495</v>
      </c>
      <c r="L241" s="305">
        <v>1471.1</v>
      </c>
      <c r="M241" s="305">
        <v>0.21753</v>
      </c>
      <c r="N241" s="1"/>
      <c r="O241" s="1"/>
    </row>
    <row r="242" spans="1:15" ht="12.75" customHeight="1">
      <c r="A242" s="30">
        <v>232</v>
      </c>
      <c r="B242" s="315" t="s">
        <v>411</v>
      </c>
      <c r="C242" s="305">
        <v>458.75</v>
      </c>
      <c r="D242" s="306">
        <v>468.83333333333331</v>
      </c>
      <c r="E242" s="306">
        <v>444.91666666666663</v>
      </c>
      <c r="F242" s="306">
        <v>431.08333333333331</v>
      </c>
      <c r="G242" s="306">
        <v>407.16666666666663</v>
      </c>
      <c r="H242" s="306">
        <v>482.66666666666663</v>
      </c>
      <c r="I242" s="306">
        <v>506.58333333333326</v>
      </c>
      <c r="J242" s="306">
        <v>520.41666666666663</v>
      </c>
      <c r="K242" s="305">
        <v>492.75</v>
      </c>
      <c r="L242" s="305">
        <v>455</v>
      </c>
      <c r="M242" s="305">
        <v>5.9858599999999997</v>
      </c>
      <c r="N242" s="1"/>
      <c r="O242" s="1"/>
    </row>
    <row r="243" spans="1:15" ht="12.75" customHeight="1">
      <c r="A243" s="30">
        <v>233</v>
      </c>
      <c r="B243" s="315" t="s">
        <v>412</v>
      </c>
      <c r="C243" s="305">
        <v>609.95000000000005</v>
      </c>
      <c r="D243" s="306">
        <v>617.85</v>
      </c>
      <c r="E243" s="306">
        <v>597.70000000000005</v>
      </c>
      <c r="F243" s="306">
        <v>585.45000000000005</v>
      </c>
      <c r="G243" s="306">
        <v>565.30000000000007</v>
      </c>
      <c r="H243" s="306">
        <v>630.1</v>
      </c>
      <c r="I243" s="306">
        <v>650.24999999999989</v>
      </c>
      <c r="J243" s="306">
        <v>662.5</v>
      </c>
      <c r="K243" s="305">
        <v>638</v>
      </c>
      <c r="L243" s="305">
        <v>605.6</v>
      </c>
      <c r="M243" s="305">
        <v>3.0953400000000002</v>
      </c>
      <c r="N243" s="1"/>
      <c r="O243" s="1"/>
    </row>
    <row r="244" spans="1:15" ht="12.75" customHeight="1">
      <c r="A244" s="30">
        <v>234</v>
      </c>
      <c r="B244" s="315" t="s">
        <v>406</v>
      </c>
      <c r="C244" s="305">
        <v>16.649999999999999</v>
      </c>
      <c r="D244" s="306">
        <v>16.733333333333334</v>
      </c>
      <c r="E244" s="306">
        <v>16.466666666666669</v>
      </c>
      <c r="F244" s="306">
        <v>16.283333333333335</v>
      </c>
      <c r="G244" s="306">
        <v>16.016666666666669</v>
      </c>
      <c r="H244" s="306">
        <v>16.916666666666668</v>
      </c>
      <c r="I244" s="306">
        <v>17.183333333333334</v>
      </c>
      <c r="J244" s="306">
        <v>17.366666666666667</v>
      </c>
      <c r="K244" s="305">
        <v>17</v>
      </c>
      <c r="L244" s="305">
        <v>16.55</v>
      </c>
      <c r="M244" s="305">
        <v>8.4650599999999994</v>
      </c>
      <c r="N244" s="1"/>
      <c r="O244" s="1"/>
    </row>
    <row r="245" spans="1:15" ht="12.75" customHeight="1">
      <c r="A245" s="30">
        <v>235</v>
      </c>
      <c r="B245" s="315" t="s">
        <v>135</v>
      </c>
      <c r="C245" s="305">
        <v>118.7</v>
      </c>
      <c r="D245" s="306">
        <v>118.5</v>
      </c>
      <c r="E245" s="306">
        <v>117.4</v>
      </c>
      <c r="F245" s="306">
        <v>116.10000000000001</v>
      </c>
      <c r="G245" s="306">
        <v>115.00000000000001</v>
      </c>
      <c r="H245" s="306">
        <v>119.8</v>
      </c>
      <c r="I245" s="306">
        <v>120.89999999999999</v>
      </c>
      <c r="J245" s="306">
        <v>122.19999999999999</v>
      </c>
      <c r="K245" s="305">
        <v>119.6</v>
      </c>
      <c r="L245" s="305">
        <v>117.2</v>
      </c>
      <c r="M245" s="305">
        <v>123.02782000000001</v>
      </c>
      <c r="N245" s="1"/>
      <c r="O245" s="1"/>
    </row>
    <row r="246" spans="1:15" ht="12.75" customHeight="1">
      <c r="A246" s="30">
        <v>236</v>
      </c>
      <c r="B246" s="315" t="s">
        <v>398</v>
      </c>
      <c r="C246" s="305">
        <v>381.15</v>
      </c>
      <c r="D246" s="306">
        <v>383.61666666666662</v>
      </c>
      <c r="E246" s="306">
        <v>376.33333333333326</v>
      </c>
      <c r="F246" s="306">
        <v>371.51666666666665</v>
      </c>
      <c r="G246" s="306">
        <v>364.23333333333329</v>
      </c>
      <c r="H246" s="306">
        <v>388.43333333333322</v>
      </c>
      <c r="I246" s="306">
        <v>395.71666666666664</v>
      </c>
      <c r="J246" s="306">
        <v>400.53333333333319</v>
      </c>
      <c r="K246" s="305">
        <v>390.9</v>
      </c>
      <c r="L246" s="305">
        <v>378.8</v>
      </c>
      <c r="M246" s="305">
        <v>1.03668</v>
      </c>
      <c r="N246" s="1"/>
      <c r="O246" s="1"/>
    </row>
    <row r="247" spans="1:15" ht="12.75" customHeight="1">
      <c r="A247" s="30">
        <v>237</v>
      </c>
      <c r="B247" s="315" t="s">
        <v>265</v>
      </c>
      <c r="C247" s="305">
        <v>955.5</v>
      </c>
      <c r="D247" s="306">
        <v>950.36666666666667</v>
      </c>
      <c r="E247" s="306">
        <v>923.13333333333333</v>
      </c>
      <c r="F247" s="306">
        <v>890.76666666666665</v>
      </c>
      <c r="G247" s="306">
        <v>863.5333333333333</v>
      </c>
      <c r="H247" s="306">
        <v>982.73333333333335</v>
      </c>
      <c r="I247" s="306">
        <v>1009.9666666666667</v>
      </c>
      <c r="J247" s="306">
        <v>1042.3333333333335</v>
      </c>
      <c r="K247" s="305">
        <v>977.6</v>
      </c>
      <c r="L247" s="305">
        <v>918</v>
      </c>
      <c r="M247" s="305">
        <v>15.8832</v>
      </c>
      <c r="N247" s="1"/>
      <c r="O247" s="1"/>
    </row>
    <row r="248" spans="1:15" ht="12.75" customHeight="1">
      <c r="A248" s="30">
        <v>238</v>
      </c>
      <c r="B248" s="315" t="s">
        <v>399</v>
      </c>
      <c r="C248" s="305">
        <v>236.2</v>
      </c>
      <c r="D248" s="306">
        <v>236.4</v>
      </c>
      <c r="E248" s="306">
        <v>230.8</v>
      </c>
      <c r="F248" s="306">
        <v>225.4</v>
      </c>
      <c r="G248" s="306">
        <v>219.8</v>
      </c>
      <c r="H248" s="306">
        <v>241.8</v>
      </c>
      <c r="I248" s="306">
        <v>247.39999999999998</v>
      </c>
      <c r="J248" s="306">
        <v>252.8</v>
      </c>
      <c r="K248" s="305">
        <v>242</v>
      </c>
      <c r="L248" s="305">
        <v>231</v>
      </c>
      <c r="M248" s="305">
        <v>18.414339999999999</v>
      </c>
      <c r="N248" s="1"/>
      <c r="O248" s="1"/>
    </row>
    <row r="249" spans="1:15" ht="12.75" customHeight="1">
      <c r="A249" s="30">
        <v>239</v>
      </c>
      <c r="B249" s="315" t="s">
        <v>400</v>
      </c>
      <c r="C249" s="305">
        <v>39.5</v>
      </c>
      <c r="D249" s="306">
        <v>39.616666666666667</v>
      </c>
      <c r="E249" s="306">
        <v>39.083333333333336</v>
      </c>
      <c r="F249" s="306">
        <v>38.666666666666671</v>
      </c>
      <c r="G249" s="306">
        <v>38.13333333333334</v>
      </c>
      <c r="H249" s="306">
        <v>40.033333333333331</v>
      </c>
      <c r="I249" s="306">
        <v>40.566666666666663</v>
      </c>
      <c r="J249" s="306">
        <v>40.983333333333327</v>
      </c>
      <c r="K249" s="305">
        <v>40.15</v>
      </c>
      <c r="L249" s="305">
        <v>39.200000000000003</v>
      </c>
      <c r="M249" s="305">
        <v>3.6554500000000001</v>
      </c>
      <c r="N249" s="1"/>
      <c r="O249" s="1"/>
    </row>
    <row r="250" spans="1:15" ht="12.75" customHeight="1">
      <c r="A250" s="30">
        <v>240</v>
      </c>
      <c r="B250" s="315" t="s">
        <v>136</v>
      </c>
      <c r="C250" s="305">
        <v>651.15</v>
      </c>
      <c r="D250" s="306">
        <v>649.93333333333328</v>
      </c>
      <c r="E250" s="306">
        <v>640.21666666666658</v>
      </c>
      <c r="F250" s="306">
        <v>629.2833333333333</v>
      </c>
      <c r="G250" s="306">
        <v>619.56666666666661</v>
      </c>
      <c r="H250" s="306">
        <v>660.86666666666656</v>
      </c>
      <c r="I250" s="306">
        <v>670.58333333333326</v>
      </c>
      <c r="J250" s="306">
        <v>681.51666666666654</v>
      </c>
      <c r="K250" s="305">
        <v>659.65</v>
      </c>
      <c r="L250" s="305">
        <v>639</v>
      </c>
      <c r="M250" s="305">
        <v>21.434750000000001</v>
      </c>
      <c r="N250" s="1"/>
      <c r="O250" s="1"/>
    </row>
    <row r="251" spans="1:15" ht="12.75" customHeight="1">
      <c r="A251" s="30">
        <v>241</v>
      </c>
      <c r="B251" s="315" t="s">
        <v>826</v>
      </c>
      <c r="C251" s="305">
        <v>21.55</v>
      </c>
      <c r="D251" s="306">
        <v>21.516666666666666</v>
      </c>
      <c r="E251" s="306">
        <v>21.333333333333332</v>
      </c>
      <c r="F251" s="306">
        <v>21.116666666666667</v>
      </c>
      <c r="G251" s="306">
        <v>20.933333333333334</v>
      </c>
      <c r="H251" s="306">
        <v>21.733333333333331</v>
      </c>
      <c r="I251" s="306">
        <v>21.916666666666668</v>
      </c>
      <c r="J251" s="306">
        <v>22.133333333333329</v>
      </c>
      <c r="K251" s="305">
        <v>21.7</v>
      </c>
      <c r="L251" s="305">
        <v>21.3</v>
      </c>
      <c r="M251" s="305">
        <v>38.228999999999999</v>
      </c>
      <c r="N251" s="1"/>
      <c r="O251" s="1"/>
    </row>
    <row r="252" spans="1:15" ht="12.75" customHeight="1">
      <c r="A252" s="30">
        <v>242</v>
      </c>
      <c r="B252" s="315" t="s">
        <v>263</v>
      </c>
      <c r="C252" s="305">
        <v>440.75</v>
      </c>
      <c r="D252" s="306">
        <v>449.61666666666662</v>
      </c>
      <c r="E252" s="306">
        <v>431.13333333333321</v>
      </c>
      <c r="F252" s="306">
        <v>421.51666666666659</v>
      </c>
      <c r="G252" s="306">
        <v>403.03333333333319</v>
      </c>
      <c r="H252" s="306">
        <v>459.23333333333323</v>
      </c>
      <c r="I252" s="306">
        <v>477.7166666666667</v>
      </c>
      <c r="J252" s="306">
        <v>487.33333333333326</v>
      </c>
      <c r="K252" s="305">
        <v>468.1</v>
      </c>
      <c r="L252" s="305">
        <v>440</v>
      </c>
      <c r="M252" s="305">
        <v>6.5855199999999998</v>
      </c>
      <c r="N252" s="1"/>
      <c r="O252" s="1"/>
    </row>
    <row r="253" spans="1:15" ht="12.75" customHeight="1">
      <c r="A253" s="30">
        <v>243</v>
      </c>
      <c r="B253" s="315" t="s">
        <v>137</v>
      </c>
      <c r="C253" s="305">
        <v>270.85000000000002</v>
      </c>
      <c r="D253" s="306">
        <v>271.95</v>
      </c>
      <c r="E253" s="306">
        <v>268.89999999999998</v>
      </c>
      <c r="F253" s="306">
        <v>266.95</v>
      </c>
      <c r="G253" s="306">
        <v>263.89999999999998</v>
      </c>
      <c r="H253" s="306">
        <v>273.89999999999998</v>
      </c>
      <c r="I253" s="306">
        <v>276.95000000000005</v>
      </c>
      <c r="J253" s="306">
        <v>278.89999999999998</v>
      </c>
      <c r="K253" s="305">
        <v>275</v>
      </c>
      <c r="L253" s="305">
        <v>270</v>
      </c>
      <c r="M253" s="305">
        <v>155.47968</v>
      </c>
      <c r="N253" s="1"/>
      <c r="O253" s="1"/>
    </row>
    <row r="254" spans="1:15" ht="12.75" customHeight="1">
      <c r="A254" s="30">
        <v>244</v>
      </c>
      <c r="B254" s="315" t="s">
        <v>401</v>
      </c>
      <c r="C254" s="305">
        <v>86</v>
      </c>
      <c r="D254" s="306">
        <v>86.916666666666671</v>
      </c>
      <c r="E254" s="306">
        <v>84.333333333333343</v>
      </c>
      <c r="F254" s="306">
        <v>82.666666666666671</v>
      </c>
      <c r="G254" s="306">
        <v>80.083333333333343</v>
      </c>
      <c r="H254" s="306">
        <v>88.583333333333343</v>
      </c>
      <c r="I254" s="306">
        <v>91.166666666666686</v>
      </c>
      <c r="J254" s="306">
        <v>92.833333333333343</v>
      </c>
      <c r="K254" s="305">
        <v>89.5</v>
      </c>
      <c r="L254" s="305">
        <v>85.25</v>
      </c>
      <c r="M254" s="305">
        <v>0.53847999999999996</v>
      </c>
      <c r="N254" s="1"/>
      <c r="O254" s="1"/>
    </row>
    <row r="255" spans="1:15" ht="12.75" customHeight="1">
      <c r="A255" s="30">
        <v>245</v>
      </c>
      <c r="B255" s="315" t="s">
        <v>419</v>
      </c>
      <c r="C255" s="305">
        <v>119.95</v>
      </c>
      <c r="D255" s="306">
        <v>120.11666666666667</v>
      </c>
      <c r="E255" s="306">
        <v>118.03333333333335</v>
      </c>
      <c r="F255" s="306">
        <v>116.11666666666667</v>
      </c>
      <c r="G255" s="306">
        <v>114.03333333333335</v>
      </c>
      <c r="H255" s="306">
        <v>122.03333333333335</v>
      </c>
      <c r="I255" s="306">
        <v>124.11666666666666</v>
      </c>
      <c r="J255" s="306">
        <v>126.03333333333335</v>
      </c>
      <c r="K255" s="305">
        <v>122.2</v>
      </c>
      <c r="L255" s="305">
        <v>118.2</v>
      </c>
      <c r="M255" s="305">
        <v>27.226469999999999</v>
      </c>
      <c r="N255" s="1"/>
      <c r="O255" s="1"/>
    </row>
    <row r="256" spans="1:15" ht="12.75" customHeight="1">
      <c r="A256" s="30">
        <v>246</v>
      </c>
      <c r="B256" s="315" t="s">
        <v>413</v>
      </c>
      <c r="C256" s="305">
        <v>1572.65</v>
      </c>
      <c r="D256" s="306">
        <v>1573.9833333333336</v>
      </c>
      <c r="E256" s="306">
        <v>1554.8166666666671</v>
      </c>
      <c r="F256" s="306">
        <v>1536.9833333333336</v>
      </c>
      <c r="G256" s="306">
        <v>1517.8166666666671</v>
      </c>
      <c r="H256" s="306">
        <v>1591.8166666666671</v>
      </c>
      <c r="I256" s="306">
        <v>1610.9833333333336</v>
      </c>
      <c r="J256" s="306">
        <v>1628.8166666666671</v>
      </c>
      <c r="K256" s="305">
        <v>1593.15</v>
      </c>
      <c r="L256" s="305">
        <v>1556.15</v>
      </c>
      <c r="M256" s="305">
        <v>0.22345999999999999</v>
      </c>
      <c r="N256" s="1"/>
      <c r="O256" s="1"/>
    </row>
    <row r="257" spans="1:15" ht="12.75" customHeight="1">
      <c r="A257" s="30">
        <v>247</v>
      </c>
      <c r="B257" s="315" t="s">
        <v>423</v>
      </c>
      <c r="C257" s="305">
        <v>1791.85</v>
      </c>
      <c r="D257" s="306">
        <v>1803.9166666666667</v>
      </c>
      <c r="E257" s="306">
        <v>1770.8333333333335</v>
      </c>
      <c r="F257" s="306">
        <v>1749.8166666666668</v>
      </c>
      <c r="G257" s="306">
        <v>1716.7333333333336</v>
      </c>
      <c r="H257" s="306">
        <v>1824.9333333333334</v>
      </c>
      <c r="I257" s="306">
        <v>1858.0166666666669</v>
      </c>
      <c r="J257" s="306">
        <v>1879.0333333333333</v>
      </c>
      <c r="K257" s="305">
        <v>1837</v>
      </c>
      <c r="L257" s="305">
        <v>1782.9</v>
      </c>
      <c r="M257" s="305">
        <v>3.2149999999999998E-2</v>
      </c>
      <c r="N257" s="1"/>
      <c r="O257" s="1"/>
    </row>
    <row r="258" spans="1:15" ht="12.75" customHeight="1">
      <c r="A258" s="30">
        <v>248</v>
      </c>
      <c r="B258" s="315" t="s">
        <v>420</v>
      </c>
      <c r="C258" s="305">
        <v>86.2</v>
      </c>
      <c r="D258" s="306">
        <v>86.899999999999991</v>
      </c>
      <c r="E258" s="306">
        <v>84.999999999999986</v>
      </c>
      <c r="F258" s="306">
        <v>83.8</v>
      </c>
      <c r="G258" s="306">
        <v>81.899999999999991</v>
      </c>
      <c r="H258" s="306">
        <v>88.09999999999998</v>
      </c>
      <c r="I258" s="306">
        <v>89.999999999999986</v>
      </c>
      <c r="J258" s="306">
        <v>91.199999999999974</v>
      </c>
      <c r="K258" s="305">
        <v>88.8</v>
      </c>
      <c r="L258" s="305">
        <v>85.7</v>
      </c>
      <c r="M258" s="305">
        <v>6.1574999999999998</v>
      </c>
      <c r="N258" s="1"/>
      <c r="O258" s="1"/>
    </row>
    <row r="259" spans="1:15" ht="12.75" customHeight="1">
      <c r="A259" s="30">
        <v>249</v>
      </c>
      <c r="B259" s="315" t="s">
        <v>138</v>
      </c>
      <c r="C259" s="305">
        <v>394</v>
      </c>
      <c r="D259" s="306">
        <v>393.7</v>
      </c>
      <c r="E259" s="306">
        <v>383.9</v>
      </c>
      <c r="F259" s="306">
        <v>373.8</v>
      </c>
      <c r="G259" s="306">
        <v>364</v>
      </c>
      <c r="H259" s="306">
        <v>403.79999999999995</v>
      </c>
      <c r="I259" s="306">
        <v>413.6</v>
      </c>
      <c r="J259" s="306">
        <v>423.69999999999993</v>
      </c>
      <c r="K259" s="305">
        <v>403.5</v>
      </c>
      <c r="L259" s="305">
        <v>383.6</v>
      </c>
      <c r="M259" s="305">
        <v>160.39787000000001</v>
      </c>
      <c r="N259" s="1"/>
      <c r="O259" s="1"/>
    </row>
    <row r="260" spans="1:15" ht="12.75" customHeight="1">
      <c r="A260" s="30">
        <v>250</v>
      </c>
      <c r="B260" s="315" t="s">
        <v>414</v>
      </c>
      <c r="C260" s="305">
        <v>2374.1999999999998</v>
      </c>
      <c r="D260" s="306">
        <v>2405.6166666666668</v>
      </c>
      <c r="E260" s="306">
        <v>2308.6833333333334</v>
      </c>
      <c r="F260" s="306">
        <v>2243.1666666666665</v>
      </c>
      <c r="G260" s="306">
        <v>2146.2333333333331</v>
      </c>
      <c r="H260" s="306">
        <v>2471.1333333333337</v>
      </c>
      <c r="I260" s="306">
        <v>2568.0666666666671</v>
      </c>
      <c r="J260" s="306">
        <v>2633.5833333333339</v>
      </c>
      <c r="K260" s="305">
        <v>2502.5500000000002</v>
      </c>
      <c r="L260" s="305">
        <v>2340.1</v>
      </c>
      <c r="M260" s="305">
        <v>1.1913400000000001</v>
      </c>
      <c r="N260" s="1"/>
      <c r="O260" s="1"/>
    </row>
    <row r="261" spans="1:15" ht="12.75" customHeight="1">
      <c r="A261" s="30">
        <v>251</v>
      </c>
      <c r="B261" s="315" t="s">
        <v>415</v>
      </c>
      <c r="C261" s="305">
        <v>457.85</v>
      </c>
      <c r="D261" s="306">
        <v>462.11666666666662</v>
      </c>
      <c r="E261" s="306">
        <v>446.78333333333325</v>
      </c>
      <c r="F261" s="306">
        <v>435.71666666666664</v>
      </c>
      <c r="G261" s="306">
        <v>420.38333333333327</v>
      </c>
      <c r="H261" s="306">
        <v>473.18333333333322</v>
      </c>
      <c r="I261" s="306">
        <v>488.51666666666659</v>
      </c>
      <c r="J261" s="306">
        <v>499.5833333333332</v>
      </c>
      <c r="K261" s="305">
        <v>477.45</v>
      </c>
      <c r="L261" s="305">
        <v>451.05</v>
      </c>
      <c r="M261" s="305">
        <v>3.81989</v>
      </c>
      <c r="N261" s="1"/>
      <c r="O261" s="1"/>
    </row>
    <row r="262" spans="1:15" ht="12.75" customHeight="1">
      <c r="A262" s="30">
        <v>252</v>
      </c>
      <c r="B262" s="315" t="s">
        <v>416</v>
      </c>
      <c r="C262" s="305">
        <v>348.25</v>
      </c>
      <c r="D262" s="306">
        <v>350.25</v>
      </c>
      <c r="E262" s="306">
        <v>341</v>
      </c>
      <c r="F262" s="306">
        <v>333.75</v>
      </c>
      <c r="G262" s="306">
        <v>324.5</v>
      </c>
      <c r="H262" s="306">
        <v>357.5</v>
      </c>
      <c r="I262" s="306">
        <v>366.75</v>
      </c>
      <c r="J262" s="306">
        <v>374</v>
      </c>
      <c r="K262" s="305">
        <v>359.5</v>
      </c>
      <c r="L262" s="305">
        <v>343</v>
      </c>
      <c r="M262" s="305">
        <v>22.311309999999999</v>
      </c>
      <c r="N262" s="1"/>
      <c r="O262" s="1"/>
    </row>
    <row r="263" spans="1:15" ht="12.75" customHeight="1">
      <c r="A263" s="30">
        <v>253</v>
      </c>
      <c r="B263" s="315" t="s">
        <v>417</v>
      </c>
      <c r="C263" s="305">
        <v>116.7</v>
      </c>
      <c r="D263" s="306">
        <v>118.84999999999998</v>
      </c>
      <c r="E263" s="306">
        <v>113.69999999999996</v>
      </c>
      <c r="F263" s="306">
        <v>110.69999999999997</v>
      </c>
      <c r="G263" s="306">
        <v>105.54999999999995</v>
      </c>
      <c r="H263" s="306">
        <v>121.84999999999997</v>
      </c>
      <c r="I263" s="306">
        <v>126.99999999999997</v>
      </c>
      <c r="J263" s="306">
        <v>129.99999999999997</v>
      </c>
      <c r="K263" s="305">
        <v>124</v>
      </c>
      <c r="L263" s="305">
        <v>115.85</v>
      </c>
      <c r="M263" s="305">
        <v>11.14977</v>
      </c>
      <c r="N263" s="1"/>
      <c r="O263" s="1"/>
    </row>
    <row r="264" spans="1:15" ht="12.75" customHeight="1">
      <c r="A264" s="30">
        <v>254</v>
      </c>
      <c r="B264" s="315" t="s">
        <v>418</v>
      </c>
      <c r="C264" s="305">
        <v>64.599999999999994</v>
      </c>
      <c r="D264" s="306">
        <v>65.266666666666666</v>
      </c>
      <c r="E264" s="306">
        <v>63.783333333333331</v>
      </c>
      <c r="F264" s="306">
        <v>62.966666666666669</v>
      </c>
      <c r="G264" s="306">
        <v>61.483333333333334</v>
      </c>
      <c r="H264" s="306">
        <v>66.083333333333329</v>
      </c>
      <c r="I264" s="306">
        <v>67.566666666666649</v>
      </c>
      <c r="J264" s="306">
        <v>68.383333333333326</v>
      </c>
      <c r="K264" s="305">
        <v>66.75</v>
      </c>
      <c r="L264" s="305">
        <v>64.45</v>
      </c>
      <c r="M264" s="305">
        <v>3.7860999999999998</v>
      </c>
      <c r="N264" s="1"/>
      <c r="O264" s="1"/>
    </row>
    <row r="265" spans="1:15" ht="12.75" customHeight="1">
      <c r="A265" s="30">
        <v>255</v>
      </c>
      <c r="B265" s="315" t="s">
        <v>422</v>
      </c>
      <c r="C265" s="305">
        <v>118.85</v>
      </c>
      <c r="D265" s="306">
        <v>121.21666666666665</v>
      </c>
      <c r="E265" s="306">
        <v>112.98333333333332</v>
      </c>
      <c r="F265" s="306">
        <v>107.11666666666666</v>
      </c>
      <c r="G265" s="306">
        <v>98.883333333333326</v>
      </c>
      <c r="H265" s="306">
        <v>127.08333333333331</v>
      </c>
      <c r="I265" s="306">
        <v>135.31666666666663</v>
      </c>
      <c r="J265" s="306">
        <v>141.18333333333331</v>
      </c>
      <c r="K265" s="305">
        <v>129.44999999999999</v>
      </c>
      <c r="L265" s="305">
        <v>115.35</v>
      </c>
      <c r="M265" s="305">
        <v>34.902610000000003</v>
      </c>
      <c r="N265" s="1"/>
      <c r="O265" s="1"/>
    </row>
    <row r="266" spans="1:15" ht="12.75" customHeight="1">
      <c r="A266" s="30">
        <v>256</v>
      </c>
      <c r="B266" s="315" t="s">
        <v>421</v>
      </c>
      <c r="C266" s="305">
        <v>233.9</v>
      </c>
      <c r="D266" s="306">
        <v>239.75</v>
      </c>
      <c r="E266" s="306">
        <v>226.65</v>
      </c>
      <c r="F266" s="306">
        <v>219.4</v>
      </c>
      <c r="G266" s="306">
        <v>206.3</v>
      </c>
      <c r="H266" s="306">
        <v>247</v>
      </c>
      <c r="I266" s="306">
        <v>260.10000000000002</v>
      </c>
      <c r="J266" s="306">
        <v>267.35000000000002</v>
      </c>
      <c r="K266" s="305">
        <v>252.85</v>
      </c>
      <c r="L266" s="305">
        <v>232.5</v>
      </c>
      <c r="M266" s="305">
        <v>4.8569100000000001</v>
      </c>
      <c r="N266" s="1"/>
      <c r="O266" s="1"/>
    </row>
    <row r="267" spans="1:15" ht="12.75" customHeight="1">
      <c r="A267" s="30">
        <v>257</v>
      </c>
      <c r="B267" s="315" t="s">
        <v>266</v>
      </c>
      <c r="C267" s="305">
        <v>294.10000000000002</v>
      </c>
      <c r="D267" s="306">
        <v>302.55</v>
      </c>
      <c r="E267" s="306">
        <v>283.10000000000002</v>
      </c>
      <c r="F267" s="306">
        <v>272.10000000000002</v>
      </c>
      <c r="G267" s="306">
        <v>252.65000000000003</v>
      </c>
      <c r="H267" s="306">
        <v>313.55</v>
      </c>
      <c r="I267" s="306">
        <v>332.99999999999994</v>
      </c>
      <c r="J267" s="306">
        <v>344</v>
      </c>
      <c r="K267" s="305">
        <v>322</v>
      </c>
      <c r="L267" s="305">
        <v>291.55</v>
      </c>
      <c r="M267" s="305">
        <v>11.97003</v>
      </c>
      <c r="N267" s="1"/>
      <c r="O267" s="1"/>
    </row>
    <row r="268" spans="1:15" ht="12.75" customHeight="1">
      <c r="A268" s="30">
        <v>258</v>
      </c>
      <c r="B268" s="315" t="s">
        <v>139</v>
      </c>
      <c r="C268" s="305">
        <v>539.70000000000005</v>
      </c>
      <c r="D268" s="306">
        <v>544.44999999999993</v>
      </c>
      <c r="E268" s="306">
        <v>532.49999999999989</v>
      </c>
      <c r="F268" s="306">
        <v>525.29999999999995</v>
      </c>
      <c r="G268" s="306">
        <v>513.34999999999991</v>
      </c>
      <c r="H268" s="306">
        <v>551.64999999999986</v>
      </c>
      <c r="I268" s="306">
        <v>563.59999999999991</v>
      </c>
      <c r="J268" s="306">
        <v>570.79999999999984</v>
      </c>
      <c r="K268" s="305">
        <v>556.4</v>
      </c>
      <c r="L268" s="305">
        <v>537.25</v>
      </c>
      <c r="M268" s="305">
        <v>75.179490000000001</v>
      </c>
      <c r="N268" s="1"/>
      <c r="O268" s="1"/>
    </row>
    <row r="269" spans="1:15" ht="12.75" customHeight="1">
      <c r="A269" s="30">
        <v>259</v>
      </c>
      <c r="B269" s="315" t="s">
        <v>140</v>
      </c>
      <c r="C269" s="305">
        <v>478.15</v>
      </c>
      <c r="D269" s="306">
        <v>479.8</v>
      </c>
      <c r="E269" s="306">
        <v>470.35</v>
      </c>
      <c r="F269" s="306">
        <v>462.55</v>
      </c>
      <c r="G269" s="306">
        <v>453.1</v>
      </c>
      <c r="H269" s="306">
        <v>487.6</v>
      </c>
      <c r="I269" s="306">
        <v>497.04999999999995</v>
      </c>
      <c r="J269" s="306">
        <v>504.85</v>
      </c>
      <c r="K269" s="305">
        <v>489.25</v>
      </c>
      <c r="L269" s="305">
        <v>472</v>
      </c>
      <c r="M269" s="305">
        <v>22.215019999999999</v>
      </c>
      <c r="N269" s="1"/>
      <c r="O269" s="1"/>
    </row>
    <row r="270" spans="1:15" ht="12.75" customHeight="1">
      <c r="A270" s="30">
        <v>260</v>
      </c>
      <c r="B270" s="315" t="s">
        <v>834</v>
      </c>
      <c r="C270" s="305">
        <v>451.3</v>
      </c>
      <c r="D270" s="306">
        <v>453.16666666666669</v>
      </c>
      <c r="E270" s="306">
        <v>447.33333333333337</v>
      </c>
      <c r="F270" s="306">
        <v>443.36666666666667</v>
      </c>
      <c r="G270" s="306">
        <v>437.53333333333336</v>
      </c>
      <c r="H270" s="306">
        <v>457.13333333333338</v>
      </c>
      <c r="I270" s="306">
        <v>462.96666666666675</v>
      </c>
      <c r="J270" s="306">
        <v>466.93333333333339</v>
      </c>
      <c r="K270" s="305">
        <v>459</v>
      </c>
      <c r="L270" s="305">
        <v>449.2</v>
      </c>
      <c r="M270" s="305">
        <v>3.0728599999999999</v>
      </c>
      <c r="N270" s="1"/>
      <c r="O270" s="1"/>
    </row>
    <row r="271" spans="1:15" ht="12.75" customHeight="1">
      <c r="A271" s="30">
        <v>261</v>
      </c>
      <c r="B271" s="315" t="s">
        <v>835</v>
      </c>
      <c r="C271" s="305">
        <v>406.25</v>
      </c>
      <c r="D271" s="306">
        <v>411.31666666666666</v>
      </c>
      <c r="E271" s="306">
        <v>397.93333333333334</v>
      </c>
      <c r="F271" s="306">
        <v>389.61666666666667</v>
      </c>
      <c r="G271" s="306">
        <v>376.23333333333335</v>
      </c>
      <c r="H271" s="306">
        <v>419.63333333333333</v>
      </c>
      <c r="I271" s="306">
        <v>433.01666666666665</v>
      </c>
      <c r="J271" s="306">
        <v>441.33333333333331</v>
      </c>
      <c r="K271" s="305">
        <v>424.7</v>
      </c>
      <c r="L271" s="305">
        <v>403</v>
      </c>
      <c r="M271" s="305">
        <v>0.55652999999999997</v>
      </c>
      <c r="N271" s="1"/>
      <c r="O271" s="1"/>
    </row>
    <row r="272" spans="1:15" ht="12.75" customHeight="1">
      <c r="A272" s="30">
        <v>262</v>
      </c>
      <c r="B272" s="315" t="s">
        <v>424</v>
      </c>
      <c r="C272" s="305">
        <v>683.85</v>
      </c>
      <c r="D272" s="306">
        <v>684.44999999999993</v>
      </c>
      <c r="E272" s="306">
        <v>674.89999999999986</v>
      </c>
      <c r="F272" s="306">
        <v>665.94999999999993</v>
      </c>
      <c r="G272" s="306">
        <v>656.39999999999986</v>
      </c>
      <c r="H272" s="306">
        <v>693.39999999999986</v>
      </c>
      <c r="I272" s="306">
        <v>702.94999999999982</v>
      </c>
      <c r="J272" s="306">
        <v>711.89999999999986</v>
      </c>
      <c r="K272" s="305">
        <v>694</v>
      </c>
      <c r="L272" s="305">
        <v>675.5</v>
      </c>
      <c r="M272" s="305">
        <v>2.6237599999999999</v>
      </c>
      <c r="N272" s="1"/>
      <c r="O272" s="1"/>
    </row>
    <row r="273" spans="1:15" ht="12.75" customHeight="1">
      <c r="A273" s="30">
        <v>263</v>
      </c>
      <c r="B273" s="315" t="s">
        <v>425</v>
      </c>
      <c r="C273" s="305">
        <v>150.69999999999999</v>
      </c>
      <c r="D273" s="306">
        <v>154.04999999999998</v>
      </c>
      <c r="E273" s="306">
        <v>144.39999999999998</v>
      </c>
      <c r="F273" s="306">
        <v>138.1</v>
      </c>
      <c r="G273" s="306">
        <v>128.44999999999999</v>
      </c>
      <c r="H273" s="306">
        <v>160.34999999999997</v>
      </c>
      <c r="I273" s="306">
        <v>170</v>
      </c>
      <c r="J273" s="306">
        <v>176.29999999999995</v>
      </c>
      <c r="K273" s="305">
        <v>163.69999999999999</v>
      </c>
      <c r="L273" s="305">
        <v>147.75</v>
      </c>
      <c r="M273" s="305">
        <v>31.633649999999999</v>
      </c>
      <c r="N273" s="1"/>
      <c r="O273" s="1"/>
    </row>
    <row r="274" spans="1:15" ht="12.75" customHeight="1">
      <c r="A274" s="30">
        <v>264</v>
      </c>
      <c r="B274" s="315" t="s">
        <v>432</v>
      </c>
      <c r="C274" s="305">
        <v>1027</v>
      </c>
      <c r="D274" s="306">
        <v>1045.6499999999999</v>
      </c>
      <c r="E274" s="306">
        <v>999.34999999999968</v>
      </c>
      <c r="F274" s="306">
        <v>971.69999999999982</v>
      </c>
      <c r="G274" s="306">
        <v>925.39999999999964</v>
      </c>
      <c r="H274" s="306">
        <v>1073.2999999999997</v>
      </c>
      <c r="I274" s="306">
        <v>1119.5999999999999</v>
      </c>
      <c r="J274" s="306">
        <v>1147.2499999999998</v>
      </c>
      <c r="K274" s="305">
        <v>1091.95</v>
      </c>
      <c r="L274" s="305">
        <v>1018</v>
      </c>
      <c r="M274" s="305">
        <v>4.27475</v>
      </c>
      <c r="N274" s="1"/>
      <c r="O274" s="1"/>
    </row>
    <row r="275" spans="1:15" ht="12.75" customHeight="1">
      <c r="A275" s="30">
        <v>265</v>
      </c>
      <c r="B275" s="315" t="s">
        <v>433</v>
      </c>
      <c r="C275" s="305">
        <v>360.25</v>
      </c>
      <c r="D275" s="306">
        <v>361</v>
      </c>
      <c r="E275" s="306">
        <v>357</v>
      </c>
      <c r="F275" s="306">
        <v>353.75</v>
      </c>
      <c r="G275" s="306">
        <v>349.75</v>
      </c>
      <c r="H275" s="306">
        <v>364.25</v>
      </c>
      <c r="I275" s="306">
        <v>368.25</v>
      </c>
      <c r="J275" s="306">
        <v>371.5</v>
      </c>
      <c r="K275" s="305">
        <v>365</v>
      </c>
      <c r="L275" s="305">
        <v>357.75</v>
      </c>
      <c r="M275" s="305">
        <v>1.0850599999999999</v>
      </c>
      <c r="N275" s="1"/>
      <c r="O275" s="1"/>
    </row>
    <row r="276" spans="1:15" ht="12.75" customHeight="1">
      <c r="A276" s="30">
        <v>266</v>
      </c>
      <c r="B276" s="315" t="s">
        <v>836</v>
      </c>
      <c r="C276" s="305">
        <v>59.9</v>
      </c>
      <c r="D276" s="306">
        <v>60</v>
      </c>
      <c r="E276" s="306">
        <v>58.45</v>
      </c>
      <c r="F276" s="306">
        <v>57</v>
      </c>
      <c r="G276" s="306">
        <v>55.45</v>
      </c>
      <c r="H276" s="306">
        <v>61.45</v>
      </c>
      <c r="I276" s="306">
        <v>63</v>
      </c>
      <c r="J276" s="306">
        <v>64.45</v>
      </c>
      <c r="K276" s="305">
        <v>61.55</v>
      </c>
      <c r="L276" s="305">
        <v>58.55</v>
      </c>
      <c r="M276" s="305">
        <v>2.8574999999999999</v>
      </c>
      <c r="N276" s="1"/>
      <c r="O276" s="1"/>
    </row>
    <row r="277" spans="1:15" ht="12.75" customHeight="1">
      <c r="A277" s="30">
        <v>267</v>
      </c>
      <c r="B277" s="315" t="s">
        <v>434</v>
      </c>
      <c r="C277" s="305">
        <v>410.85</v>
      </c>
      <c r="D277" s="306">
        <v>407.8</v>
      </c>
      <c r="E277" s="306">
        <v>403.6</v>
      </c>
      <c r="F277" s="306">
        <v>396.35</v>
      </c>
      <c r="G277" s="306">
        <v>392.15000000000003</v>
      </c>
      <c r="H277" s="306">
        <v>415.05</v>
      </c>
      <c r="I277" s="306">
        <v>419.24999999999994</v>
      </c>
      <c r="J277" s="306">
        <v>426.5</v>
      </c>
      <c r="K277" s="305">
        <v>412</v>
      </c>
      <c r="L277" s="305">
        <v>400.55</v>
      </c>
      <c r="M277" s="305">
        <v>0.73892000000000002</v>
      </c>
      <c r="N277" s="1"/>
      <c r="O277" s="1"/>
    </row>
    <row r="278" spans="1:15" ht="12.75" customHeight="1">
      <c r="A278" s="30">
        <v>268</v>
      </c>
      <c r="B278" s="315" t="s">
        <v>435</v>
      </c>
      <c r="C278" s="305">
        <v>45.05</v>
      </c>
      <c r="D278" s="306">
        <v>45.466666666666669</v>
      </c>
      <c r="E278" s="306">
        <v>44.433333333333337</v>
      </c>
      <c r="F278" s="306">
        <v>43.81666666666667</v>
      </c>
      <c r="G278" s="306">
        <v>42.783333333333339</v>
      </c>
      <c r="H278" s="306">
        <v>46.083333333333336</v>
      </c>
      <c r="I278" s="306">
        <v>47.116666666666667</v>
      </c>
      <c r="J278" s="306">
        <v>47.733333333333334</v>
      </c>
      <c r="K278" s="305">
        <v>46.5</v>
      </c>
      <c r="L278" s="305">
        <v>44.85</v>
      </c>
      <c r="M278" s="305">
        <v>25.606560000000002</v>
      </c>
      <c r="N278" s="1"/>
      <c r="O278" s="1"/>
    </row>
    <row r="279" spans="1:15" ht="12.75" customHeight="1">
      <c r="A279" s="30">
        <v>269</v>
      </c>
      <c r="B279" s="315" t="s">
        <v>437</v>
      </c>
      <c r="C279" s="305">
        <v>380.95</v>
      </c>
      <c r="D279" s="306">
        <v>382.5</v>
      </c>
      <c r="E279" s="306">
        <v>376.5</v>
      </c>
      <c r="F279" s="306">
        <v>372.05</v>
      </c>
      <c r="G279" s="306">
        <v>366.05</v>
      </c>
      <c r="H279" s="306">
        <v>386.95</v>
      </c>
      <c r="I279" s="306">
        <v>392.95</v>
      </c>
      <c r="J279" s="306">
        <v>397.4</v>
      </c>
      <c r="K279" s="305">
        <v>388.5</v>
      </c>
      <c r="L279" s="305">
        <v>378.05</v>
      </c>
      <c r="M279" s="305">
        <v>1.0913999999999999</v>
      </c>
      <c r="N279" s="1"/>
      <c r="O279" s="1"/>
    </row>
    <row r="280" spans="1:15" ht="12.75" customHeight="1">
      <c r="A280" s="30">
        <v>270</v>
      </c>
      <c r="B280" s="315" t="s">
        <v>427</v>
      </c>
      <c r="C280" s="305">
        <v>1193.5</v>
      </c>
      <c r="D280" s="306">
        <v>1202.0666666666666</v>
      </c>
      <c r="E280" s="306">
        <v>1176.4333333333332</v>
      </c>
      <c r="F280" s="306">
        <v>1159.3666666666666</v>
      </c>
      <c r="G280" s="306">
        <v>1133.7333333333331</v>
      </c>
      <c r="H280" s="306">
        <v>1219.1333333333332</v>
      </c>
      <c r="I280" s="306">
        <v>1244.7666666666664</v>
      </c>
      <c r="J280" s="306">
        <v>1261.8333333333333</v>
      </c>
      <c r="K280" s="305">
        <v>1227.7</v>
      </c>
      <c r="L280" s="305">
        <v>1185</v>
      </c>
      <c r="M280" s="305">
        <v>0.72502999999999995</v>
      </c>
      <c r="N280" s="1"/>
      <c r="O280" s="1"/>
    </row>
    <row r="281" spans="1:15" ht="12.75" customHeight="1">
      <c r="A281" s="30">
        <v>271</v>
      </c>
      <c r="B281" s="315" t="s">
        <v>428</v>
      </c>
      <c r="C281" s="305">
        <v>230.65</v>
      </c>
      <c r="D281" s="306">
        <v>230.88333333333333</v>
      </c>
      <c r="E281" s="306">
        <v>227.76666666666665</v>
      </c>
      <c r="F281" s="306">
        <v>224.88333333333333</v>
      </c>
      <c r="G281" s="306">
        <v>221.76666666666665</v>
      </c>
      <c r="H281" s="306">
        <v>233.76666666666665</v>
      </c>
      <c r="I281" s="306">
        <v>236.88333333333333</v>
      </c>
      <c r="J281" s="306">
        <v>239.76666666666665</v>
      </c>
      <c r="K281" s="305">
        <v>234</v>
      </c>
      <c r="L281" s="305">
        <v>228</v>
      </c>
      <c r="M281" s="305">
        <v>1.24753</v>
      </c>
      <c r="N281" s="1"/>
      <c r="O281" s="1"/>
    </row>
    <row r="282" spans="1:15" ht="12.75" customHeight="1">
      <c r="A282" s="30">
        <v>272</v>
      </c>
      <c r="B282" s="315" t="s">
        <v>141</v>
      </c>
      <c r="C282" s="305">
        <v>1882.6</v>
      </c>
      <c r="D282" s="306">
        <v>1871.8</v>
      </c>
      <c r="E282" s="306">
        <v>1853.6</v>
      </c>
      <c r="F282" s="306">
        <v>1824.6</v>
      </c>
      <c r="G282" s="306">
        <v>1806.3999999999999</v>
      </c>
      <c r="H282" s="306">
        <v>1900.8</v>
      </c>
      <c r="I282" s="306">
        <v>1919.0000000000002</v>
      </c>
      <c r="J282" s="306">
        <v>1948</v>
      </c>
      <c r="K282" s="305">
        <v>1890</v>
      </c>
      <c r="L282" s="305">
        <v>1842.8</v>
      </c>
      <c r="M282" s="305">
        <v>34.219000000000001</v>
      </c>
      <c r="N282" s="1"/>
      <c r="O282" s="1"/>
    </row>
    <row r="283" spans="1:15" ht="12.75" customHeight="1">
      <c r="A283" s="30">
        <v>273</v>
      </c>
      <c r="B283" s="315" t="s">
        <v>429</v>
      </c>
      <c r="C283" s="305">
        <v>486.95</v>
      </c>
      <c r="D283" s="306">
        <v>490.18333333333334</v>
      </c>
      <c r="E283" s="306">
        <v>480.06666666666666</v>
      </c>
      <c r="F283" s="306">
        <v>473.18333333333334</v>
      </c>
      <c r="G283" s="306">
        <v>463.06666666666666</v>
      </c>
      <c r="H283" s="306">
        <v>497.06666666666666</v>
      </c>
      <c r="I283" s="306">
        <v>507.18333333333334</v>
      </c>
      <c r="J283" s="306">
        <v>514.06666666666661</v>
      </c>
      <c r="K283" s="305">
        <v>500.3</v>
      </c>
      <c r="L283" s="305">
        <v>483.3</v>
      </c>
      <c r="M283" s="305">
        <v>6.0067199999999996</v>
      </c>
      <c r="N283" s="1"/>
      <c r="O283" s="1"/>
    </row>
    <row r="284" spans="1:15" ht="12.75" customHeight="1">
      <c r="A284" s="30">
        <v>274</v>
      </c>
      <c r="B284" s="315" t="s">
        <v>426</v>
      </c>
      <c r="C284" s="305">
        <v>578.1</v>
      </c>
      <c r="D284" s="306">
        <v>577.91666666666663</v>
      </c>
      <c r="E284" s="306">
        <v>572.18333333333328</v>
      </c>
      <c r="F284" s="306">
        <v>566.26666666666665</v>
      </c>
      <c r="G284" s="306">
        <v>560.5333333333333</v>
      </c>
      <c r="H284" s="306">
        <v>583.83333333333326</v>
      </c>
      <c r="I284" s="306">
        <v>589.56666666666661</v>
      </c>
      <c r="J284" s="306">
        <v>595.48333333333323</v>
      </c>
      <c r="K284" s="305">
        <v>583.65</v>
      </c>
      <c r="L284" s="305">
        <v>572</v>
      </c>
      <c r="M284" s="305">
        <v>1.4108799999999999</v>
      </c>
      <c r="N284" s="1"/>
      <c r="O284" s="1"/>
    </row>
    <row r="285" spans="1:15" ht="12.75" customHeight="1">
      <c r="A285" s="30">
        <v>275</v>
      </c>
      <c r="B285" s="315" t="s">
        <v>430</v>
      </c>
      <c r="C285" s="305">
        <v>226.75</v>
      </c>
      <c r="D285" s="306">
        <v>231.06666666666669</v>
      </c>
      <c r="E285" s="306">
        <v>220.43333333333339</v>
      </c>
      <c r="F285" s="306">
        <v>214.1166666666667</v>
      </c>
      <c r="G285" s="306">
        <v>203.48333333333341</v>
      </c>
      <c r="H285" s="306">
        <v>237.38333333333338</v>
      </c>
      <c r="I285" s="306">
        <v>248.01666666666665</v>
      </c>
      <c r="J285" s="306">
        <v>254.33333333333337</v>
      </c>
      <c r="K285" s="305">
        <v>241.7</v>
      </c>
      <c r="L285" s="305">
        <v>224.75</v>
      </c>
      <c r="M285" s="305">
        <v>5.4574199999999999</v>
      </c>
      <c r="N285" s="1"/>
      <c r="O285" s="1"/>
    </row>
    <row r="286" spans="1:15" ht="12.75" customHeight="1">
      <c r="A286" s="30">
        <v>276</v>
      </c>
      <c r="B286" s="315" t="s">
        <v>431</v>
      </c>
      <c r="C286" s="305">
        <v>1474.15</v>
      </c>
      <c r="D286" s="306">
        <v>1487.4333333333334</v>
      </c>
      <c r="E286" s="306">
        <v>1451.7166666666667</v>
      </c>
      <c r="F286" s="306">
        <v>1429.2833333333333</v>
      </c>
      <c r="G286" s="306">
        <v>1393.5666666666666</v>
      </c>
      <c r="H286" s="306">
        <v>1509.8666666666668</v>
      </c>
      <c r="I286" s="306">
        <v>1545.5833333333335</v>
      </c>
      <c r="J286" s="306">
        <v>1568.0166666666669</v>
      </c>
      <c r="K286" s="305">
        <v>1523.15</v>
      </c>
      <c r="L286" s="305">
        <v>1465</v>
      </c>
      <c r="M286" s="305">
        <v>0.84699999999999998</v>
      </c>
      <c r="N286" s="1"/>
      <c r="O286" s="1"/>
    </row>
    <row r="287" spans="1:15" ht="12.75" customHeight="1">
      <c r="A287" s="30">
        <v>277</v>
      </c>
      <c r="B287" s="315" t="s">
        <v>436</v>
      </c>
      <c r="C287" s="305">
        <v>570.35</v>
      </c>
      <c r="D287" s="306">
        <v>572.7833333333333</v>
      </c>
      <c r="E287" s="306">
        <v>560.66666666666663</v>
      </c>
      <c r="F287" s="306">
        <v>550.98333333333335</v>
      </c>
      <c r="G287" s="306">
        <v>538.86666666666667</v>
      </c>
      <c r="H287" s="306">
        <v>582.46666666666658</v>
      </c>
      <c r="I287" s="306">
        <v>594.58333333333337</v>
      </c>
      <c r="J287" s="306">
        <v>604.26666666666654</v>
      </c>
      <c r="K287" s="305">
        <v>584.9</v>
      </c>
      <c r="L287" s="305">
        <v>563.1</v>
      </c>
      <c r="M287" s="305">
        <v>1.7577499999999999</v>
      </c>
      <c r="N287" s="1"/>
      <c r="O287" s="1"/>
    </row>
    <row r="288" spans="1:15" ht="12.75" customHeight="1">
      <c r="A288" s="30">
        <v>278</v>
      </c>
      <c r="B288" s="315" t="s">
        <v>142</v>
      </c>
      <c r="C288" s="305">
        <v>76.349999999999994</v>
      </c>
      <c r="D288" s="306">
        <v>76.616666666666674</v>
      </c>
      <c r="E288" s="306">
        <v>75.533333333333346</v>
      </c>
      <c r="F288" s="306">
        <v>74.716666666666669</v>
      </c>
      <c r="G288" s="306">
        <v>73.63333333333334</v>
      </c>
      <c r="H288" s="306">
        <v>77.433333333333351</v>
      </c>
      <c r="I288" s="306">
        <v>78.516666666666666</v>
      </c>
      <c r="J288" s="306">
        <v>79.333333333333357</v>
      </c>
      <c r="K288" s="305">
        <v>77.7</v>
      </c>
      <c r="L288" s="305">
        <v>75.8</v>
      </c>
      <c r="M288" s="305">
        <v>38.448900000000002</v>
      </c>
      <c r="N288" s="1"/>
      <c r="O288" s="1"/>
    </row>
    <row r="289" spans="1:15" ht="12.75" customHeight="1">
      <c r="A289" s="30">
        <v>279</v>
      </c>
      <c r="B289" s="315" t="s">
        <v>143</v>
      </c>
      <c r="C289" s="305">
        <v>1966.95</v>
      </c>
      <c r="D289" s="306">
        <v>1954.4333333333332</v>
      </c>
      <c r="E289" s="306">
        <v>1903.8666666666663</v>
      </c>
      <c r="F289" s="306">
        <v>1840.7833333333331</v>
      </c>
      <c r="G289" s="306">
        <v>1790.2166666666662</v>
      </c>
      <c r="H289" s="306">
        <v>2017.5166666666664</v>
      </c>
      <c r="I289" s="306">
        <v>2068.0833333333335</v>
      </c>
      <c r="J289" s="306">
        <v>2131.1666666666665</v>
      </c>
      <c r="K289" s="305">
        <v>2005</v>
      </c>
      <c r="L289" s="305">
        <v>1891.35</v>
      </c>
      <c r="M289" s="305">
        <v>5.6264599999999998</v>
      </c>
      <c r="N289" s="1"/>
      <c r="O289" s="1"/>
    </row>
    <row r="290" spans="1:15" ht="12.75" customHeight="1">
      <c r="A290" s="30">
        <v>280</v>
      </c>
      <c r="B290" s="315" t="s">
        <v>438</v>
      </c>
      <c r="C290" s="305">
        <v>273.75</v>
      </c>
      <c r="D290" s="306">
        <v>276.25</v>
      </c>
      <c r="E290" s="306">
        <v>267.5</v>
      </c>
      <c r="F290" s="306">
        <v>261.25</v>
      </c>
      <c r="G290" s="306">
        <v>252.5</v>
      </c>
      <c r="H290" s="306">
        <v>282.5</v>
      </c>
      <c r="I290" s="306">
        <v>291.25</v>
      </c>
      <c r="J290" s="306">
        <v>297.5</v>
      </c>
      <c r="K290" s="305">
        <v>285</v>
      </c>
      <c r="L290" s="305">
        <v>270</v>
      </c>
      <c r="M290" s="305">
        <v>1.17621</v>
      </c>
      <c r="N290" s="1"/>
      <c r="O290" s="1"/>
    </row>
    <row r="291" spans="1:15" ht="12.75" customHeight="1">
      <c r="A291" s="30">
        <v>281</v>
      </c>
      <c r="B291" s="315" t="s">
        <v>267</v>
      </c>
      <c r="C291" s="305">
        <v>567.20000000000005</v>
      </c>
      <c r="D291" s="306">
        <v>568.80000000000007</v>
      </c>
      <c r="E291" s="306">
        <v>561.40000000000009</v>
      </c>
      <c r="F291" s="306">
        <v>555.6</v>
      </c>
      <c r="G291" s="306">
        <v>548.20000000000005</v>
      </c>
      <c r="H291" s="306">
        <v>574.60000000000014</v>
      </c>
      <c r="I291" s="306">
        <v>582</v>
      </c>
      <c r="J291" s="306">
        <v>587.80000000000018</v>
      </c>
      <c r="K291" s="305">
        <v>576.20000000000005</v>
      </c>
      <c r="L291" s="305">
        <v>563</v>
      </c>
      <c r="M291" s="305">
        <v>9.9182799999999993</v>
      </c>
      <c r="N291" s="1"/>
      <c r="O291" s="1"/>
    </row>
    <row r="292" spans="1:15" ht="12.75" customHeight="1">
      <c r="A292" s="30">
        <v>282</v>
      </c>
      <c r="B292" s="315" t="s">
        <v>439</v>
      </c>
      <c r="C292" s="305">
        <v>8534.7999999999993</v>
      </c>
      <c r="D292" s="306">
        <v>8634.8000000000011</v>
      </c>
      <c r="E292" s="306">
        <v>8411.0000000000018</v>
      </c>
      <c r="F292" s="306">
        <v>8287.2000000000007</v>
      </c>
      <c r="G292" s="306">
        <v>8063.4000000000015</v>
      </c>
      <c r="H292" s="306">
        <v>8758.6000000000022</v>
      </c>
      <c r="I292" s="306">
        <v>8982.4000000000015</v>
      </c>
      <c r="J292" s="306">
        <v>9106.2000000000025</v>
      </c>
      <c r="K292" s="305">
        <v>8858.6</v>
      </c>
      <c r="L292" s="305">
        <v>8511</v>
      </c>
      <c r="M292" s="305">
        <v>3.1669999999999997E-2</v>
      </c>
      <c r="N292" s="1"/>
      <c r="O292" s="1"/>
    </row>
    <row r="293" spans="1:15" ht="12.75" customHeight="1">
      <c r="A293" s="30">
        <v>283</v>
      </c>
      <c r="B293" s="315" t="s">
        <v>440</v>
      </c>
      <c r="C293" s="305">
        <v>63.95</v>
      </c>
      <c r="D293" s="306">
        <v>64.149999999999991</v>
      </c>
      <c r="E293" s="306">
        <v>62.999999999999986</v>
      </c>
      <c r="F293" s="306">
        <v>62.05</v>
      </c>
      <c r="G293" s="306">
        <v>60.899999999999991</v>
      </c>
      <c r="H293" s="306">
        <v>65.09999999999998</v>
      </c>
      <c r="I293" s="306">
        <v>66.249999999999986</v>
      </c>
      <c r="J293" s="306">
        <v>67.199999999999974</v>
      </c>
      <c r="K293" s="305">
        <v>65.3</v>
      </c>
      <c r="L293" s="305">
        <v>63.2</v>
      </c>
      <c r="M293" s="305">
        <v>32.810040000000001</v>
      </c>
      <c r="N293" s="1"/>
      <c r="O293" s="1"/>
    </row>
    <row r="294" spans="1:15" ht="12.75" customHeight="1">
      <c r="A294" s="30">
        <v>284</v>
      </c>
      <c r="B294" s="315" t="s">
        <v>144</v>
      </c>
      <c r="C294" s="305">
        <v>379.45</v>
      </c>
      <c r="D294" s="306">
        <v>378.54999999999995</v>
      </c>
      <c r="E294" s="306">
        <v>374.44999999999993</v>
      </c>
      <c r="F294" s="306">
        <v>369.45</v>
      </c>
      <c r="G294" s="306">
        <v>365.34999999999997</v>
      </c>
      <c r="H294" s="306">
        <v>383.5499999999999</v>
      </c>
      <c r="I294" s="306">
        <v>387.64999999999992</v>
      </c>
      <c r="J294" s="306">
        <v>392.64999999999986</v>
      </c>
      <c r="K294" s="305">
        <v>382.65</v>
      </c>
      <c r="L294" s="305">
        <v>373.55</v>
      </c>
      <c r="M294" s="305">
        <v>39.000390000000003</v>
      </c>
      <c r="N294" s="1"/>
      <c r="O294" s="1"/>
    </row>
    <row r="295" spans="1:15" ht="12.75" customHeight="1">
      <c r="A295" s="30">
        <v>285</v>
      </c>
      <c r="B295" s="315" t="s">
        <v>441</v>
      </c>
      <c r="C295" s="305">
        <v>2930.35</v>
      </c>
      <c r="D295" s="306">
        <v>2950.7833333333333</v>
      </c>
      <c r="E295" s="306">
        <v>2880.5666666666666</v>
      </c>
      <c r="F295" s="306">
        <v>2830.7833333333333</v>
      </c>
      <c r="G295" s="306">
        <v>2760.5666666666666</v>
      </c>
      <c r="H295" s="306">
        <v>3000.5666666666666</v>
      </c>
      <c r="I295" s="306">
        <v>3070.7833333333328</v>
      </c>
      <c r="J295" s="306">
        <v>3120.5666666666666</v>
      </c>
      <c r="K295" s="305">
        <v>3021</v>
      </c>
      <c r="L295" s="305">
        <v>2901</v>
      </c>
      <c r="M295" s="305">
        <v>0.55593999999999999</v>
      </c>
      <c r="N295" s="1"/>
      <c r="O295" s="1"/>
    </row>
    <row r="296" spans="1:15" ht="12.75" customHeight="1">
      <c r="A296" s="30">
        <v>286</v>
      </c>
      <c r="B296" s="315" t="s">
        <v>837</v>
      </c>
      <c r="C296" s="305">
        <v>904.5</v>
      </c>
      <c r="D296" s="306">
        <v>914.85</v>
      </c>
      <c r="E296" s="306">
        <v>889.80000000000007</v>
      </c>
      <c r="F296" s="306">
        <v>875.1</v>
      </c>
      <c r="G296" s="306">
        <v>850.05000000000007</v>
      </c>
      <c r="H296" s="306">
        <v>929.55000000000007</v>
      </c>
      <c r="I296" s="306">
        <v>954.6</v>
      </c>
      <c r="J296" s="306">
        <v>969.30000000000007</v>
      </c>
      <c r="K296" s="305">
        <v>939.9</v>
      </c>
      <c r="L296" s="305">
        <v>900.15</v>
      </c>
      <c r="M296" s="305">
        <v>1.11374</v>
      </c>
      <c r="N296" s="1"/>
      <c r="O296" s="1"/>
    </row>
    <row r="297" spans="1:15" ht="12.75" customHeight="1">
      <c r="A297" s="30">
        <v>287</v>
      </c>
      <c r="B297" s="315" t="s">
        <v>145</v>
      </c>
      <c r="C297" s="305">
        <v>1626.3</v>
      </c>
      <c r="D297" s="306">
        <v>1630.0333333333335</v>
      </c>
      <c r="E297" s="306">
        <v>1606.366666666667</v>
      </c>
      <c r="F297" s="306">
        <v>1586.4333333333334</v>
      </c>
      <c r="G297" s="306">
        <v>1562.7666666666669</v>
      </c>
      <c r="H297" s="306">
        <v>1649.9666666666672</v>
      </c>
      <c r="I297" s="306">
        <v>1673.6333333333337</v>
      </c>
      <c r="J297" s="306">
        <v>1693.5666666666673</v>
      </c>
      <c r="K297" s="305">
        <v>1653.7</v>
      </c>
      <c r="L297" s="305">
        <v>1610.1</v>
      </c>
      <c r="M297" s="305">
        <v>19.703949999999999</v>
      </c>
      <c r="N297" s="1"/>
      <c r="O297" s="1"/>
    </row>
    <row r="298" spans="1:15" ht="12.75" customHeight="1">
      <c r="A298" s="30">
        <v>288</v>
      </c>
      <c r="B298" s="315" t="s">
        <v>146</v>
      </c>
      <c r="C298" s="305">
        <v>4010.15</v>
      </c>
      <c r="D298" s="306">
        <v>4060.8000000000006</v>
      </c>
      <c r="E298" s="306">
        <v>3937.6500000000015</v>
      </c>
      <c r="F298" s="306">
        <v>3865.150000000001</v>
      </c>
      <c r="G298" s="306">
        <v>3742.0000000000018</v>
      </c>
      <c r="H298" s="306">
        <v>4133.3000000000011</v>
      </c>
      <c r="I298" s="306">
        <v>4256.45</v>
      </c>
      <c r="J298" s="306">
        <v>4328.9500000000007</v>
      </c>
      <c r="K298" s="305">
        <v>4183.95</v>
      </c>
      <c r="L298" s="305">
        <v>3988.3</v>
      </c>
      <c r="M298" s="305">
        <v>4.91561</v>
      </c>
      <c r="N298" s="1"/>
      <c r="O298" s="1"/>
    </row>
    <row r="299" spans="1:15" ht="12.75" customHeight="1">
      <c r="A299" s="30">
        <v>289</v>
      </c>
      <c r="B299" s="315" t="s">
        <v>147</v>
      </c>
      <c r="C299" s="305">
        <v>3530.25</v>
      </c>
      <c r="D299" s="306">
        <v>3520.8166666666671</v>
      </c>
      <c r="E299" s="306">
        <v>3452.8333333333339</v>
      </c>
      <c r="F299" s="306">
        <v>3375.416666666667</v>
      </c>
      <c r="G299" s="306">
        <v>3307.4333333333338</v>
      </c>
      <c r="H299" s="306">
        <v>3598.233333333334</v>
      </c>
      <c r="I299" s="306">
        <v>3666.2166666666667</v>
      </c>
      <c r="J299" s="306">
        <v>3743.6333333333341</v>
      </c>
      <c r="K299" s="305">
        <v>3588.8</v>
      </c>
      <c r="L299" s="305">
        <v>3443.4</v>
      </c>
      <c r="M299" s="305">
        <v>2.5066899999999999</v>
      </c>
      <c r="N299" s="1"/>
      <c r="O299" s="1"/>
    </row>
    <row r="300" spans="1:15" ht="12.75" customHeight="1">
      <c r="A300" s="30">
        <v>290</v>
      </c>
      <c r="B300" s="315" t="s">
        <v>148</v>
      </c>
      <c r="C300" s="305">
        <v>600.85</v>
      </c>
      <c r="D300" s="306">
        <v>607.81666666666672</v>
      </c>
      <c r="E300" s="306">
        <v>589.58333333333348</v>
      </c>
      <c r="F300" s="306">
        <v>578.31666666666672</v>
      </c>
      <c r="G300" s="306">
        <v>560.08333333333348</v>
      </c>
      <c r="H300" s="306">
        <v>619.08333333333348</v>
      </c>
      <c r="I300" s="306">
        <v>637.31666666666683</v>
      </c>
      <c r="J300" s="306">
        <v>648.58333333333348</v>
      </c>
      <c r="K300" s="305">
        <v>626.04999999999995</v>
      </c>
      <c r="L300" s="305">
        <v>596.54999999999995</v>
      </c>
      <c r="M300" s="305">
        <v>22.657889999999998</v>
      </c>
      <c r="N300" s="1"/>
      <c r="O300" s="1"/>
    </row>
    <row r="301" spans="1:15" ht="12.75" customHeight="1">
      <c r="A301" s="30">
        <v>291</v>
      </c>
      <c r="B301" s="315" t="s">
        <v>442</v>
      </c>
      <c r="C301" s="305">
        <v>2085.5500000000002</v>
      </c>
      <c r="D301" s="306">
        <v>2120.7833333333333</v>
      </c>
      <c r="E301" s="306">
        <v>2034.7666666666664</v>
      </c>
      <c r="F301" s="306">
        <v>1983.9833333333331</v>
      </c>
      <c r="G301" s="306">
        <v>1897.9666666666662</v>
      </c>
      <c r="H301" s="306">
        <v>2171.5666666666666</v>
      </c>
      <c r="I301" s="306">
        <v>2257.5833333333339</v>
      </c>
      <c r="J301" s="306">
        <v>2308.3666666666668</v>
      </c>
      <c r="K301" s="305">
        <v>2206.8000000000002</v>
      </c>
      <c r="L301" s="305">
        <v>2070</v>
      </c>
      <c r="M301" s="305">
        <v>0.49170000000000003</v>
      </c>
      <c r="N301" s="1"/>
      <c r="O301" s="1"/>
    </row>
    <row r="302" spans="1:15" ht="12.75" customHeight="1">
      <c r="A302" s="30">
        <v>292</v>
      </c>
      <c r="B302" s="315" t="s">
        <v>838</v>
      </c>
      <c r="C302" s="305">
        <v>347.1</v>
      </c>
      <c r="D302" s="306">
        <v>349.56666666666666</v>
      </c>
      <c r="E302" s="306">
        <v>342.73333333333335</v>
      </c>
      <c r="F302" s="306">
        <v>338.36666666666667</v>
      </c>
      <c r="G302" s="306">
        <v>331.53333333333336</v>
      </c>
      <c r="H302" s="306">
        <v>353.93333333333334</v>
      </c>
      <c r="I302" s="306">
        <v>360.76666666666671</v>
      </c>
      <c r="J302" s="306">
        <v>365.13333333333333</v>
      </c>
      <c r="K302" s="305">
        <v>356.4</v>
      </c>
      <c r="L302" s="305">
        <v>345.2</v>
      </c>
      <c r="M302" s="305">
        <v>2.77576</v>
      </c>
      <c r="N302" s="1"/>
      <c r="O302" s="1"/>
    </row>
    <row r="303" spans="1:15" ht="12.75" customHeight="1">
      <c r="A303" s="30">
        <v>293</v>
      </c>
      <c r="B303" s="315" t="s">
        <v>149</v>
      </c>
      <c r="C303" s="305">
        <v>946.85</v>
      </c>
      <c r="D303" s="306">
        <v>950.11666666666667</v>
      </c>
      <c r="E303" s="306">
        <v>939.83333333333337</v>
      </c>
      <c r="F303" s="306">
        <v>932.81666666666672</v>
      </c>
      <c r="G303" s="306">
        <v>922.53333333333342</v>
      </c>
      <c r="H303" s="306">
        <v>957.13333333333333</v>
      </c>
      <c r="I303" s="306">
        <v>967.41666666666663</v>
      </c>
      <c r="J303" s="306">
        <v>974.43333333333328</v>
      </c>
      <c r="K303" s="305">
        <v>960.4</v>
      </c>
      <c r="L303" s="305">
        <v>943.1</v>
      </c>
      <c r="M303" s="305">
        <v>45.465110000000003</v>
      </c>
      <c r="N303" s="1"/>
      <c r="O303" s="1"/>
    </row>
    <row r="304" spans="1:15" ht="12.75" customHeight="1">
      <c r="A304" s="30">
        <v>294</v>
      </c>
      <c r="B304" s="315" t="s">
        <v>150</v>
      </c>
      <c r="C304" s="305">
        <v>166.1</v>
      </c>
      <c r="D304" s="306">
        <v>167.68333333333331</v>
      </c>
      <c r="E304" s="306">
        <v>162.81666666666661</v>
      </c>
      <c r="F304" s="306">
        <v>159.5333333333333</v>
      </c>
      <c r="G304" s="306">
        <v>154.6666666666666</v>
      </c>
      <c r="H304" s="306">
        <v>170.96666666666661</v>
      </c>
      <c r="I304" s="306">
        <v>175.83333333333334</v>
      </c>
      <c r="J304" s="306">
        <v>179.11666666666662</v>
      </c>
      <c r="K304" s="305">
        <v>172.55</v>
      </c>
      <c r="L304" s="305">
        <v>164.4</v>
      </c>
      <c r="M304" s="305">
        <v>24.872209999999999</v>
      </c>
      <c r="N304" s="1"/>
      <c r="O304" s="1"/>
    </row>
    <row r="305" spans="1:15" ht="12.75" customHeight="1">
      <c r="A305" s="30">
        <v>295</v>
      </c>
      <c r="B305" s="315" t="s">
        <v>316</v>
      </c>
      <c r="C305" s="305">
        <v>16.100000000000001</v>
      </c>
      <c r="D305" s="306">
        <v>16.183333333333334</v>
      </c>
      <c r="E305" s="306">
        <v>15.966666666666669</v>
      </c>
      <c r="F305" s="306">
        <v>15.833333333333336</v>
      </c>
      <c r="G305" s="306">
        <v>15.616666666666671</v>
      </c>
      <c r="H305" s="306">
        <v>16.316666666666666</v>
      </c>
      <c r="I305" s="306">
        <v>16.533333333333328</v>
      </c>
      <c r="J305" s="306">
        <v>16.666666666666664</v>
      </c>
      <c r="K305" s="305">
        <v>16.399999999999999</v>
      </c>
      <c r="L305" s="305">
        <v>16.05</v>
      </c>
      <c r="M305" s="305">
        <v>13.045999999999999</v>
      </c>
      <c r="N305" s="1"/>
      <c r="O305" s="1"/>
    </row>
    <row r="306" spans="1:15" ht="12.75" customHeight="1">
      <c r="A306" s="30">
        <v>296</v>
      </c>
      <c r="B306" s="315" t="s">
        <v>445</v>
      </c>
      <c r="C306" s="305">
        <v>178.2</v>
      </c>
      <c r="D306" s="306">
        <v>179.45000000000002</v>
      </c>
      <c r="E306" s="306">
        <v>175.75000000000003</v>
      </c>
      <c r="F306" s="306">
        <v>173.3</v>
      </c>
      <c r="G306" s="306">
        <v>169.60000000000002</v>
      </c>
      <c r="H306" s="306">
        <v>181.90000000000003</v>
      </c>
      <c r="I306" s="306">
        <v>185.60000000000002</v>
      </c>
      <c r="J306" s="306">
        <v>188.05000000000004</v>
      </c>
      <c r="K306" s="305">
        <v>183.15</v>
      </c>
      <c r="L306" s="305">
        <v>177</v>
      </c>
      <c r="M306" s="305">
        <v>3.77196</v>
      </c>
      <c r="N306" s="1"/>
      <c r="O306" s="1"/>
    </row>
    <row r="307" spans="1:15" ht="12.75" customHeight="1">
      <c r="A307" s="30">
        <v>297</v>
      </c>
      <c r="B307" s="315" t="s">
        <v>447</v>
      </c>
      <c r="C307" s="305">
        <v>481.35</v>
      </c>
      <c r="D307" s="306">
        <v>474.76666666666665</v>
      </c>
      <c r="E307" s="306">
        <v>463.5333333333333</v>
      </c>
      <c r="F307" s="306">
        <v>445.71666666666664</v>
      </c>
      <c r="G307" s="306">
        <v>434.48333333333329</v>
      </c>
      <c r="H307" s="306">
        <v>492.58333333333331</v>
      </c>
      <c r="I307" s="306">
        <v>503.81666666666666</v>
      </c>
      <c r="J307" s="306">
        <v>521.63333333333333</v>
      </c>
      <c r="K307" s="305">
        <v>486</v>
      </c>
      <c r="L307" s="305">
        <v>456.95</v>
      </c>
      <c r="M307" s="305">
        <v>1.6960200000000001</v>
      </c>
      <c r="N307" s="1"/>
      <c r="O307" s="1"/>
    </row>
    <row r="308" spans="1:15" ht="12.75" customHeight="1">
      <c r="A308" s="30">
        <v>298</v>
      </c>
      <c r="B308" s="315" t="s">
        <v>151</v>
      </c>
      <c r="C308" s="305">
        <v>89.85</v>
      </c>
      <c r="D308" s="306">
        <v>91.100000000000009</v>
      </c>
      <c r="E308" s="306">
        <v>87.800000000000011</v>
      </c>
      <c r="F308" s="306">
        <v>85.75</v>
      </c>
      <c r="G308" s="306">
        <v>82.45</v>
      </c>
      <c r="H308" s="306">
        <v>93.15000000000002</v>
      </c>
      <c r="I308" s="306">
        <v>96.45</v>
      </c>
      <c r="J308" s="306">
        <v>98.500000000000028</v>
      </c>
      <c r="K308" s="305">
        <v>94.4</v>
      </c>
      <c r="L308" s="305">
        <v>89.05</v>
      </c>
      <c r="M308" s="305">
        <v>104.29864000000001</v>
      </c>
      <c r="N308" s="1"/>
      <c r="O308" s="1"/>
    </row>
    <row r="309" spans="1:15" ht="12.75" customHeight="1">
      <c r="A309" s="30">
        <v>299</v>
      </c>
      <c r="B309" s="315" t="s">
        <v>152</v>
      </c>
      <c r="C309" s="305">
        <v>528.70000000000005</v>
      </c>
      <c r="D309" s="306">
        <v>530.11666666666667</v>
      </c>
      <c r="E309" s="306">
        <v>523.88333333333333</v>
      </c>
      <c r="F309" s="306">
        <v>519.06666666666661</v>
      </c>
      <c r="G309" s="306">
        <v>512.83333333333326</v>
      </c>
      <c r="H309" s="306">
        <v>534.93333333333339</v>
      </c>
      <c r="I309" s="306">
        <v>541.16666666666674</v>
      </c>
      <c r="J309" s="306">
        <v>545.98333333333346</v>
      </c>
      <c r="K309" s="305">
        <v>536.35</v>
      </c>
      <c r="L309" s="305">
        <v>525.29999999999995</v>
      </c>
      <c r="M309" s="305">
        <v>16.150870000000001</v>
      </c>
      <c r="N309" s="1"/>
      <c r="O309" s="1"/>
    </row>
    <row r="310" spans="1:15" ht="12.75" customHeight="1">
      <c r="A310" s="30">
        <v>300</v>
      </c>
      <c r="B310" s="315" t="s">
        <v>153</v>
      </c>
      <c r="C310" s="305">
        <v>7802.65</v>
      </c>
      <c r="D310" s="306">
        <v>7845.2999999999993</v>
      </c>
      <c r="E310" s="306">
        <v>7748.6499999999987</v>
      </c>
      <c r="F310" s="306">
        <v>7694.65</v>
      </c>
      <c r="G310" s="306">
        <v>7597.9999999999991</v>
      </c>
      <c r="H310" s="306">
        <v>7899.2999999999984</v>
      </c>
      <c r="I310" s="306">
        <v>7995.95</v>
      </c>
      <c r="J310" s="306">
        <v>8049.949999999998</v>
      </c>
      <c r="K310" s="305">
        <v>7941.95</v>
      </c>
      <c r="L310" s="305">
        <v>7791.3</v>
      </c>
      <c r="M310" s="305">
        <v>5.81609</v>
      </c>
      <c r="N310" s="1"/>
      <c r="O310" s="1"/>
    </row>
    <row r="311" spans="1:15" ht="12.75" customHeight="1">
      <c r="A311" s="30">
        <v>301</v>
      </c>
      <c r="B311" s="315" t="s">
        <v>839</v>
      </c>
      <c r="C311" s="305">
        <v>2481.6999999999998</v>
      </c>
      <c r="D311" s="306">
        <v>2486.6</v>
      </c>
      <c r="E311" s="306">
        <v>2447.1</v>
      </c>
      <c r="F311" s="306">
        <v>2412.5</v>
      </c>
      <c r="G311" s="306">
        <v>2373</v>
      </c>
      <c r="H311" s="306">
        <v>2521.1999999999998</v>
      </c>
      <c r="I311" s="306">
        <v>2560.6999999999998</v>
      </c>
      <c r="J311" s="306">
        <v>2595.2999999999997</v>
      </c>
      <c r="K311" s="305">
        <v>2526.1</v>
      </c>
      <c r="L311" s="305">
        <v>2452</v>
      </c>
      <c r="M311" s="305">
        <v>0.49757000000000001</v>
      </c>
      <c r="N311" s="1"/>
      <c r="O311" s="1"/>
    </row>
    <row r="312" spans="1:15" ht="12.75" customHeight="1">
      <c r="A312" s="30">
        <v>302</v>
      </c>
      <c r="B312" s="315" t="s">
        <v>449</v>
      </c>
      <c r="C312" s="305">
        <v>364.6</v>
      </c>
      <c r="D312" s="306">
        <v>366.66666666666669</v>
      </c>
      <c r="E312" s="306">
        <v>358.63333333333338</v>
      </c>
      <c r="F312" s="306">
        <v>352.66666666666669</v>
      </c>
      <c r="G312" s="306">
        <v>344.63333333333338</v>
      </c>
      <c r="H312" s="306">
        <v>372.63333333333338</v>
      </c>
      <c r="I312" s="306">
        <v>380.66666666666669</v>
      </c>
      <c r="J312" s="306">
        <v>386.63333333333338</v>
      </c>
      <c r="K312" s="305">
        <v>374.7</v>
      </c>
      <c r="L312" s="305">
        <v>360.7</v>
      </c>
      <c r="M312" s="305">
        <v>4.9496200000000004</v>
      </c>
      <c r="N312" s="1"/>
      <c r="O312" s="1"/>
    </row>
    <row r="313" spans="1:15" ht="12.75" customHeight="1">
      <c r="A313" s="30">
        <v>303</v>
      </c>
      <c r="B313" s="315" t="s">
        <v>450</v>
      </c>
      <c r="C313" s="305">
        <v>289.95</v>
      </c>
      <c r="D313" s="306">
        <v>293.38333333333333</v>
      </c>
      <c r="E313" s="306">
        <v>284.41666666666663</v>
      </c>
      <c r="F313" s="306">
        <v>278.88333333333333</v>
      </c>
      <c r="G313" s="306">
        <v>269.91666666666663</v>
      </c>
      <c r="H313" s="306">
        <v>298.91666666666663</v>
      </c>
      <c r="I313" s="306">
        <v>307.88333333333333</v>
      </c>
      <c r="J313" s="306">
        <v>313.41666666666663</v>
      </c>
      <c r="K313" s="305">
        <v>302.35000000000002</v>
      </c>
      <c r="L313" s="305">
        <v>287.85000000000002</v>
      </c>
      <c r="M313" s="305">
        <v>2.3696600000000001</v>
      </c>
      <c r="N313" s="1"/>
      <c r="O313" s="1"/>
    </row>
    <row r="314" spans="1:15" ht="12.75" customHeight="1">
      <c r="A314" s="30">
        <v>304</v>
      </c>
      <c r="B314" s="315" t="s">
        <v>154</v>
      </c>
      <c r="C314" s="305">
        <v>773.25</v>
      </c>
      <c r="D314" s="306">
        <v>778.15</v>
      </c>
      <c r="E314" s="306">
        <v>763.75</v>
      </c>
      <c r="F314" s="306">
        <v>754.25</v>
      </c>
      <c r="G314" s="306">
        <v>739.85</v>
      </c>
      <c r="H314" s="306">
        <v>787.65</v>
      </c>
      <c r="I314" s="306">
        <v>802.04999999999984</v>
      </c>
      <c r="J314" s="306">
        <v>811.55</v>
      </c>
      <c r="K314" s="305">
        <v>792.55</v>
      </c>
      <c r="L314" s="305">
        <v>768.65</v>
      </c>
      <c r="M314" s="305">
        <v>10.35665</v>
      </c>
      <c r="N314" s="1"/>
      <c r="O314" s="1"/>
    </row>
    <row r="315" spans="1:15" ht="12.75" customHeight="1">
      <c r="A315" s="30">
        <v>305</v>
      </c>
      <c r="B315" s="315" t="s">
        <v>455</v>
      </c>
      <c r="C315" s="305">
        <v>1276.3</v>
      </c>
      <c r="D315" s="306">
        <v>1277.1333333333332</v>
      </c>
      <c r="E315" s="306">
        <v>1265.4666666666665</v>
      </c>
      <c r="F315" s="306">
        <v>1254.6333333333332</v>
      </c>
      <c r="G315" s="306">
        <v>1242.9666666666665</v>
      </c>
      <c r="H315" s="306">
        <v>1287.9666666666665</v>
      </c>
      <c r="I315" s="306">
        <v>1299.6333333333334</v>
      </c>
      <c r="J315" s="306">
        <v>1310.4666666666665</v>
      </c>
      <c r="K315" s="305">
        <v>1288.8</v>
      </c>
      <c r="L315" s="305">
        <v>1266.3</v>
      </c>
      <c r="M315" s="305">
        <v>1.8659699999999999</v>
      </c>
      <c r="N315" s="1"/>
      <c r="O315" s="1"/>
    </row>
    <row r="316" spans="1:15" ht="12.75" customHeight="1">
      <c r="A316" s="30">
        <v>306</v>
      </c>
      <c r="B316" s="315" t="s">
        <v>155</v>
      </c>
      <c r="C316" s="305">
        <v>1690.8</v>
      </c>
      <c r="D316" s="306">
        <v>1705.55</v>
      </c>
      <c r="E316" s="306">
        <v>1635.25</v>
      </c>
      <c r="F316" s="306">
        <v>1579.7</v>
      </c>
      <c r="G316" s="306">
        <v>1509.4</v>
      </c>
      <c r="H316" s="306">
        <v>1761.1</v>
      </c>
      <c r="I316" s="306">
        <v>1831.3999999999996</v>
      </c>
      <c r="J316" s="306">
        <v>1886.9499999999998</v>
      </c>
      <c r="K316" s="305">
        <v>1775.85</v>
      </c>
      <c r="L316" s="305">
        <v>1650</v>
      </c>
      <c r="M316" s="305">
        <v>2.6023200000000002</v>
      </c>
      <c r="N316" s="1"/>
      <c r="O316" s="1"/>
    </row>
    <row r="317" spans="1:15" ht="12.75" customHeight="1">
      <c r="A317" s="30">
        <v>307</v>
      </c>
      <c r="B317" s="315" t="s">
        <v>156</v>
      </c>
      <c r="C317" s="305">
        <v>716.7</v>
      </c>
      <c r="D317" s="306">
        <v>717.66666666666663</v>
      </c>
      <c r="E317" s="306">
        <v>707.7833333333333</v>
      </c>
      <c r="F317" s="306">
        <v>698.86666666666667</v>
      </c>
      <c r="G317" s="306">
        <v>688.98333333333335</v>
      </c>
      <c r="H317" s="306">
        <v>726.58333333333326</v>
      </c>
      <c r="I317" s="306">
        <v>736.4666666666667</v>
      </c>
      <c r="J317" s="306">
        <v>745.38333333333321</v>
      </c>
      <c r="K317" s="305">
        <v>727.55</v>
      </c>
      <c r="L317" s="305">
        <v>708.75</v>
      </c>
      <c r="M317" s="305">
        <v>5.5030099999999997</v>
      </c>
      <c r="N317" s="1"/>
      <c r="O317" s="1"/>
    </row>
    <row r="318" spans="1:15" ht="12.75" customHeight="1">
      <c r="A318" s="30">
        <v>308</v>
      </c>
      <c r="B318" s="315" t="s">
        <v>157</v>
      </c>
      <c r="C318" s="305">
        <v>732.8</v>
      </c>
      <c r="D318" s="306">
        <v>739.71666666666658</v>
      </c>
      <c r="E318" s="306">
        <v>723.28333333333319</v>
      </c>
      <c r="F318" s="306">
        <v>713.76666666666665</v>
      </c>
      <c r="G318" s="306">
        <v>697.33333333333326</v>
      </c>
      <c r="H318" s="306">
        <v>749.23333333333312</v>
      </c>
      <c r="I318" s="306">
        <v>765.66666666666652</v>
      </c>
      <c r="J318" s="306">
        <v>775.18333333333305</v>
      </c>
      <c r="K318" s="305">
        <v>756.15</v>
      </c>
      <c r="L318" s="305">
        <v>730.2</v>
      </c>
      <c r="M318" s="305">
        <v>3.0859200000000002</v>
      </c>
      <c r="N318" s="1"/>
      <c r="O318" s="1"/>
    </row>
    <row r="319" spans="1:15" ht="12.75" customHeight="1">
      <c r="A319" s="30">
        <v>309</v>
      </c>
      <c r="B319" s="315" t="s">
        <v>446</v>
      </c>
      <c r="C319" s="305">
        <v>234.05</v>
      </c>
      <c r="D319" s="306">
        <v>238.31666666666669</v>
      </c>
      <c r="E319" s="306">
        <v>226.73333333333338</v>
      </c>
      <c r="F319" s="306">
        <v>219.41666666666669</v>
      </c>
      <c r="G319" s="306">
        <v>207.83333333333337</v>
      </c>
      <c r="H319" s="306">
        <v>245.63333333333338</v>
      </c>
      <c r="I319" s="306">
        <v>257.2166666666667</v>
      </c>
      <c r="J319" s="306">
        <v>264.53333333333342</v>
      </c>
      <c r="K319" s="305">
        <v>249.9</v>
      </c>
      <c r="L319" s="305">
        <v>231</v>
      </c>
      <c r="M319" s="305">
        <v>3.7394099999999999</v>
      </c>
      <c r="N319" s="1"/>
      <c r="O319" s="1"/>
    </row>
    <row r="320" spans="1:15" ht="12.75" customHeight="1">
      <c r="A320" s="30">
        <v>310</v>
      </c>
      <c r="B320" s="315" t="s">
        <v>453</v>
      </c>
      <c r="C320" s="305">
        <v>173.95</v>
      </c>
      <c r="D320" s="306">
        <v>175.43333333333331</v>
      </c>
      <c r="E320" s="306">
        <v>171.71666666666661</v>
      </c>
      <c r="F320" s="306">
        <v>169.48333333333329</v>
      </c>
      <c r="G320" s="306">
        <v>165.76666666666659</v>
      </c>
      <c r="H320" s="306">
        <v>177.66666666666663</v>
      </c>
      <c r="I320" s="306">
        <v>181.38333333333333</v>
      </c>
      <c r="J320" s="306">
        <v>183.61666666666665</v>
      </c>
      <c r="K320" s="305">
        <v>179.15</v>
      </c>
      <c r="L320" s="305">
        <v>173.2</v>
      </c>
      <c r="M320" s="305">
        <v>0.94538</v>
      </c>
      <c r="N320" s="1"/>
      <c r="O320" s="1"/>
    </row>
    <row r="321" spans="1:15" ht="12.75" customHeight="1">
      <c r="A321" s="30">
        <v>311</v>
      </c>
      <c r="B321" s="315" t="s">
        <v>451</v>
      </c>
      <c r="C321" s="305">
        <v>201.35</v>
      </c>
      <c r="D321" s="306">
        <v>201.25</v>
      </c>
      <c r="E321" s="306">
        <v>198.3</v>
      </c>
      <c r="F321" s="306">
        <v>195.25</v>
      </c>
      <c r="G321" s="306">
        <v>192.3</v>
      </c>
      <c r="H321" s="306">
        <v>204.3</v>
      </c>
      <c r="I321" s="306">
        <v>207.25</v>
      </c>
      <c r="J321" s="306">
        <v>210.3</v>
      </c>
      <c r="K321" s="305">
        <v>204.2</v>
      </c>
      <c r="L321" s="305">
        <v>198.2</v>
      </c>
      <c r="M321" s="305">
        <v>5.5773299999999999</v>
      </c>
      <c r="N321" s="1"/>
      <c r="O321" s="1"/>
    </row>
    <row r="322" spans="1:15" ht="12.75" customHeight="1">
      <c r="A322" s="30">
        <v>312</v>
      </c>
      <c r="B322" s="315" t="s">
        <v>452</v>
      </c>
      <c r="C322" s="305">
        <v>835.35</v>
      </c>
      <c r="D322" s="306">
        <v>847.05000000000007</v>
      </c>
      <c r="E322" s="306">
        <v>810.50000000000011</v>
      </c>
      <c r="F322" s="306">
        <v>785.65000000000009</v>
      </c>
      <c r="G322" s="306">
        <v>749.10000000000014</v>
      </c>
      <c r="H322" s="306">
        <v>871.90000000000009</v>
      </c>
      <c r="I322" s="306">
        <v>908.45</v>
      </c>
      <c r="J322" s="306">
        <v>933.30000000000007</v>
      </c>
      <c r="K322" s="305">
        <v>883.6</v>
      </c>
      <c r="L322" s="305">
        <v>822.2</v>
      </c>
      <c r="M322" s="305">
        <v>3.2418800000000001</v>
      </c>
      <c r="N322" s="1"/>
      <c r="O322" s="1"/>
    </row>
    <row r="323" spans="1:15" ht="12.75" customHeight="1">
      <c r="A323" s="30">
        <v>313</v>
      </c>
      <c r="B323" s="315" t="s">
        <v>158</v>
      </c>
      <c r="C323" s="305">
        <v>2896.95</v>
      </c>
      <c r="D323" s="306">
        <v>2916.2666666666664</v>
      </c>
      <c r="E323" s="306">
        <v>2838.5333333333328</v>
      </c>
      <c r="F323" s="306">
        <v>2780.1166666666663</v>
      </c>
      <c r="G323" s="306">
        <v>2702.3833333333328</v>
      </c>
      <c r="H323" s="306">
        <v>2974.6833333333329</v>
      </c>
      <c r="I323" s="306">
        <v>3052.4166666666665</v>
      </c>
      <c r="J323" s="306">
        <v>3110.833333333333</v>
      </c>
      <c r="K323" s="305">
        <v>2994</v>
      </c>
      <c r="L323" s="305">
        <v>2857.85</v>
      </c>
      <c r="M323" s="305">
        <v>6.6931500000000002</v>
      </c>
      <c r="N323" s="1"/>
      <c r="O323" s="1"/>
    </row>
    <row r="324" spans="1:15" ht="12.75" customHeight="1">
      <c r="A324" s="30">
        <v>314</v>
      </c>
      <c r="B324" s="315" t="s">
        <v>443</v>
      </c>
      <c r="C324" s="305">
        <v>39.85</v>
      </c>
      <c r="D324" s="306">
        <v>40.050000000000004</v>
      </c>
      <c r="E324" s="306">
        <v>39.400000000000006</v>
      </c>
      <c r="F324" s="306">
        <v>38.950000000000003</v>
      </c>
      <c r="G324" s="306">
        <v>38.300000000000004</v>
      </c>
      <c r="H324" s="306">
        <v>40.500000000000007</v>
      </c>
      <c r="I324" s="306">
        <v>41.15</v>
      </c>
      <c r="J324" s="306">
        <v>41.600000000000009</v>
      </c>
      <c r="K324" s="305">
        <v>40.700000000000003</v>
      </c>
      <c r="L324" s="305">
        <v>39.6</v>
      </c>
      <c r="M324" s="305">
        <v>10.03288</v>
      </c>
      <c r="N324" s="1"/>
      <c r="O324" s="1"/>
    </row>
    <row r="325" spans="1:15" ht="12.75" customHeight="1">
      <c r="A325" s="30">
        <v>315</v>
      </c>
      <c r="B325" s="315" t="s">
        <v>444</v>
      </c>
      <c r="C325" s="305">
        <v>162.35</v>
      </c>
      <c r="D325" s="306">
        <v>163.54999999999998</v>
      </c>
      <c r="E325" s="306">
        <v>160.79999999999995</v>
      </c>
      <c r="F325" s="306">
        <v>159.24999999999997</v>
      </c>
      <c r="G325" s="306">
        <v>156.49999999999994</v>
      </c>
      <c r="H325" s="306">
        <v>165.09999999999997</v>
      </c>
      <c r="I325" s="306">
        <v>167.85000000000002</v>
      </c>
      <c r="J325" s="306">
        <v>169.39999999999998</v>
      </c>
      <c r="K325" s="305">
        <v>166.3</v>
      </c>
      <c r="L325" s="305">
        <v>162</v>
      </c>
      <c r="M325" s="305">
        <v>0.88127</v>
      </c>
      <c r="N325" s="1"/>
      <c r="O325" s="1"/>
    </row>
    <row r="326" spans="1:15" ht="12.75" customHeight="1">
      <c r="A326" s="30">
        <v>316</v>
      </c>
      <c r="B326" s="315" t="s">
        <v>454</v>
      </c>
      <c r="C326" s="305">
        <v>823.05</v>
      </c>
      <c r="D326" s="306">
        <v>823.05000000000007</v>
      </c>
      <c r="E326" s="306">
        <v>818.10000000000014</v>
      </c>
      <c r="F326" s="306">
        <v>813.15000000000009</v>
      </c>
      <c r="G326" s="306">
        <v>808.20000000000016</v>
      </c>
      <c r="H326" s="306">
        <v>828.00000000000011</v>
      </c>
      <c r="I326" s="306">
        <v>832.95000000000016</v>
      </c>
      <c r="J326" s="306">
        <v>837.90000000000009</v>
      </c>
      <c r="K326" s="305">
        <v>828</v>
      </c>
      <c r="L326" s="305">
        <v>818.1</v>
      </c>
      <c r="M326" s="305">
        <v>0.49830000000000002</v>
      </c>
      <c r="N326" s="1"/>
      <c r="O326" s="1"/>
    </row>
    <row r="327" spans="1:15" ht="12.75" customHeight="1">
      <c r="A327" s="30">
        <v>317</v>
      </c>
      <c r="B327" s="315" t="s">
        <v>160</v>
      </c>
      <c r="C327" s="305">
        <v>2488.65</v>
      </c>
      <c r="D327" s="306">
        <v>2500</v>
      </c>
      <c r="E327" s="306">
        <v>2458.75</v>
      </c>
      <c r="F327" s="306">
        <v>2428.85</v>
      </c>
      <c r="G327" s="306">
        <v>2387.6</v>
      </c>
      <c r="H327" s="306">
        <v>2529.9</v>
      </c>
      <c r="I327" s="306">
        <v>2571.15</v>
      </c>
      <c r="J327" s="306">
        <v>2601.0500000000002</v>
      </c>
      <c r="K327" s="305">
        <v>2541.25</v>
      </c>
      <c r="L327" s="305">
        <v>2470.1</v>
      </c>
      <c r="M327" s="305">
        <v>4.1218399999999997</v>
      </c>
      <c r="N327" s="1"/>
      <c r="O327" s="1"/>
    </row>
    <row r="328" spans="1:15" ht="12.75" customHeight="1">
      <c r="A328" s="30">
        <v>318</v>
      </c>
      <c r="B328" s="315" t="s">
        <v>161</v>
      </c>
      <c r="C328" s="305">
        <v>74395.5</v>
      </c>
      <c r="D328" s="306">
        <v>74035.783333333326</v>
      </c>
      <c r="E328" s="306">
        <v>73472.666666666657</v>
      </c>
      <c r="F328" s="306">
        <v>72549.833333333328</v>
      </c>
      <c r="G328" s="306">
        <v>71986.71666666666</v>
      </c>
      <c r="H328" s="306">
        <v>74958.616666666654</v>
      </c>
      <c r="I328" s="306">
        <v>75521.733333333323</v>
      </c>
      <c r="J328" s="306">
        <v>76444.566666666651</v>
      </c>
      <c r="K328" s="305">
        <v>74598.899999999994</v>
      </c>
      <c r="L328" s="305">
        <v>73112.95</v>
      </c>
      <c r="M328" s="305">
        <v>7.0730000000000001E-2</v>
      </c>
      <c r="N328" s="1"/>
      <c r="O328" s="1"/>
    </row>
    <row r="329" spans="1:15" ht="12.75" customHeight="1">
      <c r="A329" s="30">
        <v>319</v>
      </c>
      <c r="B329" s="315" t="s">
        <v>448</v>
      </c>
      <c r="C329" s="305">
        <v>83.75</v>
      </c>
      <c r="D329" s="306">
        <v>83.75</v>
      </c>
      <c r="E329" s="306">
        <v>83.75</v>
      </c>
      <c r="F329" s="306">
        <v>83.75</v>
      </c>
      <c r="G329" s="306">
        <v>83.75</v>
      </c>
      <c r="H329" s="306">
        <v>83.75</v>
      </c>
      <c r="I329" s="306">
        <v>83.75</v>
      </c>
      <c r="J329" s="306">
        <v>83.75</v>
      </c>
      <c r="K329" s="305">
        <v>83.75</v>
      </c>
      <c r="L329" s="305">
        <v>83.75</v>
      </c>
      <c r="M329" s="305">
        <v>5.0607899999999999</v>
      </c>
      <c r="N329" s="1"/>
      <c r="O329" s="1"/>
    </row>
    <row r="330" spans="1:15" ht="12.75" customHeight="1">
      <c r="A330" s="30">
        <v>320</v>
      </c>
      <c r="B330" s="315" t="s">
        <v>162</v>
      </c>
      <c r="C330" s="305">
        <v>1144.25</v>
      </c>
      <c r="D330" s="306">
        <v>1146.6000000000001</v>
      </c>
      <c r="E330" s="306">
        <v>1127.7000000000003</v>
      </c>
      <c r="F330" s="306">
        <v>1111.1500000000001</v>
      </c>
      <c r="G330" s="306">
        <v>1092.2500000000002</v>
      </c>
      <c r="H330" s="306">
        <v>1163.1500000000003</v>
      </c>
      <c r="I330" s="306">
        <v>1182.0500000000004</v>
      </c>
      <c r="J330" s="306">
        <v>1198.6000000000004</v>
      </c>
      <c r="K330" s="305">
        <v>1165.5</v>
      </c>
      <c r="L330" s="305">
        <v>1130.05</v>
      </c>
      <c r="M330" s="305">
        <v>7.2462</v>
      </c>
      <c r="N330" s="1"/>
      <c r="O330" s="1"/>
    </row>
    <row r="331" spans="1:15" ht="12.75" customHeight="1">
      <c r="A331" s="30">
        <v>321</v>
      </c>
      <c r="B331" s="315" t="s">
        <v>163</v>
      </c>
      <c r="C331" s="305">
        <v>271.14999999999998</v>
      </c>
      <c r="D331" s="306">
        <v>270.38333333333333</v>
      </c>
      <c r="E331" s="306">
        <v>267.91666666666663</v>
      </c>
      <c r="F331" s="306">
        <v>264.68333333333328</v>
      </c>
      <c r="G331" s="306">
        <v>262.21666666666658</v>
      </c>
      <c r="H331" s="306">
        <v>273.61666666666667</v>
      </c>
      <c r="I331" s="306">
        <v>276.08333333333337</v>
      </c>
      <c r="J331" s="306">
        <v>279.31666666666672</v>
      </c>
      <c r="K331" s="305">
        <v>272.85000000000002</v>
      </c>
      <c r="L331" s="305">
        <v>267.14999999999998</v>
      </c>
      <c r="M331" s="305">
        <v>3.6023700000000001</v>
      </c>
      <c r="N331" s="1"/>
      <c r="O331" s="1"/>
    </row>
    <row r="332" spans="1:15" ht="12.75" customHeight="1">
      <c r="A332" s="30">
        <v>322</v>
      </c>
      <c r="B332" s="315" t="s">
        <v>268</v>
      </c>
      <c r="C332" s="305">
        <v>686.25</v>
      </c>
      <c r="D332" s="306">
        <v>688.5</v>
      </c>
      <c r="E332" s="306">
        <v>679.3</v>
      </c>
      <c r="F332" s="306">
        <v>672.34999999999991</v>
      </c>
      <c r="G332" s="306">
        <v>663.14999999999986</v>
      </c>
      <c r="H332" s="306">
        <v>695.45</v>
      </c>
      <c r="I332" s="306">
        <v>704.65000000000009</v>
      </c>
      <c r="J332" s="306">
        <v>711.60000000000014</v>
      </c>
      <c r="K332" s="305">
        <v>697.7</v>
      </c>
      <c r="L332" s="305">
        <v>681.55</v>
      </c>
      <c r="M332" s="305">
        <v>4.5991799999999996</v>
      </c>
      <c r="N332" s="1"/>
      <c r="O332" s="1"/>
    </row>
    <row r="333" spans="1:15" ht="12.75" customHeight="1">
      <c r="A333" s="30">
        <v>323</v>
      </c>
      <c r="B333" s="315" t="s">
        <v>164</v>
      </c>
      <c r="C333" s="305">
        <v>95.5</v>
      </c>
      <c r="D333" s="306">
        <v>95.883333333333326</v>
      </c>
      <c r="E333" s="306">
        <v>94.266666666666652</v>
      </c>
      <c r="F333" s="306">
        <v>93.033333333333331</v>
      </c>
      <c r="G333" s="306">
        <v>91.416666666666657</v>
      </c>
      <c r="H333" s="306">
        <v>97.116666666666646</v>
      </c>
      <c r="I333" s="306">
        <v>98.73333333333332</v>
      </c>
      <c r="J333" s="306">
        <v>99.96666666666664</v>
      </c>
      <c r="K333" s="305">
        <v>97.5</v>
      </c>
      <c r="L333" s="305">
        <v>94.65</v>
      </c>
      <c r="M333" s="305">
        <v>116.49229</v>
      </c>
      <c r="N333" s="1"/>
      <c r="O333" s="1"/>
    </row>
    <row r="334" spans="1:15" ht="12.75" customHeight="1">
      <c r="A334" s="30">
        <v>324</v>
      </c>
      <c r="B334" s="315" t="s">
        <v>165</v>
      </c>
      <c r="C334" s="305">
        <v>3502.45</v>
      </c>
      <c r="D334" s="306">
        <v>3494.15</v>
      </c>
      <c r="E334" s="306">
        <v>3443.3</v>
      </c>
      <c r="F334" s="306">
        <v>3384.15</v>
      </c>
      <c r="G334" s="306">
        <v>3333.3</v>
      </c>
      <c r="H334" s="306">
        <v>3553.3</v>
      </c>
      <c r="I334" s="306">
        <v>3604.1499999999996</v>
      </c>
      <c r="J334" s="306">
        <v>3663.3</v>
      </c>
      <c r="K334" s="305">
        <v>3545</v>
      </c>
      <c r="L334" s="305">
        <v>3435</v>
      </c>
      <c r="M334" s="305">
        <v>4.08995</v>
      </c>
      <c r="N334" s="1"/>
      <c r="O334" s="1"/>
    </row>
    <row r="335" spans="1:15" ht="12.75" customHeight="1">
      <c r="A335" s="30">
        <v>325</v>
      </c>
      <c r="B335" s="315" t="s">
        <v>166</v>
      </c>
      <c r="C335" s="305">
        <v>3717.15</v>
      </c>
      <c r="D335" s="306">
        <v>3712.5</v>
      </c>
      <c r="E335" s="306">
        <v>3671.05</v>
      </c>
      <c r="F335" s="306">
        <v>3624.9500000000003</v>
      </c>
      <c r="G335" s="306">
        <v>3583.5000000000005</v>
      </c>
      <c r="H335" s="306">
        <v>3758.6</v>
      </c>
      <c r="I335" s="306">
        <v>3800.0499999999997</v>
      </c>
      <c r="J335" s="306">
        <v>3846.1499999999996</v>
      </c>
      <c r="K335" s="305">
        <v>3753.95</v>
      </c>
      <c r="L335" s="305">
        <v>3666.4</v>
      </c>
      <c r="M335" s="305">
        <v>1.2422899999999999</v>
      </c>
      <c r="N335" s="1"/>
      <c r="O335" s="1"/>
    </row>
    <row r="336" spans="1:15" ht="12.75" customHeight="1">
      <c r="A336" s="30">
        <v>326</v>
      </c>
      <c r="B336" s="315" t="s">
        <v>840</v>
      </c>
      <c r="C336" s="305">
        <v>1214.4000000000001</v>
      </c>
      <c r="D336" s="306">
        <v>1210.2333333333333</v>
      </c>
      <c r="E336" s="306">
        <v>1196.4666666666667</v>
      </c>
      <c r="F336" s="306">
        <v>1178.5333333333333</v>
      </c>
      <c r="G336" s="306">
        <v>1164.7666666666667</v>
      </c>
      <c r="H336" s="306">
        <v>1228.1666666666667</v>
      </c>
      <c r="I336" s="306">
        <v>1241.9333333333336</v>
      </c>
      <c r="J336" s="306">
        <v>1259.8666666666668</v>
      </c>
      <c r="K336" s="305">
        <v>1224</v>
      </c>
      <c r="L336" s="305">
        <v>1192.3</v>
      </c>
      <c r="M336" s="305">
        <v>1.3040799999999999</v>
      </c>
      <c r="N336" s="1"/>
      <c r="O336" s="1"/>
    </row>
    <row r="337" spans="1:15" ht="12.75" customHeight="1">
      <c r="A337" s="30">
        <v>327</v>
      </c>
      <c r="B337" s="315" t="s">
        <v>456</v>
      </c>
      <c r="C337" s="305">
        <v>33.299999999999997</v>
      </c>
      <c r="D337" s="306">
        <v>33.449999999999996</v>
      </c>
      <c r="E337" s="306">
        <v>32.949999999999989</v>
      </c>
      <c r="F337" s="306">
        <v>32.599999999999994</v>
      </c>
      <c r="G337" s="306">
        <v>32.099999999999987</v>
      </c>
      <c r="H337" s="306">
        <v>33.79999999999999</v>
      </c>
      <c r="I337" s="306">
        <v>34.300000000000004</v>
      </c>
      <c r="J337" s="306">
        <v>34.649999999999991</v>
      </c>
      <c r="K337" s="305">
        <v>33.950000000000003</v>
      </c>
      <c r="L337" s="305">
        <v>33.1</v>
      </c>
      <c r="M337" s="305">
        <v>31.985790000000001</v>
      </c>
      <c r="N337" s="1"/>
      <c r="O337" s="1"/>
    </row>
    <row r="338" spans="1:15" ht="12.75" customHeight="1">
      <c r="A338" s="30">
        <v>328</v>
      </c>
      <c r="B338" s="315" t="s">
        <v>457</v>
      </c>
      <c r="C338" s="305">
        <v>62.95</v>
      </c>
      <c r="D338" s="306">
        <v>63.333333333333336</v>
      </c>
      <c r="E338" s="306">
        <v>62.266666666666666</v>
      </c>
      <c r="F338" s="306">
        <v>61.583333333333329</v>
      </c>
      <c r="G338" s="306">
        <v>60.516666666666659</v>
      </c>
      <c r="H338" s="306">
        <v>64.01666666666668</v>
      </c>
      <c r="I338" s="306">
        <v>65.083333333333343</v>
      </c>
      <c r="J338" s="306">
        <v>65.76666666666668</v>
      </c>
      <c r="K338" s="305">
        <v>64.400000000000006</v>
      </c>
      <c r="L338" s="305">
        <v>62.65</v>
      </c>
      <c r="M338" s="305">
        <v>11.280939999999999</v>
      </c>
      <c r="N338" s="1"/>
      <c r="O338" s="1"/>
    </row>
    <row r="339" spans="1:15" ht="12.75" customHeight="1">
      <c r="A339" s="30">
        <v>329</v>
      </c>
      <c r="B339" s="315" t="s">
        <v>458</v>
      </c>
      <c r="C339" s="305">
        <v>529.9</v>
      </c>
      <c r="D339" s="306">
        <v>534.48333333333323</v>
      </c>
      <c r="E339" s="306">
        <v>524.06666666666649</v>
      </c>
      <c r="F339" s="306">
        <v>518.23333333333323</v>
      </c>
      <c r="G339" s="306">
        <v>507.81666666666649</v>
      </c>
      <c r="H339" s="306">
        <v>540.31666666666649</v>
      </c>
      <c r="I339" s="306">
        <v>550.73333333333323</v>
      </c>
      <c r="J339" s="306">
        <v>556.56666666666649</v>
      </c>
      <c r="K339" s="305">
        <v>544.9</v>
      </c>
      <c r="L339" s="305">
        <v>528.65</v>
      </c>
      <c r="M339" s="305">
        <v>0.16252</v>
      </c>
      <c r="N339" s="1"/>
      <c r="O339" s="1"/>
    </row>
    <row r="340" spans="1:15" ht="12.75" customHeight="1">
      <c r="A340" s="30">
        <v>330</v>
      </c>
      <c r="B340" s="315" t="s">
        <v>167</v>
      </c>
      <c r="C340" s="305">
        <v>17187.099999999999</v>
      </c>
      <c r="D340" s="306">
        <v>17106.166666666664</v>
      </c>
      <c r="E340" s="306">
        <v>16934.033333333329</v>
      </c>
      <c r="F340" s="306">
        <v>16680.966666666664</v>
      </c>
      <c r="G340" s="306">
        <v>16508.833333333328</v>
      </c>
      <c r="H340" s="306">
        <v>17359.23333333333</v>
      </c>
      <c r="I340" s="306">
        <v>17531.366666666661</v>
      </c>
      <c r="J340" s="306">
        <v>17784.433333333331</v>
      </c>
      <c r="K340" s="305">
        <v>17278.3</v>
      </c>
      <c r="L340" s="305">
        <v>16853.099999999999</v>
      </c>
      <c r="M340" s="305">
        <v>0.92410000000000003</v>
      </c>
      <c r="N340" s="1"/>
      <c r="O340" s="1"/>
    </row>
    <row r="341" spans="1:15" ht="12.75" customHeight="1">
      <c r="A341" s="30">
        <v>331</v>
      </c>
      <c r="B341" s="315" t="s">
        <v>464</v>
      </c>
      <c r="C341" s="305">
        <v>78.95</v>
      </c>
      <c r="D341" s="306">
        <v>79.45</v>
      </c>
      <c r="E341" s="306">
        <v>78</v>
      </c>
      <c r="F341" s="306">
        <v>77.05</v>
      </c>
      <c r="G341" s="306">
        <v>75.599999999999994</v>
      </c>
      <c r="H341" s="306">
        <v>80.400000000000006</v>
      </c>
      <c r="I341" s="306">
        <v>81.850000000000023</v>
      </c>
      <c r="J341" s="306">
        <v>82.800000000000011</v>
      </c>
      <c r="K341" s="305">
        <v>80.900000000000006</v>
      </c>
      <c r="L341" s="305">
        <v>78.5</v>
      </c>
      <c r="M341" s="305">
        <v>8.3942899999999998</v>
      </c>
      <c r="N341" s="1"/>
      <c r="O341" s="1"/>
    </row>
    <row r="342" spans="1:15" ht="12.75" customHeight="1">
      <c r="A342" s="30">
        <v>332</v>
      </c>
      <c r="B342" s="315" t="s">
        <v>463</v>
      </c>
      <c r="C342" s="305">
        <v>52.9</v>
      </c>
      <c r="D342" s="306">
        <v>53.483333333333327</v>
      </c>
      <c r="E342" s="306">
        <v>51.966666666666654</v>
      </c>
      <c r="F342" s="306">
        <v>51.033333333333324</v>
      </c>
      <c r="G342" s="306">
        <v>49.516666666666652</v>
      </c>
      <c r="H342" s="306">
        <v>54.416666666666657</v>
      </c>
      <c r="I342" s="306">
        <v>55.933333333333323</v>
      </c>
      <c r="J342" s="306">
        <v>56.86666666666666</v>
      </c>
      <c r="K342" s="305">
        <v>55</v>
      </c>
      <c r="L342" s="305">
        <v>52.55</v>
      </c>
      <c r="M342" s="305">
        <v>16.298490000000001</v>
      </c>
      <c r="N342" s="1"/>
      <c r="O342" s="1"/>
    </row>
    <row r="343" spans="1:15" ht="12.75" customHeight="1">
      <c r="A343" s="30">
        <v>333</v>
      </c>
      <c r="B343" s="315" t="s">
        <v>462</v>
      </c>
      <c r="C343" s="305">
        <v>617.25</v>
      </c>
      <c r="D343" s="306">
        <v>620.55000000000007</v>
      </c>
      <c r="E343" s="306">
        <v>607.70000000000016</v>
      </c>
      <c r="F343" s="306">
        <v>598.15000000000009</v>
      </c>
      <c r="G343" s="306">
        <v>585.30000000000018</v>
      </c>
      <c r="H343" s="306">
        <v>630.10000000000014</v>
      </c>
      <c r="I343" s="306">
        <v>642.95000000000005</v>
      </c>
      <c r="J343" s="306">
        <v>652.50000000000011</v>
      </c>
      <c r="K343" s="305">
        <v>633.4</v>
      </c>
      <c r="L343" s="305">
        <v>611</v>
      </c>
      <c r="M343" s="305">
        <v>1.6514899999999999</v>
      </c>
      <c r="N343" s="1"/>
      <c r="O343" s="1"/>
    </row>
    <row r="344" spans="1:15" ht="12.75" customHeight="1">
      <c r="A344" s="30">
        <v>334</v>
      </c>
      <c r="B344" s="315" t="s">
        <v>459</v>
      </c>
      <c r="C344" s="305">
        <v>33.15</v>
      </c>
      <c r="D344" s="306">
        <v>32.85</v>
      </c>
      <c r="E344" s="306">
        <v>32.300000000000004</v>
      </c>
      <c r="F344" s="306">
        <v>31.450000000000003</v>
      </c>
      <c r="G344" s="306">
        <v>30.900000000000006</v>
      </c>
      <c r="H344" s="306">
        <v>33.700000000000003</v>
      </c>
      <c r="I344" s="306">
        <v>34.25</v>
      </c>
      <c r="J344" s="306">
        <v>35.1</v>
      </c>
      <c r="K344" s="305">
        <v>33.4</v>
      </c>
      <c r="L344" s="305">
        <v>32</v>
      </c>
      <c r="M344" s="305">
        <v>116.9243</v>
      </c>
      <c r="N344" s="1"/>
      <c r="O344" s="1"/>
    </row>
    <row r="345" spans="1:15" ht="12.75" customHeight="1">
      <c r="A345" s="30">
        <v>335</v>
      </c>
      <c r="B345" s="315" t="s">
        <v>534</v>
      </c>
      <c r="C345" s="305">
        <v>100.2</v>
      </c>
      <c r="D345" s="306">
        <v>100.88333333333333</v>
      </c>
      <c r="E345" s="306">
        <v>98.766666666666652</v>
      </c>
      <c r="F345" s="306">
        <v>97.333333333333329</v>
      </c>
      <c r="G345" s="306">
        <v>95.216666666666654</v>
      </c>
      <c r="H345" s="306">
        <v>102.31666666666665</v>
      </c>
      <c r="I345" s="306">
        <v>104.43333333333332</v>
      </c>
      <c r="J345" s="306">
        <v>105.86666666666665</v>
      </c>
      <c r="K345" s="305">
        <v>103</v>
      </c>
      <c r="L345" s="305">
        <v>99.45</v>
      </c>
      <c r="M345" s="305">
        <v>5.2627699999999997</v>
      </c>
      <c r="N345" s="1"/>
      <c r="O345" s="1"/>
    </row>
    <row r="346" spans="1:15" ht="12.75" customHeight="1">
      <c r="A346" s="30">
        <v>336</v>
      </c>
      <c r="B346" s="315" t="s">
        <v>465</v>
      </c>
      <c r="C346" s="305">
        <v>1997.6</v>
      </c>
      <c r="D346" s="306">
        <v>1981.2333333333333</v>
      </c>
      <c r="E346" s="306">
        <v>1928.4666666666667</v>
      </c>
      <c r="F346" s="306">
        <v>1859.3333333333333</v>
      </c>
      <c r="G346" s="306">
        <v>1806.5666666666666</v>
      </c>
      <c r="H346" s="306">
        <v>2050.3666666666668</v>
      </c>
      <c r="I346" s="306">
        <v>2103.1333333333337</v>
      </c>
      <c r="J346" s="306">
        <v>2172.2666666666669</v>
      </c>
      <c r="K346" s="305">
        <v>2034</v>
      </c>
      <c r="L346" s="305">
        <v>1912.1</v>
      </c>
      <c r="M346" s="305">
        <v>0.50873000000000002</v>
      </c>
      <c r="N346" s="1"/>
      <c r="O346" s="1"/>
    </row>
    <row r="347" spans="1:15" ht="12.75" customHeight="1">
      <c r="A347" s="30">
        <v>337</v>
      </c>
      <c r="B347" s="315" t="s">
        <v>460</v>
      </c>
      <c r="C347" s="305">
        <v>78.849999999999994</v>
      </c>
      <c r="D347" s="306">
        <v>79.833333333333329</v>
      </c>
      <c r="E347" s="306">
        <v>77.11666666666666</v>
      </c>
      <c r="F347" s="306">
        <v>75.383333333333326</v>
      </c>
      <c r="G347" s="306">
        <v>72.666666666666657</v>
      </c>
      <c r="H347" s="306">
        <v>81.566666666666663</v>
      </c>
      <c r="I347" s="306">
        <v>84.283333333333331</v>
      </c>
      <c r="J347" s="306">
        <v>86.016666666666666</v>
      </c>
      <c r="K347" s="305">
        <v>82.55</v>
      </c>
      <c r="L347" s="305">
        <v>78.099999999999994</v>
      </c>
      <c r="M347" s="305">
        <v>37.465139999999998</v>
      </c>
      <c r="N347" s="1"/>
      <c r="O347" s="1"/>
    </row>
    <row r="348" spans="1:15" ht="12.75" customHeight="1">
      <c r="A348" s="30">
        <v>338</v>
      </c>
      <c r="B348" s="315" t="s">
        <v>168</v>
      </c>
      <c r="C348" s="305">
        <v>126.4</v>
      </c>
      <c r="D348" s="306">
        <v>127.71666666666668</v>
      </c>
      <c r="E348" s="306">
        <v>124.23333333333338</v>
      </c>
      <c r="F348" s="306">
        <v>122.06666666666669</v>
      </c>
      <c r="G348" s="306">
        <v>118.58333333333339</v>
      </c>
      <c r="H348" s="306">
        <v>129.88333333333338</v>
      </c>
      <c r="I348" s="306">
        <v>133.36666666666667</v>
      </c>
      <c r="J348" s="306">
        <v>135.53333333333336</v>
      </c>
      <c r="K348" s="305">
        <v>131.19999999999999</v>
      </c>
      <c r="L348" s="305">
        <v>125.55</v>
      </c>
      <c r="M348" s="305">
        <v>90.33569</v>
      </c>
      <c r="N348" s="1"/>
      <c r="O348" s="1"/>
    </row>
    <row r="349" spans="1:15" ht="12.75" customHeight="1">
      <c r="A349" s="30">
        <v>339</v>
      </c>
      <c r="B349" s="315" t="s">
        <v>461</v>
      </c>
      <c r="C349" s="305">
        <v>253.75</v>
      </c>
      <c r="D349" s="306">
        <v>255.21666666666667</v>
      </c>
      <c r="E349" s="306">
        <v>250.43333333333334</v>
      </c>
      <c r="F349" s="306">
        <v>247.11666666666667</v>
      </c>
      <c r="G349" s="306">
        <v>242.33333333333334</v>
      </c>
      <c r="H349" s="306">
        <v>258.5333333333333</v>
      </c>
      <c r="I349" s="306">
        <v>263.31666666666672</v>
      </c>
      <c r="J349" s="306">
        <v>266.63333333333333</v>
      </c>
      <c r="K349" s="305">
        <v>260</v>
      </c>
      <c r="L349" s="305">
        <v>251.9</v>
      </c>
      <c r="M349" s="305">
        <v>10.425380000000001</v>
      </c>
      <c r="N349" s="1"/>
      <c r="O349" s="1"/>
    </row>
    <row r="350" spans="1:15" ht="12.75" customHeight="1">
      <c r="A350" s="30">
        <v>340</v>
      </c>
      <c r="B350" s="315" t="s">
        <v>170</v>
      </c>
      <c r="C350" s="305">
        <v>146.9</v>
      </c>
      <c r="D350" s="306">
        <v>148.35</v>
      </c>
      <c r="E350" s="306">
        <v>144.85</v>
      </c>
      <c r="F350" s="306">
        <v>142.80000000000001</v>
      </c>
      <c r="G350" s="306">
        <v>139.30000000000001</v>
      </c>
      <c r="H350" s="306">
        <v>150.39999999999998</v>
      </c>
      <c r="I350" s="306">
        <v>153.89999999999998</v>
      </c>
      <c r="J350" s="306">
        <v>155.94999999999996</v>
      </c>
      <c r="K350" s="305">
        <v>151.85</v>
      </c>
      <c r="L350" s="305">
        <v>146.30000000000001</v>
      </c>
      <c r="M350" s="305">
        <v>165.81141</v>
      </c>
      <c r="N350" s="1"/>
      <c r="O350" s="1"/>
    </row>
    <row r="351" spans="1:15" ht="12.75" customHeight="1">
      <c r="A351" s="30">
        <v>341</v>
      </c>
      <c r="B351" s="315" t="s">
        <v>269</v>
      </c>
      <c r="C351" s="305">
        <v>787.95</v>
      </c>
      <c r="D351" s="306">
        <v>785.98333333333346</v>
      </c>
      <c r="E351" s="306">
        <v>773.1166666666669</v>
      </c>
      <c r="F351" s="306">
        <v>758.28333333333342</v>
      </c>
      <c r="G351" s="306">
        <v>745.41666666666686</v>
      </c>
      <c r="H351" s="306">
        <v>800.81666666666695</v>
      </c>
      <c r="I351" s="306">
        <v>813.68333333333351</v>
      </c>
      <c r="J351" s="306">
        <v>828.51666666666699</v>
      </c>
      <c r="K351" s="305">
        <v>798.85</v>
      </c>
      <c r="L351" s="305">
        <v>771.15</v>
      </c>
      <c r="M351" s="305">
        <v>10.5426</v>
      </c>
      <c r="N351" s="1"/>
      <c r="O351" s="1"/>
    </row>
    <row r="352" spans="1:15" ht="12.75" customHeight="1">
      <c r="A352" s="30">
        <v>342</v>
      </c>
      <c r="B352" s="315" t="s">
        <v>466</v>
      </c>
      <c r="C352" s="305">
        <v>3175.35</v>
      </c>
      <c r="D352" s="306">
        <v>3188.4833333333331</v>
      </c>
      <c r="E352" s="306">
        <v>3138.0166666666664</v>
      </c>
      <c r="F352" s="306">
        <v>3100.6833333333334</v>
      </c>
      <c r="G352" s="306">
        <v>3050.2166666666667</v>
      </c>
      <c r="H352" s="306">
        <v>3225.8166666666662</v>
      </c>
      <c r="I352" s="306">
        <v>3276.2833333333324</v>
      </c>
      <c r="J352" s="306">
        <v>3313.6166666666659</v>
      </c>
      <c r="K352" s="305">
        <v>3238.95</v>
      </c>
      <c r="L352" s="305">
        <v>3151.15</v>
      </c>
      <c r="M352" s="305">
        <v>0.37131999999999998</v>
      </c>
      <c r="N352" s="1"/>
      <c r="O352" s="1"/>
    </row>
    <row r="353" spans="1:15" ht="12.75" customHeight="1">
      <c r="A353" s="30">
        <v>343</v>
      </c>
      <c r="B353" s="315" t="s">
        <v>270</v>
      </c>
      <c r="C353" s="305">
        <v>228.5</v>
      </c>
      <c r="D353" s="306">
        <v>230.81666666666669</v>
      </c>
      <c r="E353" s="306">
        <v>224.68333333333339</v>
      </c>
      <c r="F353" s="306">
        <v>220.8666666666667</v>
      </c>
      <c r="G353" s="306">
        <v>214.73333333333341</v>
      </c>
      <c r="H353" s="306">
        <v>234.63333333333338</v>
      </c>
      <c r="I353" s="306">
        <v>240.76666666666665</v>
      </c>
      <c r="J353" s="306">
        <v>244.58333333333337</v>
      </c>
      <c r="K353" s="305">
        <v>236.95</v>
      </c>
      <c r="L353" s="305">
        <v>227</v>
      </c>
      <c r="M353" s="305">
        <v>3.8546299999999998</v>
      </c>
      <c r="N353" s="1"/>
      <c r="O353" s="1"/>
    </row>
    <row r="354" spans="1:15" ht="12.75" customHeight="1">
      <c r="A354" s="30">
        <v>344</v>
      </c>
      <c r="B354" s="315" t="s">
        <v>171</v>
      </c>
      <c r="C354" s="305">
        <v>150.65</v>
      </c>
      <c r="D354" s="306">
        <v>152.85</v>
      </c>
      <c r="E354" s="306">
        <v>147.94999999999999</v>
      </c>
      <c r="F354" s="306">
        <v>145.25</v>
      </c>
      <c r="G354" s="306">
        <v>140.35</v>
      </c>
      <c r="H354" s="306">
        <v>155.54999999999998</v>
      </c>
      <c r="I354" s="306">
        <v>160.45000000000002</v>
      </c>
      <c r="J354" s="306">
        <v>163.14999999999998</v>
      </c>
      <c r="K354" s="305">
        <v>157.75</v>
      </c>
      <c r="L354" s="305">
        <v>150.15</v>
      </c>
      <c r="M354" s="305">
        <v>191.41394</v>
      </c>
      <c r="N354" s="1"/>
      <c r="O354" s="1"/>
    </row>
    <row r="355" spans="1:15" ht="12.75" customHeight="1">
      <c r="A355" s="30">
        <v>345</v>
      </c>
      <c r="B355" s="315" t="s">
        <v>467</v>
      </c>
      <c r="C355" s="305">
        <v>272.55</v>
      </c>
      <c r="D355" s="306">
        <v>273.14999999999998</v>
      </c>
      <c r="E355" s="306">
        <v>269.29999999999995</v>
      </c>
      <c r="F355" s="306">
        <v>266.04999999999995</v>
      </c>
      <c r="G355" s="306">
        <v>262.19999999999993</v>
      </c>
      <c r="H355" s="306">
        <v>276.39999999999998</v>
      </c>
      <c r="I355" s="306">
        <v>280.25</v>
      </c>
      <c r="J355" s="306">
        <v>283.5</v>
      </c>
      <c r="K355" s="305">
        <v>277</v>
      </c>
      <c r="L355" s="305">
        <v>269.89999999999998</v>
      </c>
      <c r="M355" s="305">
        <v>0.91256000000000004</v>
      </c>
      <c r="N355" s="1"/>
      <c r="O355" s="1"/>
    </row>
    <row r="356" spans="1:15" ht="12.75" customHeight="1">
      <c r="A356" s="30">
        <v>346</v>
      </c>
      <c r="B356" s="315" t="s">
        <v>172</v>
      </c>
      <c r="C356" s="305">
        <v>42940.4</v>
      </c>
      <c r="D356" s="306">
        <v>42766.133333333331</v>
      </c>
      <c r="E356" s="306">
        <v>42184.266666666663</v>
      </c>
      <c r="F356" s="306">
        <v>41428.133333333331</v>
      </c>
      <c r="G356" s="306">
        <v>40846.266666666663</v>
      </c>
      <c r="H356" s="306">
        <v>43522.266666666663</v>
      </c>
      <c r="I356" s="306">
        <v>44104.133333333331</v>
      </c>
      <c r="J356" s="306">
        <v>44860.266666666663</v>
      </c>
      <c r="K356" s="305">
        <v>43348</v>
      </c>
      <c r="L356" s="305">
        <v>42010</v>
      </c>
      <c r="M356" s="305">
        <v>0.16911999999999999</v>
      </c>
      <c r="N356" s="1"/>
      <c r="O356" s="1"/>
    </row>
    <row r="357" spans="1:15" ht="12.75" customHeight="1">
      <c r="A357" s="30">
        <v>347</v>
      </c>
      <c r="B357" s="315" t="s">
        <v>857</v>
      </c>
      <c r="C357" s="305">
        <v>112.5</v>
      </c>
      <c r="D357" s="306">
        <v>112.81666666666668</v>
      </c>
      <c r="E357" s="306">
        <v>110.83333333333336</v>
      </c>
      <c r="F357" s="306">
        <v>109.16666666666669</v>
      </c>
      <c r="G357" s="306">
        <v>107.18333333333337</v>
      </c>
      <c r="H357" s="306">
        <v>114.48333333333335</v>
      </c>
      <c r="I357" s="306">
        <v>116.46666666666667</v>
      </c>
      <c r="J357" s="306">
        <v>118.13333333333334</v>
      </c>
      <c r="K357" s="305">
        <v>114.8</v>
      </c>
      <c r="L357" s="305">
        <v>111.15</v>
      </c>
      <c r="M357" s="305">
        <v>6.6822699999999999</v>
      </c>
      <c r="N357" s="1"/>
      <c r="O357" s="1"/>
    </row>
    <row r="358" spans="1:15" ht="12.75" customHeight="1">
      <c r="A358" s="30">
        <v>348</v>
      </c>
      <c r="B358" s="315" t="s">
        <v>173</v>
      </c>
      <c r="C358" s="305">
        <v>1808.55</v>
      </c>
      <c r="D358" s="306">
        <v>1817.9833333333333</v>
      </c>
      <c r="E358" s="306">
        <v>1731.0666666666666</v>
      </c>
      <c r="F358" s="306">
        <v>1653.5833333333333</v>
      </c>
      <c r="G358" s="306">
        <v>1566.6666666666665</v>
      </c>
      <c r="H358" s="306">
        <v>1895.4666666666667</v>
      </c>
      <c r="I358" s="306">
        <v>1982.3833333333332</v>
      </c>
      <c r="J358" s="306">
        <v>2059.8666666666668</v>
      </c>
      <c r="K358" s="305">
        <v>1904.9</v>
      </c>
      <c r="L358" s="305">
        <v>1740.5</v>
      </c>
      <c r="M358" s="305">
        <v>16.188079999999999</v>
      </c>
      <c r="N358" s="1"/>
      <c r="O358" s="1"/>
    </row>
    <row r="359" spans="1:15" ht="12.75" customHeight="1">
      <c r="A359" s="30">
        <v>349</v>
      </c>
      <c r="B359" s="315" t="s">
        <v>471</v>
      </c>
      <c r="C359" s="305">
        <v>3617.85</v>
      </c>
      <c r="D359" s="306">
        <v>3678.2000000000003</v>
      </c>
      <c r="E359" s="306">
        <v>3539.6500000000005</v>
      </c>
      <c r="F359" s="306">
        <v>3461.4500000000003</v>
      </c>
      <c r="G359" s="306">
        <v>3322.9000000000005</v>
      </c>
      <c r="H359" s="306">
        <v>3756.4000000000005</v>
      </c>
      <c r="I359" s="306">
        <v>3894.9500000000007</v>
      </c>
      <c r="J359" s="306">
        <v>3973.1500000000005</v>
      </c>
      <c r="K359" s="305">
        <v>3816.75</v>
      </c>
      <c r="L359" s="305">
        <v>3600</v>
      </c>
      <c r="M359" s="305">
        <v>1.41008</v>
      </c>
      <c r="N359" s="1"/>
      <c r="O359" s="1"/>
    </row>
    <row r="360" spans="1:15" ht="12.75" customHeight="1">
      <c r="A360" s="30">
        <v>350</v>
      </c>
      <c r="B360" s="315" t="s">
        <v>174</v>
      </c>
      <c r="C360" s="305">
        <v>224.9</v>
      </c>
      <c r="D360" s="306">
        <v>225.51666666666668</v>
      </c>
      <c r="E360" s="306">
        <v>222.73333333333335</v>
      </c>
      <c r="F360" s="306">
        <v>220.56666666666666</v>
      </c>
      <c r="G360" s="306">
        <v>217.78333333333333</v>
      </c>
      <c r="H360" s="306">
        <v>227.68333333333337</v>
      </c>
      <c r="I360" s="306">
        <v>230.46666666666673</v>
      </c>
      <c r="J360" s="306">
        <v>232.63333333333338</v>
      </c>
      <c r="K360" s="305">
        <v>228.3</v>
      </c>
      <c r="L360" s="305">
        <v>223.35</v>
      </c>
      <c r="M360" s="305">
        <v>17.994769999999999</v>
      </c>
      <c r="N360" s="1"/>
      <c r="O360" s="1"/>
    </row>
    <row r="361" spans="1:15" ht="12.75" customHeight="1">
      <c r="A361" s="30">
        <v>351</v>
      </c>
      <c r="B361" s="315" t="s">
        <v>175</v>
      </c>
      <c r="C361" s="305">
        <v>107.7</v>
      </c>
      <c r="D361" s="306">
        <v>108.23333333333333</v>
      </c>
      <c r="E361" s="306">
        <v>106.76666666666667</v>
      </c>
      <c r="F361" s="306">
        <v>105.83333333333333</v>
      </c>
      <c r="G361" s="306">
        <v>104.36666666666666</v>
      </c>
      <c r="H361" s="306">
        <v>109.16666666666667</v>
      </c>
      <c r="I361" s="306">
        <v>110.63333333333334</v>
      </c>
      <c r="J361" s="306">
        <v>111.56666666666668</v>
      </c>
      <c r="K361" s="305">
        <v>109.7</v>
      </c>
      <c r="L361" s="305">
        <v>107.3</v>
      </c>
      <c r="M361" s="305">
        <v>21.62978</v>
      </c>
      <c r="N361" s="1"/>
      <c r="O361" s="1"/>
    </row>
    <row r="362" spans="1:15" ht="12.75" customHeight="1">
      <c r="A362" s="30">
        <v>352</v>
      </c>
      <c r="B362" s="315" t="s">
        <v>176</v>
      </c>
      <c r="C362" s="305">
        <v>4260.3999999999996</v>
      </c>
      <c r="D362" s="306">
        <v>4293</v>
      </c>
      <c r="E362" s="306">
        <v>4182.3999999999996</v>
      </c>
      <c r="F362" s="306">
        <v>4104.3999999999996</v>
      </c>
      <c r="G362" s="306">
        <v>3993.7999999999993</v>
      </c>
      <c r="H362" s="306">
        <v>4371</v>
      </c>
      <c r="I362" s="306">
        <v>4481.6000000000004</v>
      </c>
      <c r="J362" s="306">
        <v>4559.6000000000004</v>
      </c>
      <c r="K362" s="305">
        <v>4403.6000000000004</v>
      </c>
      <c r="L362" s="305">
        <v>4215</v>
      </c>
      <c r="M362" s="305">
        <v>0.14707999999999999</v>
      </c>
      <c r="N362" s="1"/>
      <c r="O362" s="1"/>
    </row>
    <row r="363" spans="1:15" ht="12.75" customHeight="1">
      <c r="A363" s="30">
        <v>353</v>
      </c>
      <c r="B363" s="315" t="s">
        <v>273</v>
      </c>
      <c r="C363" s="305">
        <v>13221.4</v>
      </c>
      <c r="D363" s="306">
        <v>13277.15</v>
      </c>
      <c r="E363" s="306">
        <v>13014.3</v>
      </c>
      <c r="F363" s="306">
        <v>12807.199999999999</v>
      </c>
      <c r="G363" s="306">
        <v>12544.349999999999</v>
      </c>
      <c r="H363" s="306">
        <v>13484.25</v>
      </c>
      <c r="I363" s="306">
        <v>13747.100000000002</v>
      </c>
      <c r="J363" s="306">
        <v>13954.2</v>
      </c>
      <c r="K363" s="305">
        <v>13540</v>
      </c>
      <c r="L363" s="305">
        <v>13070.05</v>
      </c>
      <c r="M363" s="305">
        <v>2.554E-2</v>
      </c>
      <c r="N363" s="1"/>
      <c r="O363" s="1"/>
    </row>
    <row r="364" spans="1:15" ht="12.75" customHeight="1">
      <c r="A364" s="30">
        <v>354</v>
      </c>
      <c r="B364" s="315" t="s">
        <v>478</v>
      </c>
      <c r="C364" s="305">
        <v>4341.1499999999996</v>
      </c>
      <c r="D364" s="306">
        <v>4351</v>
      </c>
      <c r="E364" s="306">
        <v>4299.3999999999996</v>
      </c>
      <c r="F364" s="306">
        <v>4257.6499999999996</v>
      </c>
      <c r="G364" s="306">
        <v>4206.0499999999993</v>
      </c>
      <c r="H364" s="306">
        <v>4392.75</v>
      </c>
      <c r="I364" s="306">
        <v>4444.3500000000004</v>
      </c>
      <c r="J364" s="306">
        <v>4486.1000000000004</v>
      </c>
      <c r="K364" s="305">
        <v>4402.6000000000004</v>
      </c>
      <c r="L364" s="305">
        <v>4309.25</v>
      </c>
      <c r="M364" s="305">
        <v>3.8519999999999999E-2</v>
      </c>
      <c r="N364" s="1"/>
      <c r="O364" s="1"/>
    </row>
    <row r="365" spans="1:15" ht="12.75" customHeight="1">
      <c r="A365" s="30">
        <v>355</v>
      </c>
      <c r="B365" s="315" t="s">
        <v>473</v>
      </c>
      <c r="C365" s="305">
        <v>1128.5999999999999</v>
      </c>
      <c r="D365" s="306">
        <v>1116.9000000000001</v>
      </c>
      <c r="E365" s="306">
        <v>1095.3500000000001</v>
      </c>
      <c r="F365" s="306">
        <v>1062.1000000000001</v>
      </c>
      <c r="G365" s="306">
        <v>1040.5500000000002</v>
      </c>
      <c r="H365" s="306">
        <v>1150.1500000000001</v>
      </c>
      <c r="I365" s="306">
        <v>1171.7000000000003</v>
      </c>
      <c r="J365" s="306">
        <v>1204.95</v>
      </c>
      <c r="K365" s="305">
        <v>1138.45</v>
      </c>
      <c r="L365" s="305">
        <v>1083.6500000000001</v>
      </c>
      <c r="M365" s="305">
        <v>1.6524799999999999</v>
      </c>
      <c r="N365" s="1"/>
      <c r="O365" s="1"/>
    </row>
    <row r="366" spans="1:15" ht="12.75" customHeight="1">
      <c r="A366" s="30">
        <v>356</v>
      </c>
      <c r="B366" s="315" t="s">
        <v>177</v>
      </c>
      <c r="C366" s="305">
        <v>2172.5500000000002</v>
      </c>
      <c r="D366" s="306">
        <v>2181.9333333333334</v>
      </c>
      <c r="E366" s="306">
        <v>2148.8666666666668</v>
      </c>
      <c r="F366" s="306">
        <v>2125.1833333333334</v>
      </c>
      <c r="G366" s="306">
        <v>2092.1166666666668</v>
      </c>
      <c r="H366" s="306">
        <v>2205.6166666666668</v>
      </c>
      <c r="I366" s="306">
        <v>2238.6833333333334</v>
      </c>
      <c r="J366" s="306">
        <v>2262.3666666666668</v>
      </c>
      <c r="K366" s="305">
        <v>2215</v>
      </c>
      <c r="L366" s="305">
        <v>2158.25</v>
      </c>
      <c r="M366" s="305">
        <v>3.0130699999999999</v>
      </c>
      <c r="N366" s="1"/>
      <c r="O366" s="1"/>
    </row>
    <row r="367" spans="1:15" ht="12.75" customHeight="1">
      <c r="A367" s="30">
        <v>357</v>
      </c>
      <c r="B367" s="315" t="s">
        <v>178</v>
      </c>
      <c r="C367" s="305">
        <v>2632.75</v>
      </c>
      <c r="D367" s="306">
        <v>2636.4500000000003</v>
      </c>
      <c r="E367" s="306">
        <v>2599.3000000000006</v>
      </c>
      <c r="F367" s="306">
        <v>2565.8500000000004</v>
      </c>
      <c r="G367" s="306">
        <v>2528.7000000000007</v>
      </c>
      <c r="H367" s="306">
        <v>2669.9000000000005</v>
      </c>
      <c r="I367" s="306">
        <v>2707.05</v>
      </c>
      <c r="J367" s="306">
        <v>2740.5000000000005</v>
      </c>
      <c r="K367" s="305">
        <v>2673.6</v>
      </c>
      <c r="L367" s="305">
        <v>2603</v>
      </c>
      <c r="M367" s="305">
        <v>1.6266799999999999</v>
      </c>
      <c r="N367" s="1"/>
      <c r="O367" s="1"/>
    </row>
    <row r="368" spans="1:15" ht="12.75" customHeight="1">
      <c r="A368" s="30">
        <v>358</v>
      </c>
      <c r="B368" s="315" t="s">
        <v>179</v>
      </c>
      <c r="C368" s="305">
        <v>30.3</v>
      </c>
      <c r="D368" s="306">
        <v>30.466666666666669</v>
      </c>
      <c r="E368" s="306">
        <v>29.983333333333338</v>
      </c>
      <c r="F368" s="306">
        <v>29.666666666666668</v>
      </c>
      <c r="G368" s="306">
        <v>29.183333333333337</v>
      </c>
      <c r="H368" s="306">
        <v>30.783333333333339</v>
      </c>
      <c r="I368" s="306">
        <v>31.266666666666673</v>
      </c>
      <c r="J368" s="306">
        <v>31.583333333333339</v>
      </c>
      <c r="K368" s="305">
        <v>30.95</v>
      </c>
      <c r="L368" s="305">
        <v>30.15</v>
      </c>
      <c r="M368" s="305">
        <v>568.09933000000001</v>
      </c>
      <c r="N368" s="1"/>
      <c r="O368" s="1"/>
    </row>
    <row r="369" spans="1:15" ht="12.75" customHeight="1">
      <c r="A369" s="30">
        <v>359</v>
      </c>
      <c r="B369" s="315" t="s">
        <v>469</v>
      </c>
      <c r="C369" s="305">
        <v>335.3</v>
      </c>
      <c r="D369" s="306">
        <v>337.41666666666669</v>
      </c>
      <c r="E369" s="306">
        <v>327.88333333333338</v>
      </c>
      <c r="F369" s="306">
        <v>320.4666666666667</v>
      </c>
      <c r="G369" s="306">
        <v>310.93333333333339</v>
      </c>
      <c r="H369" s="306">
        <v>344.83333333333337</v>
      </c>
      <c r="I369" s="306">
        <v>354.36666666666667</v>
      </c>
      <c r="J369" s="306">
        <v>361.78333333333336</v>
      </c>
      <c r="K369" s="305">
        <v>346.95</v>
      </c>
      <c r="L369" s="305">
        <v>330</v>
      </c>
      <c r="M369" s="305">
        <v>0.61073999999999995</v>
      </c>
      <c r="N369" s="1"/>
      <c r="O369" s="1"/>
    </row>
    <row r="370" spans="1:15" ht="12.75" customHeight="1">
      <c r="A370" s="30">
        <v>360</v>
      </c>
      <c r="B370" s="315" t="s">
        <v>470</v>
      </c>
      <c r="C370" s="305">
        <v>248.2</v>
      </c>
      <c r="D370" s="306">
        <v>249.03333333333333</v>
      </c>
      <c r="E370" s="306">
        <v>245.41666666666666</v>
      </c>
      <c r="F370" s="306">
        <v>242.63333333333333</v>
      </c>
      <c r="G370" s="306">
        <v>239.01666666666665</v>
      </c>
      <c r="H370" s="306">
        <v>251.81666666666666</v>
      </c>
      <c r="I370" s="306">
        <v>255.43333333333334</v>
      </c>
      <c r="J370" s="306">
        <v>258.2166666666667</v>
      </c>
      <c r="K370" s="305">
        <v>252.65</v>
      </c>
      <c r="L370" s="305">
        <v>246.25</v>
      </c>
      <c r="M370" s="305">
        <v>0.78764000000000001</v>
      </c>
      <c r="N370" s="1"/>
      <c r="O370" s="1"/>
    </row>
    <row r="371" spans="1:15" ht="12.75" customHeight="1">
      <c r="A371" s="30">
        <v>361</v>
      </c>
      <c r="B371" s="315" t="s">
        <v>271</v>
      </c>
      <c r="C371" s="305">
        <v>2527.9499999999998</v>
      </c>
      <c r="D371" s="306">
        <v>2535.8833333333332</v>
      </c>
      <c r="E371" s="306">
        <v>2502.0666666666666</v>
      </c>
      <c r="F371" s="306">
        <v>2476.1833333333334</v>
      </c>
      <c r="G371" s="306">
        <v>2442.3666666666668</v>
      </c>
      <c r="H371" s="306">
        <v>2561.7666666666664</v>
      </c>
      <c r="I371" s="306">
        <v>2595.583333333333</v>
      </c>
      <c r="J371" s="306">
        <v>2621.4666666666662</v>
      </c>
      <c r="K371" s="305">
        <v>2569.6999999999998</v>
      </c>
      <c r="L371" s="305">
        <v>2510</v>
      </c>
      <c r="M371" s="305">
        <v>0.98846000000000001</v>
      </c>
      <c r="N371" s="1"/>
      <c r="O371" s="1"/>
    </row>
    <row r="372" spans="1:15" ht="12.75" customHeight="1">
      <c r="A372" s="30">
        <v>362</v>
      </c>
      <c r="B372" s="315" t="s">
        <v>474</v>
      </c>
      <c r="C372" s="305">
        <v>702.3</v>
      </c>
      <c r="D372" s="306">
        <v>706.91666666666663</v>
      </c>
      <c r="E372" s="306">
        <v>684.38333333333321</v>
      </c>
      <c r="F372" s="306">
        <v>666.46666666666658</v>
      </c>
      <c r="G372" s="306">
        <v>643.93333333333317</v>
      </c>
      <c r="H372" s="306">
        <v>724.83333333333326</v>
      </c>
      <c r="I372" s="306">
        <v>747.36666666666679</v>
      </c>
      <c r="J372" s="306">
        <v>765.2833333333333</v>
      </c>
      <c r="K372" s="305">
        <v>729.45</v>
      </c>
      <c r="L372" s="305">
        <v>689</v>
      </c>
      <c r="M372" s="305">
        <v>0.79156000000000004</v>
      </c>
      <c r="N372" s="1"/>
      <c r="O372" s="1"/>
    </row>
    <row r="373" spans="1:15" ht="12.75" customHeight="1">
      <c r="A373" s="30">
        <v>363</v>
      </c>
      <c r="B373" s="315" t="s">
        <v>475</v>
      </c>
      <c r="C373" s="305">
        <v>2230.35</v>
      </c>
      <c r="D373" s="306">
        <v>2268.9</v>
      </c>
      <c r="E373" s="306">
        <v>2178.9</v>
      </c>
      <c r="F373" s="306">
        <v>2127.4499999999998</v>
      </c>
      <c r="G373" s="306">
        <v>2037.4499999999998</v>
      </c>
      <c r="H373" s="306">
        <v>2320.3500000000004</v>
      </c>
      <c r="I373" s="306">
        <v>2410.3500000000004</v>
      </c>
      <c r="J373" s="306">
        <v>2461.8000000000006</v>
      </c>
      <c r="K373" s="305">
        <v>2358.9</v>
      </c>
      <c r="L373" s="305">
        <v>2217.4499999999998</v>
      </c>
      <c r="M373" s="305">
        <v>4.1519700000000004</v>
      </c>
      <c r="N373" s="1"/>
      <c r="O373" s="1"/>
    </row>
    <row r="374" spans="1:15" ht="12.75" customHeight="1">
      <c r="A374" s="30">
        <v>364</v>
      </c>
      <c r="B374" s="315" t="s">
        <v>841</v>
      </c>
      <c r="C374" s="305">
        <v>231.2</v>
      </c>
      <c r="D374" s="306">
        <v>233.21666666666667</v>
      </c>
      <c r="E374" s="306">
        <v>227.68333333333334</v>
      </c>
      <c r="F374" s="306">
        <v>224.16666666666666</v>
      </c>
      <c r="G374" s="306">
        <v>218.63333333333333</v>
      </c>
      <c r="H374" s="306">
        <v>236.73333333333335</v>
      </c>
      <c r="I374" s="306">
        <v>242.26666666666671</v>
      </c>
      <c r="J374" s="306">
        <v>245.78333333333336</v>
      </c>
      <c r="K374" s="305">
        <v>238.75</v>
      </c>
      <c r="L374" s="305">
        <v>229.7</v>
      </c>
      <c r="M374" s="305">
        <v>24.05321</v>
      </c>
      <c r="N374" s="1"/>
      <c r="O374" s="1"/>
    </row>
    <row r="375" spans="1:15" ht="12.75" customHeight="1">
      <c r="A375" s="30">
        <v>365</v>
      </c>
      <c r="B375" s="315" t="s">
        <v>180</v>
      </c>
      <c r="C375" s="305">
        <v>227</v>
      </c>
      <c r="D375" s="306">
        <v>227.08333333333334</v>
      </c>
      <c r="E375" s="306">
        <v>224.51666666666668</v>
      </c>
      <c r="F375" s="306">
        <v>222.03333333333333</v>
      </c>
      <c r="G375" s="306">
        <v>219.46666666666667</v>
      </c>
      <c r="H375" s="306">
        <v>229.56666666666669</v>
      </c>
      <c r="I375" s="306">
        <v>232.13333333333335</v>
      </c>
      <c r="J375" s="306">
        <v>234.6166666666667</v>
      </c>
      <c r="K375" s="305">
        <v>229.65</v>
      </c>
      <c r="L375" s="305">
        <v>224.6</v>
      </c>
      <c r="M375" s="305">
        <v>122.52643999999999</v>
      </c>
      <c r="N375" s="1"/>
      <c r="O375" s="1"/>
    </row>
    <row r="376" spans="1:15" ht="12.75" customHeight="1">
      <c r="A376" s="30">
        <v>366</v>
      </c>
      <c r="B376" s="315" t="s">
        <v>290</v>
      </c>
      <c r="C376" s="305">
        <v>3136.15</v>
      </c>
      <c r="D376" s="306">
        <v>3147.8166666666671</v>
      </c>
      <c r="E376" s="306">
        <v>3105.6333333333341</v>
      </c>
      <c r="F376" s="306">
        <v>3075.1166666666672</v>
      </c>
      <c r="G376" s="306">
        <v>3032.9333333333343</v>
      </c>
      <c r="H376" s="306">
        <v>3178.3333333333339</v>
      </c>
      <c r="I376" s="306">
        <v>3220.5166666666673</v>
      </c>
      <c r="J376" s="306">
        <v>3251.0333333333338</v>
      </c>
      <c r="K376" s="305">
        <v>3190</v>
      </c>
      <c r="L376" s="305">
        <v>3117.3</v>
      </c>
      <c r="M376" s="305">
        <v>0.18243000000000001</v>
      </c>
      <c r="N376" s="1"/>
      <c r="O376" s="1"/>
    </row>
    <row r="377" spans="1:15" ht="12.75" customHeight="1">
      <c r="A377" s="30">
        <v>367</v>
      </c>
      <c r="B377" s="315" t="s">
        <v>842</v>
      </c>
      <c r="C377" s="305">
        <v>340.55</v>
      </c>
      <c r="D377" s="306">
        <v>343.18333333333334</v>
      </c>
      <c r="E377" s="306">
        <v>330.56666666666666</v>
      </c>
      <c r="F377" s="306">
        <v>320.58333333333331</v>
      </c>
      <c r="G377" s="306">
        <v>307.96666666666664</v>
      </c>
      <c r="H377" s="306">
        <v>353.16666666666669</v>
      </c>
      <c r="I377" s="306">
        <v>365.78333333333336</v>
      </c>
      <c r="J377" s="306">
        <v>375.76666666666671</v>
      </c>
      <c r="K377" s="305">
        <v>355.8</v>
      </c>
      <c r="L377" s="305">
        <v>333.2</v>
      </c>
      <c r="M377" s="305">
        <v>6.9463699999999999</v>
      </c>
      <c r="N377" s="1"/>
      <c r="O377" s="1"/>
    </row>
    <row r="378" spans="1:15" ht="12.75" customHeight="1">
      <c r="A378" s="30">
        <v>368</v>
      </c>
      <c r="B378" s="315" t="s">
        <v>272</v>
      </c>
      <c r="C378" s="305">
        <v>432.7</v>
      </c>
      <c r="D378" s="306">
        <v>431.86666666666662</v>
      </c>
      <c r="E378" s="306">
        <v>427.73333333333323</v>
      </c>
      <c r="F378" s="306">
        <v>422.76666666666659</v>
      </c>
      <c r="G378" s="306">
        <v>418.63333333333321</v>
      </c>
      <c r="H378" s="306">
        <v>436.83333333333326</v>
      </c>
      <c r="I378" s="306">
        <v>440.96666666666658</v>
      </c>
      <c r="J378" s="306">
        <v>445.93333333333328</v>
      </c>
      <c r="K378" s="305">
        <v>436</v>
      </c>
      <c r="L378" s="305">
        <v>426.9</v>
      </c>
      <c r="M378" s="305">
        <v>2.8080699999999998</v>
      </c>
      <c r="N378" s="1"/>
      <c r="O378" s="1"/>
    </row>
    <row r="379" spans="1:15" ht="12.75" customHeight="1">
      <c r="A379" s="30">
        <v>369</v>
      </c>
      <c r="B379" s="315" t="s">
        <v>476</v>
      </c>
      <c r="C379" s="305">
        <v>624.65</v>
      </c>
      <c r="D379" s="306">
        <v>629.65</v>
      </c>
      <c r="E379" s="306">
        <v>616.9</v>
      </c>
      <c r="F379" s="306">
        <v>609.15</v>
      </c>
      <c r="G379" s="306">
        <v>596.4</v>
      </c>
      <c r="H379" s="306">
        <v>637.4</v>
      </c>
      <c r="I379" s="306">
        <v>650.15</v>
      </c>
      <c r="J379" s="306">
        <v>657.9</v>
      </c>
      <c r="K379" s="305">
        <v>642.4</v>
      </c>
      <c r="L379" s="305">
        <v>621.9</v>
      </c>
      <c r="M379" s="305">
        <v>1.31294</v>
      </c>
      <c r="N379" s="1"/>
      <c r="O379" s="1"/>
    </row>
    <row r="380" spans="1:15" ht="12.75" customHeight="1">
      <c r="A380" s="30">
        <v>370</v>
      </c>
      <c r="B380" s="315" t="s">
        <v>477</v>
      </c>
      <c r="C380" s="305">
        <v>113</v>
      </c>
      <c r="D380" s="306">
        <v>113.14999999999999</v>
      </c>
      <c r="E380" s="306">
        <v>112.54999999999998</v>
      </c>
      <c r="F380" s="306">
        <v>112.1</v>
      </c>
      <c r="G380" s="306">
        <v>111.49999999999999</v>
      </c>
      <c r="H380" s="306">
        <v>113.59999999999998</v>
      </c>
      <c r="I380" s="306">
        <v>114.19999999999997</v>
      </c>
      <c r="J380" s="306">
        <v>114.64999999999998</v>
      </c>
      <c r="K380" s="305">
        <v>113.75</v>
      </c>
      <c r="L380" s="305">
        <v>112.7</v>
      </c>
      <c r="M380" s="305">
        <v>0.61582999999999999</v>
      </c>
      <c r="N380" s="1"/>
      <c r="O380" s="1"/>
    </row>
    <row r="381" spans="1:15" ht="12.75" customHeight="1">
      <c r="A381" s="30">
        <v>371</v>
      </c>
      <c r="B381" s="315" t="s">
        <v>182</v>
      </c>
      <c r="C381" s="305">
        <v>1703.25</v>
      </c>
      <c r="D381" s="306">
        <v>1742.2666666666664</v>
      </c>
      <c r="E381" s="306">
        <v>1655.5833333333328</v>
      </c>
      <c r="F381" s="306">
        <v>1607.9166666666663</v>
      </c>
      <c r="G381" s="306">
        <v>1521.2333333333327</v>
      </c>
      <c r="H381" s="306">
        <v>1789.9333333333329</v>
      </c>
      <c r="I381" s="306">
        <v>1876.6166666666663</v>
      </c>
      <c r="J381" s="306">
        <v>1924.2833333333331</v>
      </c>
      <c r="K381" s="305">
        <v>1828.95</v>
      </c>
      <c r="L381" s="305">
        <v>1694.6</v>
      </c>
      <c r="M381" s="305">
        <v>9.6589500000000008</v>
      </c>
      <c r="N381" s="1"/>
      <c r="O381" s="1"/>
    </row>
    <row r="382" spans="1:15" ht="12.75" customHeight="1">
      <c r="A382" s="30">
        <v>372</v>
      </c>
      <c r="B382" s="315" t="s">
        <v>479</v>
      </c>
      <c r="C382" s="305">
        <v>664.75</v>
      </c>
      <c r="D382" s="306">
        <v>659.9666666666667</v>
      </c>
      <c r="E382" s="306">
        <v>639.93333333333339</v>
      </c>
      <c r="F382" s="306">
        <v>615.11666666666667</v>
      </c>
      <c r="G382" s="306">
        <v>595.08333333333337</v>
      </c>
      <c r="H382" s="306">
        <v>684.78333333333342</v>
      </c>
      <c r="I382" s="306">
        <v>704.81666666666672</v>
      </c>
      <c r="J382" s="306">
        <v>729.63333333333344</v>
      </c>
      <c r="K382" s="305">
        <v>680</v>
      </c>
      <c r="L382" s="305">
        <v>635.15</v>
      </c>
      <c r="M382" s="305">
        <v>1.8625100000000001</v>
      </c>
      <c r="N382" s="1"/>
      <c r="O382" s="1"/>
    </row>
    <row r="383" spans="1:15" ht="12.75" customHeight="1">
      <c r="A383" s="30">
        <v>373</v>
      </c>
      <c r="B383" s="315" t="s">
        <v>481</v>
      </c>
      <c r="C383" s="305">
        <v>825</v>
      </c>
      <c r="D383" s="306">
        <v>826.38333333333333</v>
      </c>
      <c r="E383" s="306">
        <v>817.86666666666667</v>
      </c>
      <c r="F383" s="306">
        <v>810.73333333333335</v>
      </c>
      <c r="G383" s="306">
        <v>802.2166666666667</v>
      </c>
      <c r="H383" s="306">
        <v>833.51666666666665</v>
      </c>
      <c r="I383" s="306">
        <v>842.0333333333333</v>
      </c>
      <c r="J383" s="306">
        <v>849.16666666666663</v>
      </c>
      <c r="K383" s="305">
        <v>834.9</v>
      </c>
      <c r="L383" s="305">
        <v>819.25</v>
      </c>
      <c r="M383" s="305">
        <v>1.25024</v>
      </c>
      <c r="N383" s="1"/>
      <c r="O383" s="1"/>
    </row>
    <row r="384" spans="1:15" ht="12.75" customHeight="1">
      <c r="A384" s="30">
        <v>374</v>
      </c>
      <c r="B384" s="315" t="s">
        <v>843</v>
      </c>
      <c r="C384" s="305">
        <v>95.35</v>
      </c>
      <c r="D384" s="306">
        <v>96.183333333333337</v>
      </c>
      <c r="E384" s="306">
        <v>93.866666666666674</v>
      </c>
      <c r="F384" s="306">
        <v>92.38333333333334</v>
      </c>
      <c r="G384" s="306">
        <v>90.066666666666677</v>
      </c>
      <c r="H384" s="306">
        <v>97.666666666666671</v>
      </c>
      <c r="I384" s="306">
        <v>99.983333333333334</v>
      </c>
      <c r="J384" s="306">
        <v>101.46666666666667</v>
      </c>
      <c r="K384" s="305">
        <v>98.5</v>
      </c>
      <c r="L384" s="305">
        <v>94.7</v>
      </c>
      <c r="M384" s="305">
        <v>4.4698099999999998</v>
      </c>
      <c r="N384" s="1"/>
      <c r="O384" s="1"/>
    </row>
    <row r="385" spans="1:15" ht="12.75" customHeight="1">
      <c r="A385" s="30">
        <v>375</v>
      </c>
      <c r="B385" s="315" t="s">
        <v>483</v>
      </c>
      <c r="C385" s="305">
        <v>155.75</v>
      </c>
      <c r="D385" s="306">
        <v>157.35</v>
      </c>
      <c r="E385" s="306">
        <v>153.44999999999999</v>
      </c>
      <c r="F385" s="306">
        <v>151.15</v>
      </c>
      <c r="G385" s="306">
        <v>147.25</v>
      </c>
      <c r="H385" s="306">
        <v>159.64999999999998</v>
      </c>
      <c r="I385" s="306">
        <v>163.55000000000001</v>
      </c>
      <c r="J385" s="306">
        <v>165.84999999999997</v>
      </c>
      <c r="K385" s="305">
        <v>161.25</v>
      </c>
      <c r="L385" s="305">
        <v>155.05000000000001</v>
      </c>
      <c r="M385" s="305">
        <v>9.0451700000000006</v>
      </c>
      <c r="N385" s="1"/>
      <c r="O385" s="1"/>
    </row>
    <row r="386" spans="1:15" ht="12.75" customHeight="1">
      <c r="A386" s="30">
        <v>376</v>
      </c>
      <c r="B386" s="315" t="s">
        <v>484</v>
      </c>
      <c r="C386" s="305">
        <v>549.6</v>
      </c>
      <c r="D386" s="306">
        <v>554.90000000000009</v>
      </c>
      <c r="E386" s="306">
        <v>539.85000000000014</v>
      </c>
      <c r="F386" s="306">
        <v>530.1</v>
      </c>
      <c r="G386" s="306">
        <v>515.05000000000007</v>
      </c>
      <c r="H386" s="306">
        <v>564.6500000000002</v>
      </c>
      <c r="I386" s="306">
        <v>579.70000000000016</v>
      </c>
      <c r="J386" s="306">
        <v>589.45000000000027</v>
      </c>
      <c r="K386" s="305">
        <v>569.95000000000005</v>
      </c>
      <c r="L386" s="305">
        <v>545.15</v>
      </c>
      <c r="M386" s="305">
        <v>0.70408999999999999</v>
      </c>
      <c r="N386" s="1"/>
      <c r="O386" s="1"/>
    </row>
    <row r="387" spans="1:15" ht="12.75" customHeight="1">
      <c r="A387" s="30">
        <v>377</v>
      </c>
      <c r="B387" s="315" t="s">
        <v>485</v>
      </c>
      <c r="C387" s="305">
        <v>199.85</v>
      </c>
      <c r="D387" s="306">
        <v>200.18333333333331</v>
      </c>
      <c r="E387" s="306">
        <v>198.86666666666662</v>
      </c>
      <c r="F387" s="306">
        <v>197.8833333333333</v>
      </c>
      <c r="G387" s="306">
        <v>196.56666666666661</v>
      </c>
      <c r="H387" s="306">
        <v>201.16666666666663</v>
      </c>
      <c r="I387" s="306">
        <v>202.48333333333329</v>
      </c>
      <c r="J387" s="306">
        <v>203.46666666666664</v>
      </c>
      <c r="K387" s="305">
        <v>201.5</v>
      </c>
      <c r="L387" s="305">
        <v>199.2</v>
      </c>
      <c r="M387" s="305">
        <v>1.5773900000000001</v>
      </c>
      <c r="N387" s="1"/>
      <c r="O387" s="1"/>
    </row>
    <row r="388" spans="1:15" ht="12.75" customHeight="1">
      <c r="A388" s="30">
        <v>378</v>
      </c>
      <c r="B388" s="315" t="s">
        <v>183</v>
      </c>
      <c r="C388" s="305">
        <v>659.25</v>
      </c>
      <c r="D388" s="306">
        <v>663.38333333333333</v>
      </c>
      <c r="E388" s="306">
        <v>647.61666666666667</v>
      </c>
      <c r="F388" s="306">
        <v>635.98333333333335</v>
      </c>
      <c r="G388" s="306">
        <v>620.2166666666667</v>
      </c>
      <c r="H388" s="306">
        <v>675.01666666666665</v>
      </c>
      <c r="I388" s="306">
        <v>690.7833333333333</v>
      </c>
      <c r="J388" s="306">
        <v>702.41666666666663</v>
      </c>
      <c r="K388" s="305">
        <v>679.15</v>
      </c>
      <c r="L388" s="305">
        <v>651.75</v>
      </c>
      <c r="M388" s="305">
        <v>12.453749999999999</v>
      </c>
      <c r="N388" s="1"/>
      <c r="O388" s="1"/>
    </row>
    <row r="389" spans="1:15" ht="12.75" customHeight="1">
      <c r="A389" s="30">
        <v>379</v>
      </c>
      <c r="B389" s="315" t="s">
        <v>487</v>
      </c>
      <c r="C389" s="305">
        <v>2569.3000000000002</v>
      </c>
      <c r="D389" s="306">
        <v>2559.0499999999997</v>
      </c>
      <c r="E389" s="306">
        <v>2525.2499999999995</v>
      </c>
      <c r="F389" s="306">
        <v>2481.1999999999998</v>
      </c>
      <c r="G389" s="306">
        <v>2447.3999999999996</v>
      </c>
      <c r="H389" s="306">
        <v>2603.0999999999995</v>
      </c>
      <c r="I389" s="306">
        <v>2636.8999999999996</v>
      </c>
      <c r="J389" s="306">
        <v>2680.9499999999994</v>
      </c>
      <c r="K389" s="305">
        <v>2592.85</v>
      </c>
      <c r="L389" s="305">
        <v>2515</v>
      </c>
      <c r="M389" s="305">
        <v>0.16002</v>
      </c>
      <c r="N389" s="1"/>
      <c r="O389" s="1"/>
    </row>
    <row r="390" spans="1:15" ht="12.75" customHeight="1">
      <c r="A390" s="30">
        <v>380</v>
      </c>
      <c r="B390" s="315" t="s">
        <v>858</v>
      </c>
      <c r="C390" s="305">
        <v>95.05</v>
      </c>
      <c r="D390" s="306">
        <v>95.59999999999998</v>
      </c>
      <c r="E390" s="306">
        <v>93.849999999999966</v>
      </c>
      <c r="F390" s="306">
        <v>92.649999999999991</v>
      </c>
      <c r="G390" s="306">
        <v>90.899999999999977</v>
      </c>
      <c r="H390" s="306">
        <v>96.799999999999955</v>
      </c>
      <c r="I390" s="306">
        <v>98.549999999999983</v>
      </c>
      <c r="J390" s="306">
        <v>99.749999999999943</v>
      </c>
      <c r="K390" s="305">
        <v>97.35</v>
      </c>
      <c r="L390" s="305">
        <v>94.4</v>
      </c>
      <c r="M390" s="305">
        <v>6.2754300000000001</v>
      </c>
      <c r="N390" s="1"/>
      <c r="O390" s="1"/>
    </row>
    <row r="391" spans="1:15" ht="12.75" customHeight="1">
      <c r="A391" s="30">
        <v>381</v>
      </c>
      <c r="B391" s="315" t="s">
        <v>184</v>
      </c>
      <c r="C391" s="305">
        <v>112.8</v>
      </c>
      <c r="D391" s="306">
        <v>113.78333333333335</v>
      </c>
      <c r="E391" s="306">
        <v>111.11666666666669</v>
      </c>
      <c r="F391" s="306">
        <v>109.43333333333334</v>
      </c>
      <c r="G391" s="306">
        <v>106.76666666666668</v>
      </c>
      <c r="H391" s="306">
        <v>115.4666666666667</v>
      </c>
      <c r="I391" s="306">
        <v>118.13333333333335</v>
      </c>
      <c r="J391" s="306">
        <v>119.81666666666671</v>
      </c>
      <c r="K391" s="305">
        <v>116.45</v>
      </c>
      <c r="L391" s="305">
        <v>112.1</v>
      </c>
      <c r="M391" s="305">
        <v>75.663579999999996</v>
      </c>
      <c r="N391" s="1"/>
      <c r="O391" s="1"/>
    </row>
    <row r="392" spans="1:15" ht="12.75" customHeight="1">
      <c r="A392" s="30">
        <v>382</v>
      </c>
      <c r="B392" s="315" t="s">
        <v>486</v>
      </c>
      <c r="C392" s="305">
        <v>99.8</v>
      </c>
      <c r="D392" s="306">
        <v>100.76666666666665</v>
      </c>
      <c r="E392" s="306">
        <v>97.633333333333297</v>
      </c>
      <c r="F392" s="306">
        <v>95.46666666666664</v>
      </c>
      <c r="G392" s="306">
        <v>92.333333333333286</v>
      </c>
      <c r="H392" s="306">
        <v>102.93333333333331</v>
      </c>
      <c r="I392" s="306">
        <v>106.06666666666666</v>
      </c>
      <c r="J392" s="306">
        <v>108.23333333333332</v>
      </c>
      <c r="K392" s="305">
        <v>103.9</v>
      </c>
      <c r="L392" s="305">
        <v>98.6</v>
      </c>
      <c r="M392" s="305">
        <v>91.315790000000007</v>
      </c>
      <c r="N392" s="1"/>
      <c r="O392" s="1"/>
    </row>
    <row r="393" spans="1:15" ht="12.75" customHeight="1">
      <c r="A393" s="30">
        <v>383</v>
      </c>
      <c r="B393" s="315" t="s">
        <v>185</v>
      </c>
      <c r="C393" s="305">
        <v>118.1</v>
      </c>
      <c r="D393" s="306">
        <v>118.44999999999999</v>
      </c>
      <c r="E393" s="306">
        <v>117.09999999999998</v>
      </c>
      <c r="F393" s="306">
        <v>116.1</v>
      </c>
      <c r="G393" s="306">
        <v>114.74999999999999</v>
      </c>
      <c r="H393" s="306">
        <v>119.44999999999997</v>
      </c>
      <c r="I393" s="306">
        <v>120.8</v>
      </c>
      <c r="J393" s="306">
        <v>121.79999999999997</v>
      </c>
      <c r="K393" s="305">
        <v>119.8</v>
      </c>
      <c r="L393" s="305">
        <v>117.45</v>
      </c>
      <c r="M393" s="305">
        <v>21.679939999999998</v>
      </c>
      <c r="N393" s="1"/>
      <c r="O393" s="1"/>
    </row>
    <row r="394" spans="1:15" ht="12.75" customHeight="1">
      <c r="A394" s="30">
        <v>384</v>
      </c>
      <c r="B394" s="315" t="s">
        <v>488</v>
      </c>
      <c r="C394" s="305">
        <v>138.85</v>
      </c>
      <c r="D394" s="306">
        <v>140.49999999999997</v>
      </c>
      <c r="E394" s="306">
        <v>136.29999999999995</v>
      </c>
      <c r="F394" s="306">
        <v>133.74999999999997</v>
      </c>
      <c r="G394" s="306">
        <v>129.54999999999995</v>
      </c>
      <c r="H394" s="306">
        <v>143.04999999999995</v>
      </c>
      <c r="I394" s="306">
        <v>147.24999999999994</v>
      </c>
      <c r="J394" s="306">
        <v>149.79999999999995</v>
      </c>
      <c r="K394" s="305">
        <v>144.69999999999999</v>
      </c>
      <c r="L394" s="305">
        <v>137.94999999999999</v>
      </c>
      <c r="M394" s="305">
        <v>14.341530000000001</v>
      </c>
      <c r="N394" s="1"/>
      <c r="O394" s="1"/>
    </row>
    <row r="395" spans="1:15" ht="12.75" customHeight="1">
      <c r="A395" s="30">
        <v>385</v>
      </c>
      <c r="B395" s="315" t="s">
        <v>489</v>
      </c>
      <c r="C395" s="305">
        <v>996</v>
      </c>
      <c r="D395" s="306">
        <v>995.68333333333339</v>
      </c>
      <c r="E395" s="306">
        <v>989.41666666666674</v>
      </c>
      <c r="F395" s="306">
        <v>982.83333333333337</v>
      </c>
      <c r="G395" s="306">
        <v>976.56666666666672</v>
      </c>
      <c r="H395" s="306">
        <v>1002.2666666666668</v>
      </c>
      <c r="I395" s="306">
        <v>1008.5333333333334</v>
      </c>
      <c r="J395" s="306">
        <v>1015.1166666666668</v>
      </c>
      <c r="K395" s="305">
        <v>1001.95</v>
      </c>
      <c r="L395" s="305">
        <v>989.1</v>
      </c>
      <c r="M395" s="305">
        <v>0.55366000000000004</v>
      </c>
      <c r="N395" s="1"/>
      <c r="O395" s="1"/>
    </row>
    <row r="396" spans="1:15" ht="12.75" customHeight="1">
      <c r="A396" s="30">
        <v>386</v>
      </c>
      <c r="B396" s="315" t="s">
        <v>186</v>
      </c>
      <c r="C396" s="305">
        <v>2615.85</v>
      </c>
      <c r="D396" s="306">
        <v>2617.1833333333334</v>
      </c>
      <c r="E396" s="306">
        <v>2596.3666666666668</v>
      </c>
      <c r="F396" s="306">
        <v>2576.8833333333332</v>
      </c>
      <c r="G396" s="306">
        <v>2556.0666666666666</v>
      </c>
      <c r="H396" s="306">
        <v>2636.666666666667</v>
      </c>
      <c r="I396" s="306">
        <v>2657.4833333333336</v>
      </c>
      <c r="J396" s="306">
        <v>2676.9666666666672</v>
      </c>
      <c r="K396" s="305">
        <v>2638</v>
      </c>
      <c r="L396" s="305">
        <v>2597.6999999999998</v>
      </c>
      <c r="M396" s="305">
        <v>62.430860000000003</v>
      </c>
      <c r="N396" s="1"/>
      <c r="O396" s="1"/>
    </row>
    <row r="397" spans="1:15" ht="12.75" customHeight="1">
      <c r="A397" s="30">
        <v>387</v>
      </c>
      <c r="B397" s="315" t="s">
        <v>844</v>
      </c>
      <c r="C397" s="305">
        <v>543.4</v>
      </c>
      <c r="D397" s="306">
        <v>547.86666666666667</v>
      </c>
      <c r="E397" s="306">
        <v>527.38333333333333</v>
      </c>
      <c r="F397" s="306">
        <v>511.36666666666667</v>
      </c>
      <c r="G397" s="306">
        <v>490.88333333333333</v>
      </c>
      <c r="H397" s="306">
        <v>563.88333333333333</v>
      </c>
      <c r="I397" s="306">
        <v>584.36666666666667</v>
      </c>
      <c r="J397" s="306">
        <v>600.38333333333333</v>
      </c>
      <c r="K397" s="305">
        <v>568.35</v>
      </c>
      <c r="L397" s="305">
        <v>531.85</v>
      </c>
      <c r="M397" s="305">
        <v>3.69618</v>
      </c>
      <c r="N397" s="1"/>
      <c r="O397" s="1"/>
    </row>
    <row r="398" spans="1:15" ht="12.75" customHeight="1">
      <c r="A398" s="30">
        <v>388</v>
      </c>
      <c r="B398" s="315" t="s">
        <v>480</v>
      </c>
      <c r="C398" s="305">
        <v>253.25</v>
      </c>
      <c r="D398" s="306">
        <v>253.36666666666667</v>
      </c>
      <c r="E398" s="306">
        <v>250.23333333333335</v>
      </c>
      <c r="F398" s="306">
        <v>247.21666666666667</v>
      </c>
      <c r="G398" s="306">
        <v>244.08333333333334</v>
      </c>
      <c r="H398" s="306">
        <v>256.38333333333333</v>
      </c>
      <c r="I398" s="306">
        <v>259.51666666666665</v>
      </c>
      <c r="J398" s="306">
        <v>262.53333333333336</v>
      </c>
      <c r="K398" s="305">
        <v>256.5</v>
      </c>
      <c r="L398" s="305">
        <v>250.35</v>
      </c>
      <c r="M398" s="305">
        <v>0.82447999999999999</v>
      </c>
      <c r="N398" s="1"/>
      <c r="O398" s="1"/>
    </row>
    <row r="399" spans="1:15" ht="12.75" customHeight="1">
      <c r="A399" s="30">
        <v>389</v>
      </c>
      <c r="B399" s="315" t="s">
        <v>490</v>
      </c>
      <c r="C399" s="305">
        <v>894.15</v>
      </c>
      <c r="D399" s="306">
        <v>894.41666666666663</v>
      </c>
      <c r="E399" s="306">
        <v>888.83333333333326</v>
      </c>
      <c r="F399" s="306">
        <v>883.51666666666665</v>
      </c>
      <c r="G399" s="306">
        <v>877.93333333333328</v>
      </c>
      <c r="H399" s="306">
        <v>899.73333333333323</v>
      </c>
      <c r="I399" s="306">
        <v>905.31666666666649</v>
      </c>
      <c r="J399" s="306">
        <v>910.63333333333321</v>
      </c>
      <c r="K399" s="305">
        <v>900</v>
      </c>
      <c r="L399" s="305">
        <v>889.1</v>
      </c>
      <c r="M399" s="305">
        <v>0.20066999999999999</v>
      </c>
      <c r="N399" s="1"/>
      <c r="O399" s="1"/>
    </row>
    <row r="400" spans="1:15" ht="12.75" customHeight="1">
      <c r="A400" s="30">
        <v>390</v>
      </c>
      <c r="B400" s="315" t="s">
        <v>491</v>
      </c>
      <c r="C400" s="305">
        <v>1190.1500000000001</v>
      </c>
      <c r="D400" s="306">
        <v>1218.3333333333333</v>
      </c>
      <c r="E400" s="306">
        <v>1156.1666666666665</v>
      </c>
      <c r="F400" s="306">
        <v>1122.1833333333332</v>
      </c>
      <c r="G400" s="306">
        <v>1060.0166666666664</v>
      </c>
      <c r="H400" s="306">
        <v>1252.3166666666666</v>
      </c>
      <c r="I400" s="306">
        <v>1314.4833333333331</v>
      </c>
      <c r="J400" s="306">
        <v>1348.4666666666667</v>
      </c>
      <c r="K400" s="305">
        <v>1280.5</v>
      </c>
      <c r="L400" s="305">
        <v>1184.3499999999999</v>
      </c>
      <c r="M400" s="305">
        <v>2.7978499999999999</v>
      </c>
      <c r="N400" s="1"/>
      <c r="O400" s="1"/>
    </row>
    <row r="401" spans="1:15" ht="12.75" customHeight="1">
      <c r="A401" s="30">
        <v>391</v>
      </c>
      <c r="B401" s="315" t="s">
        <v>482</v>
      </c>
      <c r="C401" s="305">
        <v>31.4</v>
      </c>
      <c r="D401" s="306">
        <v>31.483333333333334</v>
      </c>
      <c r="E401" s="306">
        <v>31.166666666666668</v>
      </c>
      <c r="F401" s="306">
        <v>30.933333333333334</v>
      </c>
      <c r="G401" s="306">
        <v>30.616666666666667</v>
      </c>
      <c r="H401" s="306">
        <v>31.716666666666669</v>
      </c>
      <c r="I401" s="306">
        <v>32.033333333333331</v>
      </c>
      <c r="J401" s="306">
        <v>32.266666666666666</v>
      </c>
      <c r="K401" s="305">
        <v>31.8</v>
      </c>
      <c r="L401" s="305">
        <v>31.25</v>
      </c>
      <c r="M401" s="305">
        <v>7.6288499999999999</v>
      </c>
      <c r="N401" s="1"/>
      <c r="O401" s="1"/>
    </row>
    <row r="402" spans="1:15" ht="12.75" customHeight="1">
      <c r="A402" s="30">
        <v>392</v>
      </c>
      <c r="B402" s="315" t="s">
        <v>187</v>
      </c>
      <c r="C402" s="305">
        <v>74.25</v>
      </c>
      <c r="D402" s="306">
        <v>74.433333333333323</v>
      </c>
      <c r="E402" s="306">
        <v>73.166666666666643</v>
      </c>
      <c r="F402" s="306">
        <v>72.083333333333314</v>
      </c>
      <c r="G402" s="306">
        <v>70.816666666666634</v>
      </c>
      <c r="H402" s="306">
        <v>75.516666666666652</v>
      </c>
      <c r="I402" s="306">
        <v>76.783333333333331</v>
      </c>
      <c r="J402" s="306">
        <v>77.86666666666666</v>
      </c>
      <c r="K402" s="305">
        <v>75.7</v>
      </c>
      <c r="L402" s="305">
        <v>73.349999999999994</v>
      </c>
      <c r="M402" s="305">
        <v>600.64633000000003</v>
      </c>
      <c r="N402" s="1"/>
      <c r="O402" s="1"/>
    </row>
    <row r="403" spans="1:15" ht="12.75" customHeight="1">
      <c r="A403" s="30">
        <v>393</v>
      </c>
      <c r="B403" s="315" t="s">
        <v>275</v>
      </c>
      <c r="C403" s="305">
        <v>6601.8</v>
      </c>
      <c r="D403" s="306">
        <v>6615</v>
      </c>
      <c r="E403" s="306">
        <v>6555</v>
      </c>
      <c r="F403" s="306">
        <v>6508.2</v>
      </c>
      <c r="G403" s="306">
        <v>6448.2</v>
      </c>
      <c r="H403" s="306">
        <v>6661.8</v>
      </c>
      <c r="I403" s="306">
        <v>6721.8</v>
      </c>
      <c r="J403" s="306">
        <v>6768.6</v>
      </c>
      <c r="K403" s="305">
        <v>6675</v>
      </c>
      <c r="L403" s="305">
        <v>6568.2</v>
      </c>
      <c r="M403" s="305">
        <v>0.14402999999999999</v>
      </c>
      <c r="N403" s="1"/>
      <c r="O403" s="1"/>
    </row>
    <row r="404" spans="1:15" ht="12.75" customHeight="1">
      <c r="A404" s="30">
        <v>394</v>
      </c>
      <c r="B404" s="315" t="s">
        <v>274</v>
      </c>
      <c r="C404" s="305">
        <v>755.05</v>
      </c>
      <c r="D404" s="306">
        <v>757.65</v>
      </c>
      <c r="E404" s="306">
        <v>743.8</v>
      </c>
      <c r="F404" s="306">
        <v>732.55</v>
      </c>
      <c r="G404" s="306">
        <v>718.69999999999993</v>
      </c>
      <c r="H404" s="306">
        <v>768.9</v>
      </c>
      <c r="I404" s="306">
        <v>782.75000000000011</v>
      </c>
      <c r="J404" s="306">
        <v>794</v>
      </c>
      <c r="K404" s="305">
        <v>771.5</v>
      </c>
      <c r="L404" s="305">
        <v>746.4</v>
      </c>
      <c r="M404" s="305">
        <v>13.241580000000001</v>
      </c>
      <c r="N404" s="1"/>
      <c r="O404" s="1"/>
    </row>
    <row r="405" spans="1:15" ht="12.75" customHeight="1">
      <c r="A405" s="30">
        <v>395</v>
      </c>
      <c r="B405" s="315" t="s">
        <v>188</v>
      </c>
      <c r="C405" s="305">
        <v>1073.4000000000001</v>
      </c>
      <c r="D405" s="306">
        <v>1071.4166666666667</v>
      </c>
      <c r="E405" s="306">
        <v>1059.2333333333336</v>
      </c>
      <c r="F405" s="306">
        <v>1045.0666666666668</v>
      </c>
      <c r="G405" s="306">
        <v>1032.8833333333337</v>
      </c>
      <c r="H405" s="306">
        <v>1085.5833333333335</v>
      </c>
      <c r="I405" s="306">
        <v>1097.7666666666664</v>
      </c>
      <c r="J405" s="306">
        <v>1111.9333333333334</v>
      </c>
      <c r="K405" s="305">
        <v>1083.5999999999999</v>
      </c>
      <c r="L405" s="305">
        <v>1057.25</v>
      </c>
      <c r="M405" s="305">
        <v>8.4769699999999997</v>
      </c>
      <c r="N405" s="1"/>
      <c r="O405" s="1"/>
    </row>
    <row r="406" spans="1:15" ht="12.75" customHeight="1">
      <c r="A406" s="30">
        <v>396</v>
      </c>
      <c r="B406" s="315" t="s">
        <v>189</v>
      </c>
      <c r="C406" s="305">
        <v>462.05</v>
      </c>
      <c r="D406" s="306">
        <v>463.01666666666665</v>
      </c>
      <c r="E406" s="306">
        <v>459.23333333333329</v>
      </c>
      <c r="F406" s="306">
        <v>456.41666666666663</v>
      </c>
      <c r="G406" s="306">
        <v>452.63333333333327</v>
      </c>
      <c r="H406" s="306">
        <v>465.83333333333331</v>
      </c>
      <c r="I406" s="306">
        <v>469.61666666666662</v>
      </c>
      <c r="J406" s="306">
        <v>472.43333333333334</v>
      </c>
      <c r="K406" s="305">
        <v>466.8</v>
      </c>
      <c r="L406" s="305">
        <v>460.2</v>
      </c>
      <c r="M406" s="305">
        <v>171.75179</v>
      </c>
      <c r="N406" s="1"/>
      <c r="O406" s="1"/>
    </row>
    <row r="407" spans="1:15" ht="12.75" customHeight="1">
      <c r="A407" s="30">
        <v>397</v>
      </c>
      <c r="B407" s="315" t="s">
        <v>495</v>
      </c>
      <c r="C407" s="305">
        <v>2104.8000000000002</v>
      </c>
      <c r="D407" s="306">
        <v>2125.6833333333334</v>
      </c>
      <c r="E407" s="306">
        <v>2051.3666666666668</v>
      </c>
      <c r="F407" s="306">
        <v>1997.9333333333334</v>
      </c>
      <c r="G407" s="306">
        <v>1923.6166666666668</v>
      </c>
      <c r="H407" s="306">
        <v>2179.1166666666668</v>
      </c>
      <c r="I407" s="306">
        <v>2253.4333333333334</v>
      </c>
      <c r="J407" s="306">
        <v>2306.8666666666668</v>
      </c>
      <c r="K407" s="305">
        <v>2200</v>
      </c>
      <c r="L407" s="305">
        <v>2072.25</v>
      </c>
      <c r="M407" s="305">
        <v>1.24319</v>
      </c>
      <c r="N407" s="1"/>
      <c r="O407" s="1"/>
    </row>
    <row r="408" spans="1:15" ht="12.75" customHeight="1">
      <c r="A408" s="30">
        <v>398</v>
      </c>
      <c r="B408" s="315" t="s">
        <v>496</v>
      </c>
      <c r="C408" s="305">
        <v>109.9</v>
      </c>
      <c r="D408" s="306">
        <v>110.7</v>
      </c>
      <c r="E408" s="306">
        <v>107.60000000000001</v>
      </c>
      <c r="F408" s="306">
        <v>105.30000000000001</v>
      </c>
      <c r="G408" s="306">
        <v>102.20000000000002</v>
      </c>
      <c r="H408" s="306">
        <v>113</v>
      </c>
      <c r="I408" s="306">
        <v>116.1</v>
      </c>
      <c r="J408" s="306">
        <v>118.39999999999999</v>
      </c>
      <c r="K408" s="305">
        <v>113.8</v>
      </c>
      <c r="L408" s="305">
        <v>108.4</v>
      </c>
      <c r="M408" s="305">
        <v>6.2735300000000001</v>
      </c>
      <c r="N408" s="1"/>
      <c r="O408" s="1"/>
    </row>
    <row r="409" spans="1:15" ht="12.75" customHeight="1">
      <c r="A409" s="30">
        <v>399</v>
      </c>
      <c r="B409" s="315" t="s">
        <v>501</v>
      </c>
      <c r="C409" s="305">
        <v>114.95</v>
      </c>
      <c r="D409" s="306">
        <v>116.35000000000001</v>
      </c>
      <c r="E409" s="306">
        <v>112.90000000000002</v>
      </c>
      <c r="F409" s="306">
        <v>110.85000000000001</v>
      </c>
      <c r="G409" s="306">
        <v>107.40000000000002</v>
      </c>
      <c r="H409" s="306">
        <v>118.40000000000002</v>
      </c>
      <c r="I409" s="306">
        <v>121.85000000000001</v>
      </c>
      <c r="J409" s="306">
        <v>123.90000000000002</v>
      </c>
      <c r="K409" s="305">
        <v>119.8</v>
      </c>
      <c r="L409" s="305">
        <v>114.3</v>
      </c>
      <c r="M409" s="305">
        <v>10.15117</v>
      </c>
      <c r="N409" s="1"/>
      <c r="O409" s="1"/>
    </row>
    <row r="410" spans="1:15" ht="12.75" customHeight="1">
      <c r="A410" s="30">
        <v>400</v>
      </c>
      <c r="B410" s="315" t="s">
        <v>497</v>
      </c>
      <c r="C410" s="305">
        <v>125.55</v>
      </c>
      <c r="D410" s="306">
        <v>125.93333333333334</v>
      </c>
      <c r="E410" s="306">
        <v>123.61666666666667</v>
      </c>
      <c r="F410" s="306">
        <v>121.68333333333334</v>
      </c>
      <c r="G410" s="306">
        <v>119.36666666666667</v>
      </c>
      <c r="H410" s="306">
        <v>127.86666666666667</v>
      </c>
      <c r="I410" s="306">
        <v>130.18333333333334</v>
      </c>
      <c r="J410" s="306">
        <v>132.11666666666667</v>
      </c>
      <c r="K410" s="305">
        <v>128.25</v>
      </c>
      <c r="L410" s="305">
        <v>124</v>
      </c>
      <c r="M410" s="305">
        <v>21.267209999999999</v>
      </c>
      <c r="N410" s="1"/>
      <c r="O410" s="1"/>
    </row>
    <row r="411" spans="1:15" ht="12.75" customHeight="1">
      <c r="A411" s="30">
        <v>401</v>
      </c>
      <c r="B411" s="315" t="s">
        <v>499</v>
      </c>
      <c r="C411" s="305">
        <v>3091.5</v>
      </c>
      <c r="D411" s="306">
        <v>3089.2666666666664</v>
      </c>
      <c r="E411" s="306">
        <v>3078.5333333333328</v>
      </c>
      <c r="F411" s="306">
        <v>3065.5666666666666</v>
      </c>
      <c r="G411" s="306">
        <v>3054.833333333333</v>
      </c>
      <c r="H411" s="306">
        <v>3102.2333333333327</v>
      </c>
      <c r="I411" s="306">
        <v>3112.9666666666662</v>
      </c>
      <c r="J411" s="306">
        <v>3125.9333333333325</v>
      </c>
      <c r="K411" s="305">
        <v>3100</v>
      </c>
      <c r="L411" s="305">
        <v>3076.3</v>
      </c>
      <c r="M411" s="305">
        <v>5.321E-2</v>
      </c>
      <c r="N411" s="1"/>
      <c r="O411" s="1"/>
    </row>
    <row r="412" spans="1:15" ht="12.75" customHeight="1">
      <c r="A412" s="30">
        <v>402</v>
      </c>
      <c r="B412" s="315" t="s">
        <v>498</v>
      </c>
      <c r="C412" s="305">
        <v>741.35</v>
      </c>
      <c r="D412" s="306">
        <v>735.55000000000007</v>
      </c>
      <c r="E412" s="306">
        <v>701.95000000000016</v>
      </c>
      <c r="F412" s="306">
        <v>662.55000000000007</v>
      </c>
      <c r="G412" s="306">
        <v>628.95000000000016</v>
      </c>
      <c r="H412" s="306">
        <v>774.95000000000016</v>
      </c>
      <c r="I412" s="306">
        <v>808.55000000000007</v>
      </c>
      <c r="J412" s="306">
        <v>847.95000000000016</v>
      </c>
      <c r="K412" s="305">
        <v>769.15</v>
      </c>
      <c r="L412" s="305">
        <v>696.15</v>
      </c>
      <c r="M412" s="305">
        <v>10.03557</v>
      </c>
      <c r="N412" s="1"/>
      <c r="O412" s="1"/>
    </row>
    <row r="413" spans="1:15" ht="12.75" customHeight="1">
      <c r="A413" s="30">
        <v>403</v>
      </c>
      <c r="B413" s="315" t="s">
        <v>500</v>
      </c>
      <c r="C413" s="305">
        <v>452.95</v>
      </c>
      <c r="D413" s="306">
        <v>453.0333333333333</v>
      </c>
      <c r="E413" s="306">
        <v>435.06666666666661</v>
      </c>
      <c r="F413" s="306">
        <v>417.18333333333328</v>
      </c>
      <c r="G413" s="306">
        <v>399.21666666666658</v>
      </c>
      <c r="H413" s="306">
        <v>470.91666666666663</v>
      </c>
      <c r="I413" s="306">
        <v>488.88333333333333</v>
      </c>
      <c r="J413" s="306">
        <v>506.76666666666665</v>
      </c>
      <c r="K413" s="305">
        <v>471</v>
      </c>
      <c r="L413" s="305">
        <v>435.15</v>
      </c>
      <c r="M413" s="305">
        <v>49.514400000000002</v>
      </c>
      <c r="N413" s="1"/>
      <c r="O413" s="1"/>
    </row>
    <row r="414" spans="1:15" ht="12.75" customHeight="1">
      <c r="A414" s="30">
        <v>404</v>
      </c>
      <c r="B414" s="315" t="s">
        <v>190</v>
      </c>
      <c r="C414" s="305">
        <v>21647.4</v>
      </c>
      <c r="D414" s="306">
        <v>21773.75</v>
      </c>
      <c r="E414" s="306">
        <v>21448.7</v>
      </c>
      <c r="F414" s="306">
        <v>21250</v>
      </c>
      <c r="G414" s="306">
        <v>20924.95</v>
      </c>
      <c r="H414" s="306">
        <v>21972.45</v>
      </c>
      <c r="I414" s="306">
        <v>22297.500000000004</v>
      </c>
      <c r="J414" s="306">
        <v>22496.2</v>
      </c>
      <c r="K414" s="305">
        <v>22098.799999999999</v>
      </c>
      <c r="L414" s="305">
        <v>21575.05</v>
      </c>
      <c r="M414" s="305">
        <v>0.39072000000000001</v>
      </c>
      <c r="N414" s="1"/>
      <c r="O414" s="1"/>
    </row>
    <row r="415" spans="1:15" ht="12.75" customHeight="1">
      <c r="A415" s="30">
        <v>405</v>
      </c>
      <c r="B415" s="315" t="s">
        <v>502</v>
      </c>
      <c r="C415" s="305">
        <v>1643.6</v>
      </c>
      <c r="D415" s="306">
        <v>1660.7666666666667</v>
      </c>
      <c r="E415" s="306">
        <v>1613.8333333333333</v>
      </c>
      <c r="F415" s="306">
        <v>1584.0666666666666</v>
      </c>
      <c r="G415" s="306">
        <v>1537.1333333333332</v>
      </c>
      <c r="H415" s="306">
        <v>1690.5333333333333</v>
      </c>
      <c r="I415" s="306">
        <v>1737.4666666666667</v>
      </c>
      <c r="J415" s="306">
        <v>1767.2333333333333</v>
      </c>
      <c r="K415" s="305">
        <v>1707.7</v>
      </c>
      <c r="L415" s="305">
        <v>1631</v>
      </c>
      <c r="M415" s="305">
        <v>0.56301000000000001</v>
      </c>
      <c r="N415" s="1"/>
      <c r="O415" s="1"/>
    </row>
    <row r="416" spans="1:15" ht="12.75" customHeight="1">
      <c r="A416" s="30">
        <v>406</v>
      </c>
      <c r="B416" s="315" t="s">
        <v>191</v>
      </c>
      <c r="C416" s="305">
        <v>2400.8000000000002</v>
      </c>
      <c r="D416" s="306">
        <v>2394.9</v>
      </c>
      <c r="E416" s="306">
        <v>2368.8500000000004</v>
      </c>
      <c r="F416" s="306">
        <v>2336.9</v>
      </c>
      <c r="G416" s="306">
        <v>2310.8500000000004</v>
      </c>
      <c r="H416" s="306">
        <v>2426.8500000000004</v>
      </c>
      <c r="I416" s="306">
        <v>2452.9000000000005</v>
      </c>
      <c r="J416" s="306">
        <v>2484.8500000000004</v>
      </c>
      <c r="K416" s="305">
        <v>2420.9499999999998</v>
      </c>
      <c r="L416" s="305">
        <v>2362.9499999999998</v>
      </c>
      <c r="M416" s="305">
        <v>3.2908900000000001</v>
      </c>
      <c r="N416" s="1"/>
      <c r="O416" s="1"/>
    </row>
    <row r="417" spans="1:15" ht="12.75" customHeight="1">
      <c r="A417" s="30">
        <v>407</v>
      </c>
      <c r="B417" s="315" t="s">
        <v>492</v>
      </c>
      <c r="C417" s="305">
        <v>475.05</v>
      </c>
      <c r="D417" s="306">
        <v>477.73333333333335</v>
      </c>
      <c r="E417" s="306">
        <v>471.36666666666667</v>
      </c>
      <c r="F417" s="306">
        <v>467.68333333333334</v>
      </c>
      <c r="G417" s="306">
        <v>461.31666666666666</v>
      </c>
      <c r="H417" s="306">
        <v>481.41666666666669</v>
      </c>
      <c r="I417" s="306">
        <v>487.78333333333336</v>
      </c>
      <c r="J417" s="306">
        <v>491.4666666666667</v>
      </c>
      <c r="K417" s="305">
        <v>484.1</v>
      </c>
      <c r="L417" s="305">
        <v>474.05</v>
      </c>
      <c r="M417" s="305">
        <v>1.1780600000000001</v>
      </c>
      <c r="N417" s="1"/>
      <c r="O417" s="1"/>
    </row>
    <row r="418" spans="1:15" ht="12.75" customHeight="1">
      <c r="A418" s="30">
        <v>408</v>
      </c>
      <c r="B418" s="315" t="s">
        <v>493</v>
      </c>
      <c r="C418" s="305">
        <v>27.75</v>
      </c>
      <c r="D418" s="306">
        <v>27.75</v>
      </c>
      <c r="E418" s="306">
        <v>27.6</v>
      </c>
      <c r="F418" s="306">
        <v>27.450000000000003</v>
      </c>
      <c r="G418" s="306">
        <v>27.300000000000004</v>
      </c>
      <c r="H418" s="306">
        <v>27.9</v>
      </c>
      <c r="I418" s="306">
        <v>28.049999999999997</v>
      </c>
      <c r="J418" s="306">
        <v>28.199999999999996</v>
      </c>
      <c r="K418" s="305">
        <v>27.9</v>
      </c>
      <c r="L418" s="305">
        <v>27.6</v>
      </c>
      <c r="M418" s="305">
        <v>8.1102900000000009</v>
      </c>
      <c r="N418" s="1"/>
      <c r="O418" s="1"/>
    </row>
    <row r="419" spans="1:15" ht="12.75" customHeight="1">
      <c r="A419" s="30">
        <v>409</v>
      </c>
      <c r="B419" s="315" t="s">
        <v>494</v>
      </c>
      <c r="C419" s="305">
        <v>3257.35</v>
      </c>
      <c r="D419" s="306">
        <v>3285.3000000000006</v>
      </c>
      <c r="E419" s="306">
        <v>3145.6000000000013</v>
      </c>
      <c r="F419" s="306">
        <v>3033.8500000000008</v>
      </c>
      <c r="G419" s="306">
        <v>2894.1500000000015</v>
      </c>
      <c r="H419" s="306">
        <v>3397.0500000000011</v>
      </c>
      <c r="I419" s="306">
        <v>3536.7500000000009</v>
      </c>
      <c r="J419" s="306">
        <v>3648.5000000000009</v>
      </c>
      <c r="K419" s="305">
        <v>3425</v>
      </c>
      <c r="L419" s="305">
        <v>3173.55</v>
      </c>
      <c r="M419" s="305">
        <v>1.65757</v>
      </c>
      <c r="N419" s="1"/>
      <c r="O419" s="1"/>
    </row>
    <row r="420" spans="1:15" ht="12.75" customHeight="1">
      <c r="A420" s="30">
        <v>410</v>
      </c>
      <c r="B420" s="315" t="s">
        <v>503</v>
      </c>
      <c r="C420" s="305">
        <v>525.15</v>
      </c>
      <c r="D420" s="306">
        <v>526.7166666666667</v>
      </c>
      <c r="E420" s="306">
        <v>518.43333333333339</v>
      </c>
      <c r="F420" s="306">
        <v>511.7166666666667</v>
      </c>
      <c r="G420" s="306">
        <v>503.43333333333339</v>
      </c>
      <c r="H420" s="306">
        <v>533.43333333333339</v>
      </c>
      <c r="I420" s="306">
        <v>541.7166666666667</v>
      </c>
      <c r="J420" s="306">
        <v>548.43333333333339</v>
      </c>
      <c r="K420" s="305">
        <v>535</v>
      </c>
      <c r="L420" s="305">
        <v>520</v>
      </c>
      <c r="M420" s="305">
        <v>2.6883599999999999</v>
      </c>
      <c r="N420" s="1"/>
      <c r="O420" s="1"/>
    </row>
    <row r="421" spans="1:15" ht="12.75" customHeight="1">
      <c r="A421" s="30">
        <v>411</v>
      </c>
      <c r="B421" s="315" t="s">
        <v>505</v>
      </c>
      <c r="C421" s="305">
        <v>400.6</v>
      </c>
      <c r="D421" s="306">
        <v>404.61666666666662</v>
      </c>
      <c r="E421" s="306">
        <v>390.98333333333323</v>
      </c>
      <c r="F421" s="306">
        <v>381.36666666666662</v>
      </c>
      <c r="G421" s="306">
        <v>367.73333333333323</v>
      </c>
      <c r="H421" s="306">
        <v>414.23333333333323</v>
      </c>
      <c r="I421" s="306">
        <v>427.86666666666656</v>
      </c>
      <c r="J421" s="306">
        <v>437.48333333333323</v>
      </c>
      <c r="K421" s="305">
        <v>418.25</v>
      </c>
      <c r="L421" s="305">
        <v>395</v>
      </c>
      <c r="M421" s="305">
        <v>0.80298000000000003</v>
      </c>
      <c r="N421" s="1"/>
      <c r="O421" s="1"/>
    </row>
    <row r="422" spans="1:15" ht="12.75" customHeight="1">
      <c r="A422" s="30">
        <v>412</v>
      </c>
      <c r="B422" s="315" t="s">
        <v>504</v>
      </c>
      <c r="C422" s="305">
        <v>2723.25</v>
      </c>
      <c r="D422" s="306">
        <v>2728.9333333333334</v>
      </c>
      <c r="E422" s="306">
        <v>2677.8666666666668</v>
      </c>
      <c r="F422" s="306">
        <v>2632.4833333333336</v>
      </c>
      <c r="G422" s="306">
        <v>2581.416666666667</v>
      </c>
      <c r="H422" s="306">
        <v>2774.3166666666666</v>
      </c>
      <c r="I422" s="306">
        <v>2825.3833333333332</v>
      </c>
      <c r="J422" s="306">
        <v>2870.7666666666664</v>
      </c>
      <c r="K422" s="305">
        <v>2780</v>
      </c>
      <c r="L422" s="305">
        <v>2683.55</v>
      </c>
      <c r="M422" s="305">
        <v>0.53657999999999995</v>
      </c>
      <c r="N422" s="1"/>
      <c r="O422" s="1"/>
    </row>
    <row r="423" spans="1:15" ht="12.75" customHeight="1">
      <c r="A423" s="30">
        <v>413</v>
      </c>
      <c r="B423" s="315" t="s">
        <v>859</v>
      </c>
      <c r="C423" s="305">
        <v>550.54999999999995</v>
      </c>
      <c r="D423" s="306">
        <v>548.56666666666672</v>
      </c>
      <c r="E423" s="306">
        <v>542.68333333333339</v>
      </c>
      <c r="F423" s="306">
        <v>534.81666666666672</v>
      </c>
      <c r="G423" s="306">
        <v>528.93333333333339</v>
      </c>
      <c r="H423" s="306">
        <v>556.43333333333339</v>
      </c>
      <c r="I423" s="306">
        <v>562.31666666666683</v>
      </c>
      <c r="J423" s="306">
        <v>570.18333333333339</v>
      </c>
      <c r="K423" s="305">
        <v>554.45000000000005</v>
      </c>
      <c r="L423" s="305">
        <v>540.70000000000005</v>
      </c>
      <c r="M423" s="305">
        <v>4.61334</v>
      </c>
      <c r="N423" s="1"/>
      <c r="O423" s="1"/>
    </row>
    <row r="424" spans="1:15" ht="12.75" customHeight="1">
      <c r="A424" s="30">
        <v>414</v>
      </c>
      <c r="B424" s="315" t="s">
        <v>506</v>
      </c>
      <c r="C424" s="305">
        <v>658.85</v>
      </c>
      <c r="D424" s="306">
        <v>662.9</v>
      </c>
      <c r="E424" s="306">
        <v>648.79999999999995</v>
      </c>
      <c r="F424" s="306">
        <v>638.75</v>
      </c>
      <c r="G424" s="306">
        <v>624.65</v>
      </c>
      <c r="H424" s="306">
        <v>672.94999999999993</v>
      </c>
      <c r="I424" s="306">
        <v>687.05000000000007</v>
      </c>
      <c r="J424" s="306">
        <v>697.09999999999991</v>
      </c>
      <c r="K424" s="305">
        <v>677</v>
      </c>
      <c r="L424" s="305">
        <v>652.85</v>
      </c>
      <c r="M424" s="305">
        <v>0.69833999999999996</v>
      </c>
      <c r="N424" s="1"/>
      <c r="O424" s="1"/>
    </row>
    <row r="425" spans="1:15" ht="12.75" customHeight="1">
      <c r="A425" s="30">
        <v>415</v>
      </c>
      <c r="B425" s="315" t="s">
        <v>507</v>
      </c>
      <c r="C425" s="305">
        <v>392</v>
      </c>
      <c r="D425" s="306">
        <v>396.06666666666666</v>
      </c>
      <c r="E425" s="306">
        <v>383.23333333333335</v>
      </c>
      <c r="F425" s="306">
        <v>374.4666666666667</v>
      </c>
      <c r="G425" s="306">
        <v>361.63333333333338</v>
      </c>
      <c r="H425" s="306">
        <v>404.83333333333331</v>
      </c>
      <c r="I425" s="306">
        <v>417.66666666666669</v>
      </c>
      <c r="J425" s="306">
        <v>426.43333333333328</v>
      </c>
      <c r="K425" s="305">
        <v>408.9</v>
      </c>
      <c r="L425" s="305">
        <v>387.3</v>
      </c>
      <c r="M425" s="305">
        <v>0.69118999999999997</v>
      </c>
      <c r="N425" s="1"/>
      <c r="O425" s="1"/>
    </row>
    <row r="426" spans="1:15" ht="12.75" customHeight="1">
      <c r="A426" s="30">
        <v>416</v>
      </c>
      <c r="B426" s="315" t="s">
        <v>515</v>
      </c>
      <c r="C426" s="305">
        <v>219.9</v>
      </c>
      <c r="D426" s="306">
        <v>219.83333333333334</v>
      </c>
      <c r="E426" s="306">
        <v>215.06666666666669</v>
      </c>
      <c r="F426" s="306">
        <v>210.23333333333335</v>
      </c>
      <c r="G426" s="306">
        <v>205.4666666666667</v>
      </c>
      <c r="H426" s="306">
        <v>224.66666666666669</v>
      </c>
      <c r="I426" s="306">
        <v>229.43333333333334</v>
      </c>
      <c r="J426" s="306">
        <v>234.26666666666668</v>
      </c>
      <c r="K426" s="305">
        <v>224.6</v>
      </c>
      <c r="L426" s="305">
        <v>215</v>
      </c>
      <c r="M426" s="305">
        <v>6.4465300000000001</v>
      </c>
      <c r="N426" s="1"/>
      <c r="O426" s="1"/>
    </row>
    <row r="427" spans="1:15" ht="12.75" customHeight="1">
      <c r="A427" s="30">
        <v>417</v>
      </c>
      <c r="B427" s="315" t="s">
        <v>508</v>
      </c>
      <c r="C427" s="305">
        <v>49.7</v>
      </c>
      <c r="D427" s="306">
        <v>49.533333333333339</v>
      </c>
      <c r="E427" s="306">
        <v>48.866666666666674</v>
      </c>
      <c r="F427" s="306">
        <v>48.033333333333339</v>
      </c>
      <c r="G427" s="306">
        <v>47.366666666666674</v>
      </c>
      <c r="H427" s="306">
        <v>50.366666666666674</v>
      </c>
      <c r="I427" s="306">
        <v>51.033333333333346</v>
      </c>
      <c r="J427" s="306">
        <v>51.866666666666674</v>
      </c>
      <c r="K427" s="305">
        <v>50.2</v>
      </c>
      <c r="L427" s="305">
        <v>48.7</v>
      </c>
      <c r="M427" s="305">
        <v>9.8046100000000003</v>
      </c>
      <c r="N427" s="1"/>
      <c r="O427" s="1"/>
    </row>
    <row r="428" spans="1:15" ht="12.75" customHeight="1">
      <c r="A428" s="30">
        <v>418</v>
      </c>
      <c r="B428" s="315" t="s">
        <v>192</v>
      </c>
      <c r="C428" s="305">
        <v>2339.9</v>
      </c>
      <c r="D428" s="306">
        <v>2333.6166666666668</v>
      </c>
      <c r="E428" s="306">
        <v>2306.2833333333338</v>
      </c>
      <c r="F428" s="306">
        <v>2272.666666666667</v>
      </c>
      <c r="G428" s="306">
        <v>2245.3333333333339</v>
      </c>
      <c r="H428" s="306">
        <v>2367.2333333333336</v>
      </c>
      <c r="I428" s="306">
        <v>2394.5666666666666</v>
      </c>
      <c r="J428" s="306">
        <v>2428.1833333333334</v>
      </c>
      <c r="K428" s="305">
        <v>2360.9499999999998</v>
      </c>
      <c r="L428" s="305">
        <v>2300</v>
      </c>
      <c r="M428" s="305">
        <v>7.2031599999999996</v>
      </c>
      <c r="N428" s="1"/>
      <c r="O428" s="1"/>
    </row>
    <row r="429" spans="1:15" ht="12.75" customHeight="1">
      <c r="A429" s="30">
        <v>419</v>
      </c>
      <c r="B429" s="315" t="s">
        <v>193</v>
      </c>
      <c r="C429" s="305">
        <v>1127.75</v>
      </c>
      <c r="D429" s="306">
        <v>1125.2333333333333</v>
      </c>
      <c r="E429" s="306">
        <v>1105.5666666666666</v>
      </c>
      <c r="F429" s="306">
        <v>1083.3833333333332</v>
      </c>
      <c r="G429" s="306">
        <v>1063.7166666666665</v>
      </c>
      <c r="H429" s="306">
        <v>1147.4166666666667</v>
      </c>
      <c r="I429" s="306">
        <v>1167.0833333333333</v>
      </c>
      <c r="J429" s="306">
        <v>1189.2666666666669</v>
      </c>
      <c r="K429" s="305">
        <v>1144.9000000000001</v>
      </c>
      <c r="L429" s="305">
        <v>1103.05</v>
      </c>
      <c r="M429" s="305">
        <v>16.139130000000002</v>
      </c>
      <c r="N429" s="1"/>
      <c r="O429" s="1"/>
    </row>
    <row r="430" spans="1:15" ht="12.75" customHeight="1">
      <c r="A430" s="30">
        <v>420</v>
      </c>
      <c r="B430" s="315" t="s">
        <v>512</v>
      </c>
      <c r="C430" s="305">
        <v>303</v>
      </c>
      <c r="D430" s="306">
        <v>302.75</v>
      </c>
      <c r="E430" s="306">
        <v>297.55</v>
      </c>
      <c r="F430" s="306">
        <v>292.10000000000002</v>
      </c>
      <c r="G430" s="306">
        <v>286.90000000000003</v>
      </c>
      <c r="H430" s="306">
        <v>308.2</v>
      </c>
      <c r="I430" s="306">
        <v>313.40000000000003</v>
      </c>
      <c r="J430" s="306">
        <v>318.84999999999997</v>
      </c>
      <c r="K430" s="305">
        <v>307.95</v>
      </c>
      <c r="L430" s="305">
        <v>297.3</v>
      </c>
      <c r="M430" s="305">
        <v>9.2608899999999998</v>
      </c>
      <c r="N430" s="1"/>
      <c r="O430" s="1"/>
    </row>
    <row r="431" spans="1:15" ht="12.75" customHeight="1">
      <c r="A431" s="30">
        <v>421</v>
      </c>
      <c r="B431" s="315" t="s">
        <v>509</v>
      </c>
      <c r="C431" s="305">
        <v>90.55</v>
      </c>
      <c r="D431" s="306">
        <v>90.533333333333317</v>
      </c>
      <c r="E431" s="306">
        <v>89.71666666666664</v>
      </c>
      <c r="F431" s="306">
        <v>88.883333333333326</v>
      </c>
      <c r="G431" s="306">
        <v>88.066666666666649</v>
      </c>
      <c r="H431" s="306">
        <v>91.366666666666632</v>
      </c>
      <c r="I431" s="306">
        <v>92.183333333333323</v>
      </c>
      <c r="J431" s="306">
        <v>93.016666666666623</v>
      </c>
      <c r="K431" s="305">
        <v>91.35</v>
      </c>
      <c r="L431" s="305">
        <v>89.7</v>
      </c>
      <c r="M431" s="305">
        <v>0.74672000000000005</v>
      </c>
      <c r="N431" s="1"/>
      <c r="O431" s="1"/>
    </row>
    <row r="432" spans="1:15" ht="12.75" customHeight="1">
      <c r="A432" s="30">
        <v>422</v>
      </c>
      <c r="B432" s="315" t="s">
        <v>511</v>
      </c>
      <c r="C432" s="305">
        <v>175</v>
      </c>
      <c r="D432" s="306">
        <v>175.45000000000002</v>
      </c>
      <c r="E432" s="306">
        <v>170.45000000000005</v>
      </c>
      <c r="F432" s="306">
        <v>165.90000000000003</v>
      </c>
      <c r="G432" s="306">
        <v>160.90000000000006</v>
      </c>
      <c r="H432" s="306">
        <v>180.00000000000003</v>
      </c>
      <c r="I432" s="306">
        <v>184.99999999999997</v>
      </c>
      <c r="J432" s="306">
        <v>189.55</v>
      </c>
      <c r="K432" s="305">
        <v>180.45</v>
      </c>
      <c r="L432" s="305">
        <v>170.9</v>
      </c>
      <c r="M432" s="305">
        <v>17.84665</v>
      </c>
      <c r="N432" s="1"/>
      <c r="O432" s="1"/>
    </row>
    <row r="433" spans="1:15" ht="12.75" customHeight="1">
      <c r="A433" s="30">
        <v>423</v>
      </c>
      <c r="B433" s="315" t="s">
        <v>513</v>
      </c>
      <c r="C433" s="305">
        <v>461.3</v>
      </c>
      <c r="D433" s="306">
        <v>463.7833333333333</v>
      </c>
      <c r="E433" s="306">
        <v>452.56666666666661</v>
      </c>
      <c r="F433" s="306">
        <v>443.83333333333331</v>
      </c>
      <c r="G433" s="306">
        <v>432.61666666666662</v>
      </c>
      <c r="H433" s="306">
        <v>472.51666666666659</v>
      </c>
      <c r="I433" s="306">
        <v>483.73333333333329</v>
      </c>
      <c r="J433" s="306">
        <v>492.46666666666658</v>
      </c>
      <c r="K433" s="305">
        <v>475</v>
      </c>
      <c r="L433" s="305">
        <v>455.05</v>
      </c>
      <c r="M433" s="305">
        <v>1.05786</v>
      </c>
      <c r="N433" s="1"/>
      <c r="O433" s="1"/>
    </row>
    <row r="434" spans="1:15" ht="12.75" customHeight="1">
      <c r="A434" s="30">
        <v>424</v>
      </c>
      <c r="B434" s="315" t="s">
        <v>514</v>
      </c>
      <c r="C434" s="305">
        <v>435.45</v>
      </c>
      <c r="D434" s="306">
        <v>438.16666666666669</v>
      </c>
      <c r="E434" s="306">
        <v>431.28333333333336</v>
      </c>
      <c r="F434" s="306">
        <v>427.11666666666667</v>
      </c>
      <c r="G434" s="306">
        <v>420.23333333333335</v>
      </c>
      <c r="H434" s="306">
        <v>442.33333333333337</v>
      </c>
      <c r="I434" s="306">
        <v>449.2166666666667</v>
      </c>
      <c r="J434" s="306">
        <v>453.38333333333338</v>
      </c>
      <c r="K434" s="305">
        <v>445.05</v>
      </c>
      <c r="L434" s="305">
        <v>434</v>
      </c>
      <c r="M434" s="305">
        <v>1.65141</v>
      </c>
      <c r="N434" s="1"/>
      <c r="O434" s="1"/>
    </row>
    <row r="435" spans="1:15" ht="12.75" customHeight="1">
      <c r="A435" s="30">
        <v>425</v>
      </c>
      <c r="B435" s="315" t="s">
        <v>516</v>
      </c>
      <c r="C435" s="305">
        <v>1735.65</v>
      </c>
      <c r="D435" s="306">
        <v>1745.4166666666667</v>
      </c>
      <c r="E435" s="306">
        <v>1711.2333333333336</v>
      </c>
      <c r="F435" s="306">
        <v>1686.8166666666668</v>
      </c>
      <c r="G435" s="306">
        <v>1652.6333333333337</v>
      </c>
      <c r="H435" s="306">
        <v>1769.8333333333335</v>
      </c>
      <c r="I435" s="306">
        <v>1804.0166666666664</v>
      </c>
      <c r="J435" s="306">
        <v>1828.4333333333334</v>
      </c>
      <c r="K435" s="305">
        <v>1779.6</v>
      </c>
      <c r="L435" s="305">
        <v>1721</v>
      </c>
      <c r="M435" s="305">
        <v>0.70953999999999995</v>
      </c>
      <c r="N435" s="1"/>
      <c r="O435" s="1"/>
    </row>
    <row r="436" spans="1:15" ht="12.75" customHeight="1">
      <c r="A436" s="30">
        <v>426</v>
      </c>
      <c r="B436" s="315" t="s">
        <v>517</v>
      </c>
      <c r="C436" s="305">
        <v>739.2</v>
      </c>
      <c r="D436" s="306">
        <v>739.2833333333333</v>
      </c>
      <c r="E436" s="306">
        <v>730.56666666666661</v>
      </c>
      <c r="F436" s="306">
        <v>721.93333333333328</v>
      </c>
      <c r="G436" s="306">
        <v>713.21666666666658</v>
      </c>
      <c r="H436" s="306">
        <v>747.91666666666663</v>
      </c>
      <c r="I436" s="306">
        <v>756.63333333333333</v>
      </c>
      <c r="J436" s="306">
        <v>765.26666666666665</v>
      </c>
      <c r="K436" s="305">
        <v>748</v>
      </c>
      <c r="L436" s="305">
        <v>730.65</v>
      </c>
      <c r="M436" s="305">
        <v>0.28948000000000002</v>
      </c>
      <c r="N436" s="1"/>
      <c r="O436" s="1"/>
    </row>
    <row r="437" spans="1:15" ht="12.75" customHeight="1">
      <c r="A437" s="30">
        <v>427</v>
      </c>
      <c r="B437" s="315" t="s">
        <v>194</v>
      </c>
      <c r="C437" s="305">
        <v>909.9</v>
      </c>
      <c r="D437" s="306">
        <v>915.91666666666663</v>
      </c>
      <c r="E437" s="306">
        <v>900.98333333333323</v>
      </c>
      <c r="F437" s="306">
        <v>892.06666666666661</v>
      </c>
      <c r="G437" s="306">
        <v>877.13333333333321</v>
      </c>
      <c r="H437" s="306">
        <v>924.83333333333326</v>
      </c>
      <c r="I437" s="306">
        <v>939.76666666666665</v>
      </c>
      <c r="J437" s="306">
        <v>948.68333333333328</v>
      </c>
      <c r="K437" s="305">
        <v>930.85</v>
      </c>
      <c r="L437" s="305">
        <v>907</v>
      </c>
      <c r="M437" s="305">
        <v>29.114100000000001</v>
      </c>
      <c r="N437" s="1"/>
      <c r="O437" s="1"/>
    </row>
    <row r="438" spans="1:15" ht="12.75" customHeight="1">
      <c r="A438" s="30">
        <v>428</v>
      </c>
      <c r="B438" s="315" t="s">
        <v>518</v>
      </c>
      <c r="C438" s="305">
        <v>433.85</v>
      </c>
      <c r="D438" s="306">
        <v>434.13333333333338</v>
      </c>
      <c r="E438" s="306">
        <v>425.26666666666677</v>
      </c>
      <c r="F438" s="306">
        <v>416.68333333333339</v>
      </c>
      <c r="G438" s="306">
        <v>407.81666666666678</v>
      </c>
      <c r="H438" s="306">
        <v>442.71666666666675</v>
      </c>
      <c r="I438" s="306">
        <v>451.58333333333343</v>
      </c>
      <c r="J438" s="306">
        <v>460.16666666666674</v>
      </c>
      <c r="K438" s="305">
        <v>443</v>
      </c>
      <c r="L438" s="305">
        <v>425.55</v>
      </c>
      <c r="M438" s="305">
        <v>4.38565</v>
      </c>
      <c r="N438" s="1"/>
      <c r="O438" s="1"/>
    </row>
    <row r="439" spans="1:15" ht="12.75" customHeight="1">
      <c r="A439" s="30">
        <v>429</v>
      </c>
      <c r="B439" s="315" t="s">
        <v>195</v>
      </c>
      <c r="C439" s="305">
        <v>419.6</v>
      </c>
      <c r="D439" s="306">
        <v>424.26666666666671</v>
      </c>
      <c r="E439" s="306">
        <v>411.68333333333339</v>
      </c>
      <c r="F439" s="306">
        <v>403.76666666666671</v>
      </c>
      <c r="G439" s="306">
        <v>391.18333333333339</v>
      </c>
      <c r="H439" s="306">
        <v>432.18333333333339</v>
      </c>
      <c r="I439" s="306">
        <v>444.76666666666677</v>
      </c>
      <c r="J439" s="306">
        <v>452.68333333333339</v>
      </c>
      <c r="K439" s="305">
        <v>436.85</v>
      </c>
      <c r="L439" s="305">
        <v>416.35</v>
      </c>
      <c r="M439" s="305">
        <v>9.1729199999999995</v>
      </c>
      <c r="N439" s="1"/>
      <c r="O439" s="1"/>
    </row>
    <row r="440" spans="1:15" ht="12.75" customHeight="1">
      <c r="A440" s="30">
        <v>430</v>
      </c>
      <c r="B440" s="315" t="s">
        <v>1076</v>
      </c>
      <c r="C440" s="305" t="e">
        <v>#N/A</v>
      </c>
      <c r="D440" s="306" t="e">
        <v>#N/A</v>
      </c>
      <c r="E440" s="306" t="e">
        <v>#N/A</v>
      </c>
      <c r="F440" s="306" t="e">
        <v>#N/A</v>
      </c>
      <c r="G440" s="306" t="e">
        <v>#N/A</v>
      </c>
      <c r="H440" s="306" t="e">
        <v>#N/A</v>
      </c>
      <c r="I440" s="306" t="e">
        <v>#N/A</v>
      </c>
      <c r="J440" s="306" t="e">
        <v>#N/A</v>
      </c>
      <c r="K440" s="305" t="e">
        <v>#N/A</v>
      </c>
      <c r="L440" s="305" t="e">
        <v>#N/A</v>
      </c>
      <c r="M440" s="305" t="e">
        <v>#N/A</v>
      </c>
      <c r="N440" s="1"/>
      <c r="O440" s="1"/>
    </row>
    <row r="441" spans="1:15" ht="12.75" customHeight="1">
      <c r="A441" s="30">
        <v>431</v>
      </c>
      <c r="B441" s="315" t="s">
        <v>519</v>
      </c>
      <c r="C441" s="305">
        <v>343.55</v>
      </c>
      <c r="D441" s="306">
        <v>343.2833333333333</v>
      </c>
      <c r="E441" s="306">
        <v>339.56666666666661</v>
      </c>
      <c r="F441" s="306">
        <v>335.58333333333331</v>
      </c>
      <c r="G441" s="306">
        <v>331.86666666666662</v>
      </c>
      <c r="H441" s="306">
        <v>347.26666666666659</v>
      </c>
      <c r="I441" s="306">
        <v>350.98333333333329</v>
      </c>
      <c r="J441" s="306">
        <v>354.96666666666658</v>
      </c>
      <c r="K441" s="305">
        <v>347</v>
      </c>
      <c r="L441" s="305">
        <v>339.3</v>
      </c>
      <c r="M441" s="305">
        <v>1.2762199999999999</v>
      </c>
      <c r="N441" s="1"/>
      <c r="O441" s="1"/>
    </row>
    <row r="442" spans="1:15" ht="12.75" customHeight="1">
      <c r="A442" s="30">
        <v>432</v>
      </c>
      <c r="B442" s="315" t="s">
        <v>520</v>
      </c>
      <c r="C442" s="305">
        <v>1748.2</v>
      </c>
      <c r="D442" s="306">
        <v>1758.2333333333333</v>
      </c>
      <c r="E442" s="306">
        <v>1729.9666666666667</v>
      </c>
      <c r="F442" s="306">
        <v>1711.7333333333333</v>
      </c>
      <c r="G442" s="306">
        <v>1683.4666666666667</v>
      </c>
      <c r="H442" s="306">
        <v>1776.4666666666667</v>
      </c>
      <c r="I442" s="306">
        <v>1804.7333333333336</v>
      </c>
      <c r="J442" s="306">
        <v>1822.9666666666667</v>
      </c>
      <c r="K442" s="305">
        <v>1786.5</v>
      </c>
      <c r="L442" s="305">
        <v>1740</v>
      </c>
      <c r="M442" s="305">
        <v>0.73397000000000001</v>
      </c>
      <c r="N442" s="1"/>
      <c r="O442" s="1"/>
    </row>
    <row r="443" spans="1:15" ht="12.75" customHeight="1">
      <c r="A443" s="30">
        <v>433</v>
      </c>
      <c r="B443" s="315" t="s">
        <v>521</v>
      </c>
      <c r="C443" s="305">
        <v>522.29999999999995</v>
      </c>
      <c r="D443" s="306">
        <v>523.76666666666665</v>
      </c>
      <c r="E443" s="306">
        <v>514.5333333333333</v>
      </c>
      <c r="F443" s="306">
        <v>506.76666666666665</v>
      </c>
      <c r="G443" s="306">
        <v>497.5333333333333</v>
      </c>
      <c r="H443" s="306">
        <v>531.5333333333333</v>
      </c>
      <c r="I443" s="306">
        <v>540.76666666666665</v>
      </c>
      <c r="J443" s="306">
        <v>548.5333333333333</v>
      </c>
      <c r="K443" s="305">
        <v>533</v>
      </c>
      <c r="L443" s="305">
        <v>516</v>
      </c>
      <c r="M443" s="305">
        <v>2.9886599999999999</v>
      </c>
      <c r="N443" s="1"/>
      <c r="O443" s="1"/>
    </row>
    <row r="444" spans="1:15" ht="12.75" customHeight="1">
      <c r="A444" s="30">
        <v>434</v>
      </c>
      <c r="B444" s="315" t="s">
        <v>522</v>
      </c>
      <c r="C444" s="305">
        <v>9.0500000000000007</v>
      </c>
      <c r="D444" s="306">
        <v>9.1</v>
      </c>
      <c r="E444" s="306">
        <v>8.8999999999999986</v>
      </c>
      <c r="F444" s="306">
        <v>8.7499999999999982</v>
      </c>
      <c r="G444" s="306">
        <v>8.5499999999999972</v>
      </c>
      <c r="H444" s="306">
        <v>9.25</v>
      </c>
      <c r="I444" s="306">
        <v>9.4499999999999993</v>
      </c>
      <c r="J444" s="306">
        <v>9.6000000000000014</v>
      </c>
      <c r="K444" s="305">
        <v>9.3000000000000007</v>
      </c>
      <c r="L444" s="305">
        <v>8.9499999999999993</v>
      </c>
      <c r="M444" s="305">
        <v>225.72116</v>
      </c>
      <c r="N444" s="1"/>
      <c r="O444" s="1"/>
    </row>
    <row r="445" spans="1:15" ht="12.75" customHeight="1">
      <c r="A445" s="30">
        <v>435</v>
      </c>
      <c r="B445" s="315" t="s">
        <v>510</v>
      </c>
      <c r="C445" s="305">
        <v>325.35000000000002</v>
      </c>
      <c r="D445" s="306">
        <v>324.09999999999997</v>
      </c>
      <c r="E445" s="306">
        <v>318.24999999999994</v>
      </c>
      <c r="F445" s="306">
        <v>311.14999999999998</v>
      </c>
      <c r="G445" s="306">
        <v>305.29999999999995</v>
      </c>
      <c r="H445" s="306">
        <v>331.19999999999993</v>
      </c>
      <c r="I445" s="306">
        <v>337.04999999999995</v>
      </c>
      <c r="J445" s="306">
        <v>344.14999999999992</v>
      </c>
      <c r="K445" s="305">
        <v>329.95</v>
      </c>
      <c r="L445" s="305">
        <v>317</v>
      </c>
      <c r="M445" s="305">
        <v>2.06054</v>
      </c>
      <c r="N445" s="1"/>
      <c r="O445" s="1"/>
    </row>
    <row r="446" spans="1:15" ht="12.75" customHeight="1">
      <c r="A446" s="30">
        <v>436</v>
      </c>
      <c r="B446" s="315" t="s">
        <v>523</v>
      </c>
      <c r="C446" s="305">
        <v>1040.25</v>
      </c>
      <c r="D446" s="306">
        <v>1047.0833333333333</v>
      </c>
      <c r="E446" s="306">
        <v>1024.2166666666665</v>
      </c>
      <c r="F446" s="306">
        <v>1008.1833333333332</v>
      </c>
      <c r="G446" s="306">
        <v>985.31666666666638</v>
      </c>
      <c r="H446" s="306">
        <v>1063.1166666666666</v>
      </c>
      <c r="I446" s="306">
        <v>1085.9833333333333</v>
      </c>
      <c r="J446" s="306">
        <v>1102.0166666666667</v>
      </c>
      <c r="K446" s="305">
        <v>1069.95</v>
      </c>
      <c r="L446" s="305">
        <v>1031.05</v>
      </c>
      <c r="M446" s="305">
        <v>0.16877</v>
      </c>
      <c r="N446" s="1"/>
      <c r="O446" s="1"/>
    </row>
    <row r="447" spans="1:15" ht="12.75" customHeight="1">
      <c r="A447" s="30">
        <v>437</v>
      </c>
      <c r="B447" s="315" t="s">
        <v>276</v>
      </c>
      <c r="C447" s="305">
        <v>547.45000000000005</v>
      </c>
      <c r="D447" s="306">
        <v>552.53333333333342</v>
      </c>
      <c r="E447" s="306">
        <v>539.96666666666681</v>
      </c>
      <c r="F447" s="306">
        <v>532.48333333333335</v>
      </c>
      <c r="G447" s="306">
        <v>519.91666666666674</v>
      </c>
      <c r="H447" s="306">
        <v>560.01666666666688</v>
      </c>
      <c r="I447" s="306">
        <v>572.58333333333348</v>
      </c>
      <c r="J447" s="306">
        <v>580.06666666666695</v>
      </c>
      <c r="K447" s="305">
        <v>565.1</v>
      </c>
      <c r="L447" s="305">
        <v>545.04999999999995</v>
      </c>
      <c r="M447" s="305">
        <v>2.6023000000000001</v>
      </c>
      <c r="N447" s="1"/>
      <c r="O447" s="1"/>
    </row>
    <row r="448" spans="1:15" ht="12.75" customHeight="1">
      <c r="A448" s="30">
        <v>438</v>
      </c>
      <c r="B448" s="315" t="s">
        <v>528</v>
      </c>
      <c r="C448" s="305">
        <v>1300.4000000000001</v>
      </c>
      <c r="D448" s="306">
        <v>1275.8</v>
      </c>
      <c r="E448" s="306">
        <v>1241.5999999999999</v>
      </c>
      <c r="F448" s="306">
        <v>1182.8</v>
      </c>
      <c r="G448" s="306">
        <v>1148.5999999999999</v>
      </c>
      <c r="H448" s="306">
        <v>1334.6</v>
      </c>
      <c r="I448" s="306">
        <v>1368.8000000000002</v>
      </c>
      <c r="J448" s="306">
        <v>1427.6</v>
      </c>
      <c r="K448" s="305">
        <v>1310</v>
      </c>
      <c r="L448" s="305">
        <v>1217</v>
      </c>
      <c r="M448" s="305">
        <v>6.2645</v>
      </c>
      <c r="N448" s="1"/>
      <c r="O448" s="1"/>
    </row>
    <row r="449" spans="1:15" ht="12.75" customHeight="1">
      <c r="A449" s="30">
        <v>439</v>
      </c>
      <c r="B449" s="315" t="s">
        <v>529</v>
      </c>
      <c r="C449" s="305">
        <v>9782.9500000000007</v>
      </c>
      <c r="D449" s="306">
        <v>9860.9833333333336</v>
      </c>
      <c r="E449" s="306">
        <v>9621.9666666666672</v>
      </c>
      <c r="F449" s="306">
        <v>9460.9833333333336</v>
      </c>
      <c r="G449" s="306">
        <v>9221.9666666666672</v>
      </c>
      <c r="H449" s="306">
        <v>10021.966666666667</v>
      </c>
      <c r="I449" s="306">
        <v>10260.983333333334</v>
      </c>
      <c r="J449" s="306">
        <v>10421.966666666667</v>
      </c>
      <c r="K449" s="305">
        <v>10100</v>
      </c>
      <c r="L449" s="305">
        <v>9700</v>
      </c>
      <c r="M449" s="305">
        <v>9.4999999999999998E-3</v>
      </c>
      <c r="N449" s="1"/>
      <c r="O449" s="1"/>
    </row>
    <row r="450" spans="1:15" ht="12.75" customHeight="1">
      <c r="A450" s="30">
        <v>440</v>
      </c>
      <c r="B450" s="315" t="s">
        <v>196</v>
      </c>
      <c r="C450" s="305">
        <v>964.35</v>
      </c>
      <c r="D450" s="306">
        <v>968.85</v>
      </c>
      <c r="E450" s="306">
        <v>955.7</v>
      </c>
      <c r="F450" s="306">
        <v>947.05000000000007</v>
      </c>
      <c r="G450" s="306">
        <v>933.90000000000009</v>
      </c>
      <c r="H450" s="306">
        <v>977.5</v>
      </c>
      <c r="I450" s="306">
        <v>990.64999999999986</v>
      </c>
      <c r="J450" s="306">
        <v>999.3</v>
      </c>
      <c r="K450" s="305">
        <v>982</v>
      </c>
      <c r="L450" s="305">
        <v>960.2</v>
      </c>
      <c r="M450" s="305">
        <v>12.016220000000001</v>
      </c>
      <c r="N450" s="1"/>
      <c r="O450" s="1"/>
    </row>
    <row r="451" spans="1:15" ht="12.75" customHeight="1">
      <c r="A451" s="30">
        <v>441</v>
      </c>
      <c r="B451" s="315" t="s">
        <v>530</v>
      </c>
      <c r="C451" s="305">
        <v>194.3</v>
      </c>
      <c r="D451" s="306">
        <v>195.48333333333335</v>
      </c>
      <c r="E451" s="306">
        <v>191.4666666666667</v>
      </c>
      <c r="F451" s="306">
        <v>188.63333333333335</v>
      </c>
      <c r="G451" s="306">
        <v>184.6166666666667</v>
      </c>
      <c r="H451" s="306">
        <v>198.31666666666669</v>
      </c>
      <c r="I451" s="306">
        <v>202.33333333333334</v>
      </c>
      <c r="J451" s="306">
        <v>205.16666666666669</v>
      </c>
      <c r="K451" s="305">
        <v>199.5</v>
      </c>
      <c r="L451" s="305">
        <v>192.65</v>
      </c>
      <c r="M451" s="305">
        <v>11.33168</v>
      </c>
      <c r="N451" s="1"/>
      <c r="O451" s="1"/>
    </row>
    <row r="452" spans="1:15" ht="12.75" customHeight="1">
      <c r="A452" s="30">
        <v>442</v>
      </c>
      <c r="B452" s="315" t="s">
        <v>531</v>
      </c>
      <c r="C452" s="305">
        <v>965.4</v>
      </c>
      <c r="D452" s="306">
        <v>966.6</v>
      </c>
      <c r="E452" s="306">
        <v>954.95</v>
      </c>
      <c r="F452" s="306">
        <v>944.5</v>
      </c>
      <c r="G452" s="306">
        <v>932.85</v>
      </c>
      <c r="H452" s="306">
        <v>977.05000000000007</v>
      </c>
      <c r="I452" s="306">
        <v>988.69999999999993</v>
      </c>
      <c r="J452" s="306">
        <v>999.15000000000009</v>
      </c>
      <c r="K452" s="305">
        <v>978.25</v>
      </c>
      <c r="L452" s="305">
        <v>956.15</v>
      </c>
      <c r="M452" s="305">
        <v>3.3240699999999999</v>
      </c>
      <c r="N452" s="1"/>
      <c r="O452" s="1"/>
    </row>
    <row r="453" spans="1:15" ht="12.75" customHeight="1">
      <c r="A453" s="30">
        <v>443</v>
      </c>
      <c r="B453" s="315" t="s">
        <v>197</v>
      </c>
      <c r="C453" s="305">
        <v>715.15</v>
      </c>
      <c r="D453" s="306">
        <v>721.05000000000007</v>
      </c>
      <c r="E453" s="306">
        <v>704.10000000000014</v>
      </c>
      <c r="F453" s="306">
        <v>693.05000000000007</v>
      </c>
      <c r="G453" s="306">
        <v>676.10000000000014</v>
      </c>
      <c r="H453" s="306">
        <v>732.10000000000014</v>
      </c>
      <c r="I453" s="306">
        <v>749.05000000000018</v>
      </c>
      <c r="J453" s="306">
        <v>760.10000000000014</v>
      </c>
      <c r="K453" s="305">
        <v>738</v>
      </c>
      <c r="L453" s="305">
        <v>710</v>
      </c>
      <c r="M453" s="305">
        <v>15.13724</v>
      </c>
      <c r="N453" s="1"/>
      <c r="O453" s="1"/>
    </row>
    <row r="454" spans="1:15" ht="12.75" customHeight="1">
      <c r="A454" s="30">
        <v>444</v>
      </c>
      <c r="B454" s="315" t="s">
        <v>277</v>
      </c>
      <c r="C454" s="305">
        <v>8457.4</v>
      </c>
      <c r="D454" s="306">
        <v>8517.4666666666672</v>
      </c>
      <c r="E454" s="306">
        <v>8344.9333333333343</v>
      </c>
      <c r="F454" s="306">
        <v>8232.4666666666672</v>
      </c>
      <c r="G454" s="306">
        <v>8059.9333333333343</v>
      </c>
      <c r="H454" s="306">
        <v>8629.9333333333343</v>
      </c>
      <c r="I454" s="306">
        <v>8802.4666666666672</v>
      </c>
      <c r="J454" s="306">
        <v>8914.9333333333343</v>
      </c>
      <c r="K454" s="305">
        <v>8690</v>
      </c>
      <c r="L454" s="305">
        <v>8405</v>
      </c>
      <c r="M454" s="305">
        <v>5.63544</v>
      </c>
      <c r="N454" s="1"/>
      <c r="O454" s="1"/>
    </row>
    <row r="455" spans="1:15" ht="12.75" customHeight="1">
      <c r="A455" s="30">
        <v>445</v>
      </c>
      <c r="B455" s="315" t="s">
        <v>198</v>
      </c>
      <c r="C455" s="305">
        <v>425.75</v>
      </c>
      <c r="D455" s="306">
        <v>423.08333333333331</v>
      </c>
      <c r="E455" s="306">
        <v>418.66666666666663</v>
      </c>
      <c r="F455" s="306">
        <v>411.58333333333331</v>
      </c>
      <c r="G455" s="306">
        <v>407.16666666666663</v>
      </c>
      <c r="H455" s="306">
        <v>430.16666666666663</v>
      </c>
      <c r="I455" s="306">
        <v>434.58333333333326</v>
      </c>
      <c r="J455" s="306">
        <v>441.66666666666663</v>
      </c>
      <c r="K455" s="305">
        <v>427.5</v>
      </c>
      <c r="L455" s="305">
        <v>416</v>
      </c>
      <c r="M455" s="305">
        <v>145.25617</v>
      </c>
      <c r="N455" s="1"/>
      <c r="O455" s="1"/>
    </row>
    <row r="456" spans="1:15" ht="12.75" customHeight="1">
      <c r="A456" s="30">
        <v>446</v>
      </c>
      <c r="B456" s="315" t="s">
        <v>532</v>
      </c>
      <c r="C456" s="305">
        <v>204.45</v>
      </c>
      <c r="D456" s="306">
        <v>203.01666666666665</v>
      </c>
      <c r="E456" s="306">
        <v>199.73333333333329</v>
      </c>
      <c r="F456" s="306">
        <v>195.01666666666665</v>
      </c>
      <c r="G456" s="306">
        <v>191.73333333333329</v>
      </c>
      <c r="H456" s="306">
        <v>207.73333333333329</v>
      </c>
      <c r="I456" s="306">
        <v>211.01666666666665</v>
      </c>
      <c r="J456" s="306">
        <v>215.73333333333329</v>
      </c>
      <c r="K456" s="305">
        <v>206.3</v>
      </c>
      <c r="L456" s="305">
        <v>198.3</v>
      </c>
      <c r="M456" s="305">
        <v>32.192970000000003</v>
      </c>
      <c r="N456" s="1"/>
      <c r="O456" s="1"/>
    </row>
    <row r="457" spans="1:15" ht="12.75" customHeight="1">
      <c r="A457" s="30">
        <v>447</v>
      </c>
      <c r="B457" s="315" t="s">
        <v>199</v>
      </c>
      <c r="C457" s="305">
        <v>227</v>
      </c>
      <c r="D457" s="306">
        <v>227.71666666666667</v>
      </c>
      <c r="E457" s="306">
        <v>224.03333333333333</v>
      </c>
      <c r="F457" s="306">
        <v>221.06666666666666</v>
      </c>
      <c r="G457" s="306">
        <v>217.38333333333333</v>
      </c>
      <c r="H457" s="306">
        <v>230.68333333333334</v>
      </c>
      <c r="I457" s="306">
        <v>234.36666666666667</v>
      </c>
      <c r="J457" s="306">
        <v>237.33333333333334</v>
      </c>
      <c r="K457" s="305">
        <v>231.4</v>
      </c>
      <c r="L457" s="305">
        <v>224.75</v>
      </c>
      <c r="M457" s="305">
        <v>176.36195000000001</v>
      </c>
      <c r="N457" s="1"/>
      <c r="O457" s="1"/>
    </row>
    <row r="458" spans="1:15" ht="12.75" customHeight="1">
      <c r="A458" s="30">
        <v>448</v>
      </c>
      <c r="B458" s="315" t="s">
        <v>200</v>
      </c>
      <c r="C458" s="305">
        <v>1006.35</v>
      </c>
      <c r="D458" s="306">
        <v>1016.0833333333334</v>
      </c>
      <c r="E458" s="306">
        <v>992.26666666666665</v>
      </c>
      <c r="F458" s="306">
        <v>978.18333333333328</v>
      </c>
      <c r="G458" s="306">
        <v>954.36666666666656</v>
      </c>
      <c r="H458" s="306">
        <v>1030.1666666666667</v>
      </c>
      <c r="I458" s="306">
        <v>1053.9833333333336</v>
      </c>
      <c r="J458" s="306">
        <v>1068.0666666666668</v>
      </c>
      <c r="K458" s="305">
        <v>1039.9000000000001</v>
      </c>
      <c r="L458" s="305">
        <v>1002</v>
      </c>
      <c r="M458" s="305">
        <v>123.11666</v>
      </c>
      <c r="N458" s="1"/>
      <c r="O458" s="1"/>
    </row>
    <row r="459" spans="1:15" ht="12.75" customHeight="1">
      <c r="A459" s="30">
        <v>449</v>
      </c>
      <c r="B459" s="315" t="s">
        <v>845</v>
      </c>
      <c r="C459" s="305">
        <v>622.75</v>
      </c>
      <c r="D459" s="306">
        <v>626.91666666666663</v>
      </c>
      <c r="E459" s="306">
        <v>615.83333333333326</v>
      </c>
      <c r="F459" s="306">
        <v>608.91666666666663</v>
      </c>
      <c r="G459" s="306">
        <v>597.83333333333326</v>
      </c>
      <c r="H459" s="306">
        <v>633.83333333333326</v>
      </c>
      <c r="I459" s="306">
        <v>644.91666666666652</v>
      </c>
      <c r="J459" s="306">
        <v>651.83333333333326</v>
      </c>
      <c r="K459" s="305">
        <v>638</v>
      </c>
      <c r="L459" s="305">
        <v>620</v>
      </c>
      <c r="M459" s="305">
        <v>0.25890000000000002</v>
      </c>
      <c r="N459" s="1"/>
      <c r="O459" s="1"/>
    </row>
    <row r="460" spans="1:15" ht="12.75" customHeight="1">
      <c r="A460" s="30">
        <v>450</v>
      </c>
      <c r="B460" s="315" t="s">
        <v>524</v>
      </c>
      <c r="C460" s="305">
        <v>1622</v>
      </c>
      <c r="D460" s="306">
        <v>1605.25</v>
      </c>
      <c r="E460" s="306">
        <v>1574.3</v>
      </c>
      <c r="F460" s="306">
        <v>1526.6</v>
      </c>
      <c r="G460" s="306">
        <v>1495.6499999999999</v>
      </c>
      <c r="H460" s="306">
        <v>1652.95</v>
      </c>
      <c r="I460" s="306">
        <v>1683.8999999999999</v>
      </c>
      <c r="J460" s="306">
        <v>1731.6000000000001</v>
      </c>
      <c r="K460" s="305">
        <v>1636.2</v>
      </c>
      <c r="L460" s="305">
        <v>1557.55</v>
      </c>
      <c r="M460" s="305">
        <v>0.31204999999999999</v>
      </c>
      <c r="N460" s="1"/>
      <c r="O460" s="1"/>
    </row>
    <row r="461" spans="1:15" ht="12.75" customHeight="1">
      <c r="A461" s="30">
        <v>451</v>
      </c>
      <c r="B461" s="315" t="s">
        <v>525</v>
      </c>
      <c r="C461" s="305">
        <v>592.29999999999995</v>
      </c>
      <c r="D461" s="306">
        <v>607.4</v>
      </c>
      <c r="E461" s="306">
        <v>574.9</v>
      </c>
      <c r="F461" s="306">
        <v>557.5</v>
      </c>
      <c r="G461" s="306">
        <v>525</v>
      </c>
      <c r="H461" s="306">
        <v>624.79999999999995</v>
      </c>
      <c r="I461" s="306">
        <v>657.3</v>
      </c>
      <c r="J461" s="306">
        <v>674.69999999999993</v>
      </c>
      <c r="K461" s="305">
        <v>639.9</v>
      </c>
      <c r="L461" s="305">
        <v>590</v>
      </c>
      <c r="M461" s="305">
        <v>0.56267</v>
      </c>
      <c r="N461" s="1"/>
      <c r="O461" s="1"/>
    </row>
    <row r="462" spans="1:15" ht="12.75" customHeight="1">
      <c r="A462" s="30">
        <v>452</v>
      </c>
      <c r="B462" s="315" t="s">
        <v>201</v>
      </c>
      <c r="C462" s="305">
        <v>3288</v>
      </c>
      <c r="D462" s="306">
        <v>3296.15</v>
      </c>
      <c r="E462" s="306">
        <v>3267.4500000000003</v>
      </c>
      <c r="F462" s="306">
        <v>3246.9</v>
      </c>
      <c r="G462" s="306">
        <v>3218.2000000000003</v>
      </c>
      <c r="H462" s="306">
        <v>3316.7000000000003</v>
      </c>
      <c r="I462" s="306">
        <v>3345.4</v>
      </c>
      <c r="J462" s="306">
        <v>3365.9500000000003</v>
      </c>
      <c r="K462" s="305">
        <v>3324.85</v>
      </c>
      <c r="L462" s="305">
        <v>3275.6</v>
      </c>
      <c r="M462" s="305">
        <v>17.115100000000002</v>
      </c>
      <c r="N462" s="1"/>
      <c r="O462" s="1"/>
    </row>
    <row r="463" spans="1:15" ht="12.75" customHeight="1">
      <c r="A463" s="30">
        <v>453</v>
      </c>
      <c r="B463" s="315" t="s">
        <v>533</v>
      </c>
      <c r="C463" s="305">
        <v>3254.45</v>
      </c>
      <c r="D463" s="306">
        <v>3241.9833333333336</v>
      </c>
      <c r="E463" s="306">
        <v>3190.0166666666673</v>
      </c>
      <c r="F463" s="306">
        <v>3125.5833333333339</v>
      </c>
      <c r="G463" s="306">
        <v>3073.6166666666677</v>
      </c>
      <c r="H463" s="306">
        <v>3306.416666666667</v>
      </c>
      <c r="I463" s="306">
        <v>3358.3833333333332</v>
      </c>
      <c r="J463" s="306">
        <v>3422.8166666666666</v>
      </c>
      <c r="K463" s="305">
        <v>3293.95</v>
      </c>
      <c r="L463" s="305">
        <v>3177.55</v>
      </c>
      <c r="M463" s="305">
        <v>0.34983999999999998</v>
      </c>
      <c r="N463" s="1"/>
      <c r="O463" s="1"/>
    </row>
    <row r="464" spans="1:15" ht="12.75" customHeight="1">
      <c r="A464" s="30">
        <v>454</v>
      </c>
      <c r="B464" s="315" t="s">
        <v>202</v>
      </c>
      <c r="C464" s="305">
        <v>1098.3499999999999</v>
      </c>
      <c r="D464" s="306">
        <v>1113.7333333333333</v>
      </c>
      <c r="E464" s="306">
        <v>1075.6166666666668</v>
      </c>
      <c r="F464" s="306">
        <v>1052.8833333333334</v>
      </c>
      <c r="G464" s="306">
        <v>1014.7666666666669</v>
      </c>
      <c r="H464" s="306">
        <v>1136.4666666666667</v>
      </c>
      <c r="I464" s="306">
        <v>1174.583333333333</v>
      </c>
      <c r="J464" s="306">
        <v>1197.3166666666666</v>
      </c>
      <c r="K464" s="305">
        <v>1151.8499999999999</v>
      </c>
      <c r="L464" s="305">
        <v>1091</v>
      </c>
      <c r="M464" s="305">
        <v>36.661960000000001</v>
      </c>
      <c r="N464" s="1"/>
      <c r="O464" s="1"/>
    </row>
    <row r="465" spans="1:15" ht="12.75" customHeight="1">
      <c r="A465" s="30">
        <v>455</v>
      </c>
      <c r="B465" s="315" t="s">
        <v>535</v>
      </c>
      <c r="C465" s="305">
        <v>1983.85</v>
      </c>
      <c r="D465" s="306">
        <v>1998.9833333333333</v>
      </c>
      <c r="E465" s="306">
        <v>1949.9666666666667</v>
      </c>
      <c r="F465" s="306">
        <v>1916.0833333333333</v>
      </c>
      <c r="G465" s="306">
        <v>1867.0666666666666</v>
      </c>
      <c r="H465" s="306">
        <v>2032.8666666666668</v>
      </c>
      <c r="I465" s="306">
        <v>2081.8833333333337</v>
      </c>
      <c r="J465" s="306">
        <v>2115.7666666666669</v>
      </c>
      <c r="K465" s="305">
        <v>2048</v>
      </c>
      <c r="L465" s="305">
        <v>1965.1</v>
      </c>
      <c r="M465" s="305">
        <v>0.38535999999999998</v>
      </c>
      <c r="N465" s="1"/>
      <c r="O465" s="1"/>
    </row>
    <row r="466" spans="1:15" ht="12.75" customHeight="1">
      <c r="A466" s="30">
        <v>456</v>
      </c>
      <c r="B466" s="315" t="s">
        <v>536</v>
      </c>
      <c r="C466" s="305">
        <v>642.65</v>
      </c>
      <c r="D466" s="306">
        <v>645.19999999999993</v>
      </c>
      <c r="E466" s="306">
        <v>635.49999999999989</v>
      </c>
      <c r="F466" s="306">
        <v>628.34999999999991</v>
      </c>
      <c r="G466" s="306">
        <v>618.64999999999986</v>
      </c>
      <c r="H466" s="306">
        <v>652.34999999999991</v>
      </c>
      <c r="I466" s="306">
        <v>662.05</v>
      </c>
      <c r="J466" s="306">
        <v>669.19999999999993</v>
      </c>
      <c r="K466" s="305">
        <v>654.9</v>
      </c>
      <c r="L466" s="305">
        <v>638.04999999999995</v>
      </c>
      <c r="M466" s="305">
        <v>0.22675000000000001</v>
      </c>
      <c r="N466" s="1"/>
      <c r="O466" s="1"/>
    </row>
    <row r="467" spans="1:15" ht="12.75" customHeight="1">
      <c r="A467" s="30">
        <v>457</v>
      </c>
      <c r="B467" s="315" t="s">
        <v>540</v>
      </c>
      <c r="C467" s="305">
        <v>1539.95</v>
      </c>
      <c r="D467" s="306">
        <v>1545.8500000000001</v>
      </c>
      <c r="E467" s="306">
        <v>1508.5000000000002</v>
      </c>
      <c r="F467" s="306">
        <v>1477.0500000000002</v>
      </c>
      <c r="G467" s="306">
        <v>1439.7000000000003</v>
      </c>
      <c r="H467" s="306">
        <v>1577.3000000000002</v>
      </c>
      <c r="I467" s="306">
        <v>1614.65</v>
      </c>
      <c r="J467" s="306">
        <v>1646.1000000000001</v>
      </c>
      <c r="K467" s="305">
        <v>1583.2</v>
      </c>
      <c r="L467" s="305">
        <v>1514.4</v>
      </c>
      <c r="M467" s="305">
        <v>0.52573999999999999</v>
      </c>
      <c r="N467" s="1"/>
      <c r="O467" s="1"/>
    </row>
    <row r="468" spans="1:15" ht="12.75" customHeight="1">
      <c r="A468" s="30">
        <v>458</v>
      </c>
      <c r="B468" s="315" t="s">
        <v>537</v>
      </c>
      <c r="C468" s="305">
        <v>1984.05</v>
      </c>
      <c r="D468" s="306">
        <v>1977.0166666666664</v>
      </c>
      <c r="E468" s="306">
        <v>1949.4333333333329</v>
      </c>
      <c r="F468" s="306">
        <v>1914.8166666666666</v>
      </c>
      <c r="G468" s="306">
        <v>1887.2333333333331</v>
      </c>
      <c r="H468" s="306">
        <v>2011.6333333333328</v>
      </c>
      <c r="I468" s="306">
        <v>2039.2166666666662</v>
      </c>
      <c r="J468" s="306">
        <v>2073.8333333333326</v>
      </c>
      <c r="K468" s="305">
        <v>2004.6</v>
      </c>
      <c r="L468" s="305">
        <v>1942.4</v>
      </c>
      <c r="M468" s="305">
        <v>1.86836</v>
      </c>
      <c r="N468" s="1"/>
      <c r="O468" s="1"/>
    </row>
    <row r="469" spans="1:15" ht="12.75" customHeight="1">
      <c r="A469" s="30">
        <v>459</v>
      </c>
      <c r="B469" s="315" t="s">
        <v>203</v>
      </c>
      <c r="C469" s="305">
        <v>2140.25</v>
      </c>
      <c r="D469" s="306">
        <v>2142.2000000000003</v>
      </c>
      <c r="E469" s="306">
        <v>2119.4000000000005</v>
      </c>
      <c r="F469" s="306">
        <v>2098.5500000000002</v>
      </c>
      <c r="G469" s="306">
        <v>2075.7500000000005</v>
      </c>
      <c r="H469" s="306">
        <v>2163.0500000000006</v>
      </c>
      <c r="I469" s="306">
        <v>2185.8500000000008</v>
      </c>
      <c r="J469" s="306">
        <v>2206.7000000000007</v>
      </c>
      <c r="K469" s="305">
        <v>2165</v>
      </c>
      <c r="L469" s="305">
        <v>2121.35</v>
      </c>
      <c r="M469" s="305">
        <v>11.50314</v>
      </c>
      <c r="N469" s="1"/>
      <c r="O469" s="1"/>
    </row>
    <row r="470" spans="1:15" ht="12.75" customHeight="1">
      <c r="A470" s="30">
        <v>460</v>
      </c>
      <c r="B470" s="315" t="s">
        <v>204</v>
      </c>
      <c r="C470" s="305">
        <v>2589.1999999999998</v>
      </c>
      <c r="D470" s="306">
        <v>2590.3833333333332</v>
      </c>
      <c r="E470" s="306">
        <v>2551.4166666666665</v>
      </c>
      <c r="F470" s="306">
        <v>2513.6333333333332</v>
      </c>
      <c r="G470" s="306">
        <v>2474.6666666666665</v>
      </c>
      <c r="H470" s="306">
        <v>2628.1666666666665</v>
      </c>
      <c r="I470" s="306">
        <v>2667.1333333333337</v>
      </c>
      <c r="J470" s="306">
        <v>2704.9166666666665</v>
      </c>
      <c r="K470" s="305">
        <v>2629.35</v>
      </c>
      <c r="L470" s="305">
        <v>2552.6</v>
      </c>
      <c r="M470" s="305">
        <v>2.63266</v>
      </c>
      <c r="N470" s="1"/>
      <c r="O470" s="1"/>
    </row>
    <row r="471" spans="1:15" ht="12.75" customHeight="1">
      <c r="A471" s="30">
        <v>461</v>
      </c>
      <c r="B471" s="315" t="s">
        <v>205</v>
      </c>
      <c r="C471" s="305">
        <v>430.5</v>
      </c>
      <c r="D471" s="306">
        <v>434.10000000000008</v>
      </c>
      <c r="E471" s="306">
        <v>424.50000000000017</v>
      </c>
      <c r="F471" s="306">
        <v>418.50000000000011</v>
      </c>
      <c r="G471" s="306">
        <v>408.9000000000002</v>
      </c>
      <c r="H471" s="306">
        <v>440.10000000000014</v>
      </c>
      <c r="I471" s="306">
        <v>449.70000000000005</v>
      </c>
      <c r="J471" s="306">
        <v>455.7000000000001</v>
      </c>
      <c r="K471" s="305">
        <v>443.7</v>
      </c>
      <c r="L471" s="305">
        <v>428.1</v>
      </c>
      <c r="M471" s="305">
        <v>12.35154</v>
      </c>
      <c r="N471" s="1"/>
      <c r="O471" s="1"/>
    </row>
    <row r="472" spans="1:15" ht="12.75" customHeight="1">
      <c r="A472" s="30">
        <v>462</v>
      </c>
      <c r="B472" s="315" t="s">
        <v>206</v>
      </c>
      <c r="C472" s="305">
        <v>1075.9000000000001</v>
      </c>
      <c r="D472" s="306">
        <v>1067.8666666666668</v>
      </c>
      <c r="E472" s="306">
        <v>1055.2833333333335</v>
      </c>
      <c r="F472" s="306">
        <v>1034.6666666666667</v>
      </c>
      <c r="G472" s="306">
        <v>1022.0833333333335</v>
      </c>
      <c r="H472" s="306">
        <v>1088.4833333333336</v>
      </c>
      <c r="I472" s="306">
        <v>1101.0666666666666</v>
      </c>
      <c r="J472" s="306">
        <v>1121.6833333333336</v>
      </c>
      <c r="K472" s="305">
        <v>1080.45</v>
      </c>
      <c r="L472" s="305">
        <v>1047.25</v>
      </c>
      <c r="M472" s="305">
        <v>3.3785400000000001</v>
      </c>
      <c r="N472" s="1"/>
      <c r="O472" s="1"/>
    </row>
    <row r="473" spans="1:15" ht="12.75" customHeight="1">
      <c r="A473" s="30">
        <v>463</v>
      </c>
      <c r="B473" s="315" t="s">
        <v>538</v>
      </c>
      <c r="C473" s="305">
        <v>47.25</v>
      </c>
      <c r="D473" s="306">
        <v>47.65</v>
      </c>
      <c r="E473" s="306">
        <v>46.699999999999996</v>
      </c>
      <c r="F473" s="306">
        <v>46.15</v>
      </c>
      <c r="G473" s="306">
        <v>45.199999999999996</v>
      </c>
      <c r="H473" s="306">
        <v>48.199999999999996</v>
      </c>
      <c r="I473" s="306">
        <v>49.15</v>
      </c>
      <c r="J473" s="306">
        <v>49.699999999999996</v>
      </c>
      <c r="K473" s="305">
        <v>48.6</v>
      </c>
      <c r="L473" s="305">
        <v>47.1</v>
      </c>
      <c r="M473" s="305">
        <v>25.820039999999999</v>
      </c>
      <c r="N473" s="1"/>
      <c r="O473" s="1"/>
    </row>
    <row r="474" spans="1:15" ht="12.75" customHeight="1">
      <c r="A474" s="30">
        <v>464</v>
      </c>
      <c r="B474" s="315" t="s">
        <v>539</v>
      </c>
      <c r="C474" s="305">
        <v>179.45</v>
      </c>
      <c r="D474" s="306">
        <v>180.26666666666665</v>
      </c>
      <c r="E474" s="306">
        <v>176.5333333333333</v>
      </c>
      <c r="F474" s="306">
        <v>173.61666666666665</v>
      </c>
      <c r="G474" s="306">
        <v>169.8833333333333</v>
      </c>
      <c r="H474" s="306">
        <v>183.18333333333331</v>
      </c>
      <c r="I474" s="306">
        <v>186.91666666666666</v>
      </c>
      <c r="J474" s="306">
        <v>189.83333333333331</v>
      </c>
      <c r="K474" s="305">
        <v>184</v>
      </c>
      <c r="L474" s="305">
        <v>177.35</v>
      </c>
      <c r="M474" s="305">
        <v>3.56033</v>
      </c>
      <c r="N474" s="1"/>
      <c r="O474" s="1"/>
    </row>
    <row r="475" spans="1:15" ht="12.75" customHeight="1">
      <c r="A475" s="30">
        <v>465</v>
      </c>
      <c r="B475" s="315" t="s">
        <v>526</v>
      </c>
      <c r="C475" s="305">
        <v>821.85</v>
      </c>
      <c r="D475" s="306">
        <v>822.1</v>
      </c>
      <c r="E475" s="306">
        <v>801.2</v>
      </c>
      <c r="F475" s="306">
        <v>780.55000000000007</v>
      </c>
      <c r="G475" s="306">
        <v>759.65000000000009</v>
      </c>
      <c r="H475" s="306">
        <v>842.75</v>
      </c>
      <c r="I475" s="306">
        <v>863.64999999999986</v>
      </c>
      <c r="J475" s="306">
        <v>884.3</v>
      </c>
      <c r="K475" s="305">
        <v>843</v>
      </c>
      <c r="L475" s="305">
        <v>801.45</v>
      </c>
      <c r="M475" s="305">
        <v>0.28059000000000001</v>
      </c>
      <c r="N475" s="1"/>
      <c r="O475" s="1"/>
    </row>
    <row r="476" spans="1:15" ht="12.75" customHeight="1">
      <c r="A476" s="30">
        <v>466</v>
      </c>
      <c r="B476" s="315" t="s">
        <v>846</v>
      </c>
      <c r="C476" s="305">
        <v>123.1</v>
      </c>
      <c r="D476" s="306">
        <v>123.51666666666667</v>
      </c>
      <c r="E476" s="306">
        <v>119.58333333333333</v>
      </c>
      <c r="F476" s="306">
        <v>116.06666666666666</v>
      </c>
      <c r="G476" s="306">
        <v>112.13333333333333</v>
      </c>
      <c r="H476" s="306">
        <v>127.03333333333333</v>
      </c>
      <c r="I476" s="306">
        <v>130.96666666666667</v>
      </c>
      <c r="J476" s="306">
        <v>134.48333333333335</v>
      </c>
      <c r="K476" s="305">
        <v>127.45</v>
      </c>
      <c r="L476" s="305">
        <v>120</v>
      </c>
      <c r="M476" s="305">
        <v>37.94126</v>
      </c>
      <c r="N476" s="1"/>
      <c r="O476" s="1"/>
    </row>
    <row r="477" spans="1:15" ht="12.75" customHeight="1">
      <c r="A477" s="30">
        <v>467</v>
      </c>
      <c r="B477" s="315" t="s">
        <v>527</v>
      </c>
      <c r="C477" s="305">
        <v>39.65</v>
      </c>
      <c r="D477" s="306">
        <v>40</v>
      </c>
      <c r="E477" s="306">
        <v>39</v>
      </c>
      <c r="F477" s="306">
        <v>38.35</v>
      </c>
      <c r="G477" s="306">
        <v>37.35</v>
      </c>
      <c r="H477" s="306">
        <v>40.65</v>
      </c>
      <c r="I477" s="306">
        <v>41.65</v>
      </c>
      <c r="J477" s="306">
        <v>42.3</v>
      </c>
      <c r="K477" s="305">
        <v>41</v>
      </c>
      <c r="L477" s="305">
        <v>39.35</v>
      </c>
      <c r="M477" s="305">
        <v>65.640069999999994</v>
      </c>
      <c r="N477" s="1"/>
      <c r="O477" s="1"/>
    </row>
    <row r="478" spans="1:15" ht="12.75" customHeight="1">
      <c r="A478" s="30">
        <v>468</v>
      </c>
      <c r="B478" s="315" t="s">
        <v>207</v>
      </c>
      <c r="C478" s="305">
        <v>708.85</v>
      </c>
      <c r="D478" s="306">
        <v>704.56666666666661</v>
      </c>
      <c r="E478" s="306">
        <v>696.63333333333321</v>
      </c>
      <c r="F478" s="306">
        <v>684.41666666666663</v>
      </c>
      <c r="G478" s="306">
        <v>676.48333333333323</v>
      </c>
      <c r="H478" s="306">
        <v>716.78333333333319</v>
      </c>
      <c r="I478" s="306">
        <v>724.71666666666658</v>
      </c>
      <c r="J478" s="306">
        <v>736.93333333333317</v>
      </c>
      <c r="K478" s="305">
        <v>712.5</v>
      </c>
      <c r="L478" s="305">
        <v>692.35</v>
      </c>
      <c r="M478" s="305">
        <v>19.95805</v>
      </c>
      <c r="N478" s="1"/>
      <c r="O478" s="1"/>
    </row>
    <row r="479" spans="1:15" ht="12.75" customHeight="1">
      <c r="A479" s="30">
        <v>469</v>
      </c>
      <c r="B479" s="315" t="s">
        <v>208</v>
      </c>
      <c r="C479" s="305">
        <v>1461.65</v>
      </c>
      <c r="D479" s="306">
        <v>1459.5833333333333</v>
      </c>
      <c r="E479" s="306">
        <v>1444.1666666666665</v>
      </c>
      <c r="F479" s="306">
        <v>1426.6833333333332</v>
      </c>
      <c r="G479" s="306">
        <v>1411.2666666666664</v>
      </c>
      <c r="H479" s="306">
        <v>1477.0666666666666</v>
      </c>
      <c r="I479" s="306">
        <v>1492.4833333333331</v>
      </c>
      <c r="J479" s="306">
        <v>1509.9666666666667</v>
      </c>
      <c r="K479" s="305">
        <v>1475</v>
      </c>
      <c r="L479" s="305">
        <v>1442.1</v>
      </c>
      <c r="M479" s="305">
        <v>2.0016799999999999</v>
      </c>
      <c r="N479" s="1"/>
      <c r="O479" s="1"/>
    </row>
    <row r="480" spans="1:15" ht="12.75" customHeight="1">
      <c r="A480" s="30">
        <v>470</v>
      </c>
      <c r="B480" s="315" t="s">
        <v>541</v>
      </c>
      <c r="C480" s="305">
        <v>11.45</v>
      </c>
      <c r="D480" s="306">
        <v>11.466666666666667</v>
      </c>
      <c r="E480" s="306">
        <v>11.383333333333333</v>
      </c>
      <c r="F480" s="306">
        <v>11.316666666666666</v>
      </c>
      <c r="G480" s="306">
        <v>11.233333333333333</v>
      </c>
      <c r="H480" s="306">
        <v>11.533333333333333</v>
      </c>
      <c r="I480" s="306">
        <v>11.616666666666665</v>
      </c>
      <c r="J480" s="306">
        <v>11.683333333333334</v>
      </c>
      <c r="K480" s="305">
        <v>11.55</v>
      </c>
      <c r="L480" s="305">
        <v>11.4</v>
      </c>
      <c r="M480" s="305">
        <v>12.473330000000001</v>
      </c>
      <c r="N480" s="1"/>
      <c r="O480" s="1"/>
    </row>
    <row r="481" spans="1:15" ht="12.75" customHeight="1">
      <c r="A481" s="30">
        <v>471</v>
      </c>
      <c r="B481" s="315" t="s">
        <v>542</v>
      </c>
      <c r="C481" s="305">
        <v>569.95000000000005</v>
      </c>
      <c r="D481" s="306">
        <v>570.4</v>
      </c>
      <c r="E481" s="306">
        <v>565.9</v>
      </c>
      <c r="F481" s="306">
        <v>561.85</v>
      </c>
      <c r="G481" s="306">
        <v>557.35</v>
      </c>
      <c r="H481" s="306">
        <v>574.44999999999993</v>
      </c>
      <c r="I481" s="306">
        <v>578.94999999999993</v>
      </c>
      <c r="J481" s="306">
        <v>582.99999999999989</v>
      </c>
      <c r="K481" s="305">
        <v>574.9</v>
      </c>
      <c r="L481" s="305">
        <v>566.35</v>
      </c>
      <c r="M481" s="305">
        <v>0.54830999999999996</v>
      </c>
      <c r="N481" s="1"/>
      <c r="O481" s="1"/>
    </row>
    <row r="482" spans="1:15" ht="12.75" customHeight="1">
      <c r="A482" s="30">
        <v>472</v>
      </c>
      <c r="B482" s="315" t="s">
        <v>544</v>
      </c>
      <c r="C482" s="305">
        <v>137.5</v>
      </c>
      <c r="D482" s="306">
        <v>138.5</v>
      </c>
      <c r="E482" s="306">
        <v>136.05000000000001</v>
      </c>
      <c r="F482" s="306">
        <v>134.60000000000002</v>
      </c>
      <c r="G482" s="306">
        <v>132.15000000000003</v>
      </c>
      <c r="H482" s="306">
        <v>139.94999999999999</v>
      </c>
      <c r="I482" s="306">
        <v>142.39999999999998</v>
      </c>
      <c r="J482" s="306">
        <v>143.84999999999997</v>
      </c>
      <c r="K482" s="305">
        <v>140.94999999999999</v>
      </c>
      <c r="L482" s="305">
        <v>137.05000000000001</v>
      </c>
      <c r="M482" s="305">
        <v>2.3660700000000001</v>
      </c>
      <c r="N482" s="1"/>
      <c r="O482" s="1"/>
    </row>
    <row r="483" spans="1:15" ht="12.75" customHeight="1">
      <c r="A483" s="30">
        <v>473</v>
      </c>
      <c r="B483" s="315" t="s">
        <v>545</v>
      </c>
      <c r="C483" s="305">
        <v>16.649999999999999</v>
      </c>
      <c r="D483" s="306">
        <v>16.716666666666665</v>
      </c>
      <c r="E483" s="306">
        <v>16.483333333333331</v>
      </c>
      <c r="F483" s="306">
        <v>16.316666666666666</v>
      </c>
      <c r="G483" s="306">
        <v>16.083333333333332</v>
      </c>
      <c r="H483" s="306">
        <v>16.883333333333329</v>
      </c>
      <c r="I483" s="306">
        <v>17.116666666666664</v>
      </c>
      <c r="J483" s="306">
        <v>17.283333333333328</v>
      </c>
      <c r="K483" s="305">
        <v>16.95</v>
      </c>
      <c r="L483" s="305">
        <v>16.55</v>
      </c>
      <c r="M483" s="305">
        <v>4.0920899999999998</v>
      </c>
      <c r="N483" s="1"/>
      <c r="O483" s="1"/>
    </row>
    <row r="484" spans="1:15" ht="12.75" customHeight="1">
      <c r="A484" s="30">
        <v>474</v>
      </c>
      <c r="B484" s="315" t="s">
        <v>209</v>
      </c>
      <c r="C484" s="305">
        <v>5868.05</v>
      </c>
      <c r="D484" s="306">
        <v>5886.4333333333343</v>
      </c>
      <c r="E484" s="306">
        <v>5815.2666666666682</v>
      </c>
      <c r="F484" s="306">
        <v>5762.4833333333336</v>
      </c>
      <c r="G484" s="306">
        <v>5691.3166666666675</v>
      </c>
      <c r="H484" s="306">
        <v>5939.216666666669</v>
      </c>
      <c r="I484" s="306">
        <v>6010.383333333335</v>
      </c>
      <c r="J484" s="306">
        <v>6063.1666666666697</v>
      </c>
      <c r="K484" s="305">
        <v>5957.6</v>
      </c>
      <c r="L484" s="305">
        <v>5833.65</v>
      </c>
      <c r="M484" s="305">
        <v>4.58962</v>
      </c>
      <c r="N484" s="1"/>
      <c r="O484" s="1"/>
    </row>
    <row r="485" spans="1:15" ht="12.75" customHeight="1">
      <c r="A485" s="30">
        <v>475</v>
      </c>
      <c r="B485" s="315" t="s">
        <v>278</v>
      </c>
      <c r="C485" s="305">
        <v>36.4</v>
      </c>
      <c r="D485" s="306">
        <v>36.5</v>
      </c>
      <c r="E485" s="306">
        <v>36.1</v>
      </c>
      <c r="F485" s="306">
        <v>35.800000000000004</v>
      </c>
      <c r="G485" s="306">
        <v>35.400000000000006</v>
      </c>
      <c r="H485" s="306">
        <v>36.799999999999997</v>
      </c>
      <c r="I485" s="306">
        <v>37.200000000000003</v>
      </c>
      <c r="J485" s="306">
        <v>37.499999999999993</v>
      </c>
      <c r="K485" s="305">
        <v>36.9</v>
      </c>
      <c r="L485" s="305">
        <v>36.200000000000003</v>
      </c>
      <c r="M485" s="305">
        <v>53.820650000000001</v>
      </c>
      <c r="N485" s="1"/>
      <c r="O485" s="1"/>
    </row>
    <row r="486" spans="1:15" ht="12.75" customHeight="1">
      <c r="A486" s="30">
        <v>476</v>
      </c>
      <c r="B486" s="315" t="s">
        <v>210</v>
      </c>
      <c r="C486" s="305">
        <v>792.55</v>
      </c>
      <c r="D486" s="306">
        <v>791.66666666666663</v>
      </c>
      <c r="E486" s="306">
        <v>784.5333333333333</v>
      </c>
      <c r="F486" s="306">
        <v>776.51666666666665</v>
      </c>
      <c r="G486" s="306">
        <v>769.38333333333333</v>
      </c>
      <c r="H486" s="306">
        <v>799.68333333333328</v>
      </c>
      <c r="I486" s="306">
        <v>806.81666666666672</v>
      </c>
      <c r="J486" s="306">
        <v>814.83333333333326</v>
      </c>
      <c r="K486" s="305">
        <v>798.8</v>
      </c>
      <c r="L486" s="305">
        <v>783.65</v>
      </c>
      <c r="M486" s="305">
        <v>16.954499999999999</v>
      </c>
      <c r="N486" s="1"/>
      <c r="O486" s="1"/>
    </row>
    <row r="487" spans="1:15" ht="12.75" customHeight="1">
      <c r="A487" s="30">
        <v>477</v>
      </c>
      <c r="B487" s="315" t="s">
        <v>543</v>
      </c>
      <c r="C487" s="305">
        <v>677.7</v>
      </c>
      <c r="D487" s="306">
        <v>684.4666666666667</v>
      </c>
      <c r="E487" s="306">
        <v>665.23333333333335</v>
      </c>
      <c r="F487" s="306">
        <v>652.76666666666665</v>
      </c>
      <c r="G487" s="306">
        <v>633.5333333333333</v>
      </c>
      <c r="H487" s="306">
        <v>696.93333333333339</v>
      </c>
      <c r="I487" s="306">
        <v>716.16666666666674</v>
      </c>
      <c r="J487" s="306">
        <v>728.63333333333344</v>
      </c>
      <c r="K487" s="305">
        <v>703.7</v>
      </c>
      <c r="L487" s="305">
        <v>672</v>
      </c>
      <c r="M487" s="305">
        <v>0.81072999999999995</v>
      </c>
      <c r="N487" s="1"/>
      <c r="O487" s="1"/>
    </row>
    <row r="488" spans="1:15" ht="12.75" customHeight="1">
      <c r="A488" s="30">
        <v>478</v>
      </c>
      <c r="B488" s="315" t="s">
        <v>548</v>
      </c>
      <c r="C488" s="305">
        <v>365.05</v>
      </c>
      <c r="D488" s="306">
        <v>367.5333333333333</v>
      </c>
      <c r="E488" s="306">
        <v>357.51666666666659</v>
      </c>
      <c r="F488" s="306">
        <v>349.98333333333329</v>
      </c>
      <c r="G488" s="306">
        <v>339.96666666666658</v>
      </c>
      <c r="H488" s="306">
        <v>375.06666666666661</v>
      </c>
      <c r="I488" s="306">
        <v>385.08333333333326</v>
      </c>
      <c r="J488" s="306">
        <v>392.61666666666662</v>
      </c>
      <c r="K488" s="305">
        <v>377.55</v>
      </c>
      <c r="L488" s="305">
        <v>360</v>
      </c>
      <c r="M488" s="305">
        <v>4.0110900000000003</v>
      </c>
      <c r="N488" s="1"/>
      <c r="O488" s="1"/>
    </row>
    <row r="489" spans="1:15" ht="12.75" customHeight="1">
      <c r="A489" s="30">
        <v>479</v>
      </c>
      <c r="B489" s="315" t="s">
        <v>549</v>
      </c>
      <c r="C489" s="305">
        <v>29.6</v>
      </c>
      <c r="D489" s="306">
        <v>29.849999999999998</v>
      </c>
      <c r="E489" s="306">
        <v>29.249999999999996</v>
      </c>
      <c r="F489" s="306">
        <v>28.9</v>
      </c>
      <c r="G489" s="306">
        <v>28.299999999999997</v>
      </c>
      <c r="H489" s="306">
        <v>30.199999999999996</v>
      </c>
      <c r="I489" s="306">
        <v>30.799999999999997</v>
      </c>
      <c r="J489" s="306">
        <v>31.149999999999995</v>
      </c>
      <c r="K489" s="305">
        <v>30.45</v>
      </c>
      <c r="L489" s="305">
        <v>29.5</v>
      </c>
      <c r="M489" s="305">
        <v>21.520440000000001</v>
      </c>
      <c r="N489" s="1"/>
      <c r="O489" s="1"/>
    </row>
    <row r="490" spans="1:15" ht="12.75" customHeight="1">
      <c r="A490" s="30">
        <v>480</v>
      </c>
      <c r="B490" s="315" t="s">
        <v>550</v>
      </c>
      <c r="C490" s="305">
        <v>683.75</v>
      </c>
      <c r="D490" s="306">
        <v>686.44999999999993</v>
      </c>
      <c r="E490" s="306">
        <v>663.89999999999986</v>
      </c>
      <c r="F490" s="306">
        <v>644.04999999999995</v>
      </c>
      <c r="G490" s="306">
        <v>621.49999999999989</v>
      </c>
      <c r="H490" s="306">
        <v>706.29999999999984</v>
      </c>
      <c r="I490" s="306">
        <v>728.8499999999998</v>
      </c>
      <c r="J490" s="306">
        <v>748.69999999999982</v>
      </c>
      <c r="K490" s="305">
        <v>709</v>
      </c>
      <c r="L490" s="305">
        <v>666.6</v>
      </c>
      <c r="M490" s="305">
        <v>0.45238</v>
      </c>
      <c r="N490" s="1"/>
      <c r="O490" s="1"/>
    </row>
    <row r="491" spans="1:15" ht="12.75" customHeight="1">
      <c r="A491" s="30">
        <v>481</v>
      </c>
      <c r="B491" s="315" t="s">
        <v>552</v>
      </c>
      <c r="C491" s="305">
        <v>348.65</v>
      </c>
      <c r="D491" s="306">
        <v>353.25</v>
      </c>
      <c r="E491" s="306">
        <v>342.3</v>
      </c>
      <c r="F491" s="306">
        <v>335.95</v>
      </c>
      <c r="G491" s="306">
        <v>325</v>
      </c>
      <c r="H491" s="306">
        <v>359.6</v>
      </c>
      <c r="I491" s="306">
        <v>370.55000000000007</v>
      </c>
      <c r="J491" s="306">
        <v>376.90000000000003</v>
      </c>
      <c r="K491" s="305">
        <v>364.2</v>
      </c>
      <c r="L491" s="305">
        <v>346.9</v>
      </c>
      <c r="M491" s="305">
        <v>2.3243499999999999</v>
      </c>
      <c r="N491" s="1"/>
      <c r="O491" s="1"/>
    </row>
    <row r="492" spans="1:15" ht="12.75" customHeight="1">
      <c r="A492" s="30">
        <v>482</v>
      </c>
      <c r="B492" s="315" t="s">
        <v>280</v>
      </c>
      <c r="C492" s="305">
        <v>1109.05</v>
      </c>
      <c r="D492" s="306">
        <v>1105.2666666666667</v>
      </c>
      <c r="E492" s="306">
        <v>1086.5333333333333</v>
      </c>
      <c r="F492" s="306">
        <v>1064.0166666666667</v>
      </c>
      <c r="G492" s="306">
        <v>1045.2833333333333</v>
      </c>
      <c r="H492" s="306">
        <v>1127.7833333333333</v>
      </c>
      <c r="I492" s="306">
        <v>1146.5166666666664</v>
      </c>
      <c r="J492" s="306">
        <v>1169.0333333333333</v>
      </c>
      <c r="K492" s="305">
        <v>1124</v>
      </c>
      <c r="L492" s="305">
        <v>1082.75</v>
      </c>
      <c r="M492" s="305">
        <v>6.5825399999999998</v>
      </c>
      <c r="N492" s="1"/>
      <c r="O492" s="1"/>
    </row>
    <row r="493" spans="1:15" ht="12.75" customHeight="1">
      <c r="A493" s="30">
        <v>483</v>
      </c>
      <c r="B493" s="315" t="s">
        <v>211</v>
      </c>
      <c r="C493" s="305">
        <v>305.5</v>
      </c>
      <c r="D493" s="306">
        <v>308.51666666666665</v>
      </c>
      <c r="E493" s="306">
        <v>300.13333333333333</v>
      </c>
      <c r="F493" s="306">
        <v>294.76666666666665</v>
      </c>
      <c r="G493" s="306">
        <v>286.38333333333333</v>
      </c>
      <c r="H493" s="306">
        <v>313.88333333333333</v>
      </c>
      <c r="I493" s="306">
        <v>322.26666666666665</v>
      </c>
      <c r="J493" s="306">
        <v>327.63333333333333</v>
      </c>
      <c r="K493" s="305">
        <v>316.89999999999998</v>
      </c>
      <c r="L493" s="305">
        <v>303.14999999999998</v>
      </c>
      <c r="M493" s="305">
        <v>119.23967</v>
      </c>
      <c r="N493" s="1"/>
      <c r="O493" s="1"/>
    </row>
    <row r="494" spans="1:15" ht="12.75" customHeight="1">
      <c r="A494" s="30">
        <v>484</v>
      </c>
      <c r="B494" s="315" t="s">
        <v>553</v>
      </c>
      <c r="C494" s="305">
        <v>1936.8</v>
      </c>
      <c r="D494" s="306">
        <v>1958.5</v>
      </c>
      <c r="E494" s="306">
        <v>1904.2</v>
      </c>
      <c r="F494" s="306">
        <v>1871.6000000000001</v>
      </c>
      <c r="G494" s="306">
        <v>1817.3000000000002</v>
      </c>
      <c r="H494" s="306">
        <v>1991.1</v>
      </c>
      <c r="I494" s="306">
        <v>2045.4</v>
      </c>
      <c r="J494" s="306">
        <v>2078</v>
      </c>
      <c r="K494" s="305">
        <v>2012.8</v>
      </c>
      <c r="L494" s="305">
        <v>1925.9</v>
      </c>
      <c r="M494" s="305">
        <v>0.23383999999999999</v>
      </c>
      <c r="N494" s="1"/>
      <c r="O494" s="1"/>
    </row>
    <row r="495" spans="1:15" ht="12.75" customHeight="1">
      <c r="A495" s="30">
        <v>485</v>
      </c>
      <c r="B495" s="315" t="s">
        <v>279</v>
      </c>
      <c r="C495" s="305">
        <v>222.9</v>
      </c>
      <c r="D495" s="306">
        <v>224.06666666666669</v>
      </c>
      <c r="E495" s="306">
        <v>220.83333333333337</v>
      </c>
      <c r="F495" s="306">
        <v>218.76666666666668</v>
      </c>
      <c r="G495" s="306">
        <v>215.53333333333336</v>
      </c>
      <c r="H495" s="306">
        <v>226.13333333333338</v>
      </c>
      <c r="I495" s="306">
        <v>229.36666666666667</v>
      </c>
      <c r="J495" s="306">
        <v>231.43333333333339</v>
      </c>
      <c r="K495" s="305">
        <v>227.3</v>
      </c>
      <c r="L495" s="305">
        <v>222</v>
      </c>
      <c r="M495" s="305">
        <v>2.1445799999999999</v>
      </c>
      <c r="N495" s="1"/>
      <c r="O495" s="1"/>
    </row>
    <row r="496" spans="1:15" ht="12.75" customHeight="1">
      <c r="A496" s="30">
        <v>486</v>
      </c>
      <c r="B496" s="315" t="s">
        <v>554</v>
      </c>
      <c r="C496" s="305">
        <v>2039.95</v>
      </c>
      <c r="D496" s="306">
        <v>2032.5833333333333</v>
      </c>
      <c r="E496" s="306">
        <v>1988.4666666666667</v>
      </c>
      <c r="F496" s="306">
        <v>1936.9833333333333</v>
      </c>
      <c r="G496" s="306">
        <v>1892.8666666666668</v>
      </c>
      <c r="H496" s="306">
        <v>2084.0666666666666</v>
      </c>
      <c r="I496" s="306">
        <v>2128.1833333333329</v>
      </c>
      <c r="J496" s="306">
        <v>2179.6666666666665</v>
      </c>
      <c r="K496" s="305">
        <v>2076.6999999999998</v>
      </c>
      <c r="L496" s="305">
        <v>1981.1</v>
      </c>
      <c r="M496" s="305">
        <v>0.48180000000000001</v>
      </c>
      <c r="N496" s="1"/>
      <c r="O496" s="1"/>
    </row>
    <row r="497" spans="1:15" ht="12.75" customHeight="1">
      <c r="A497" s="30">
        <v>487</v>
      </c>
      <c r="B497" s="315" t="s">
        <v>547</v>
      </c>
      <c r="C497" s="305">
        <v>550.54999999999995</v>
      </c>
      <c r="D497" s="306">
        <v>546.48333333333323</v>
      </c>
      <c r="E497" s="306">
        <v>535.06666666666649</v>
      </c>
      <c r="F497" s="306">
        <v>519.58333333333326</v>
      </c>
      <c r="G497" s="306">
        <v>508.16666666666652</v>
      </c>
      <c r="H497" s="306">
        <v>561.96666666666647</v>
      </c>
      <c r="I497" s="306">
        <v>573.38333333333321</v>
      </c>
      <c r="J497" s="306">
        <v>588.86666666666645</v>
      </c>
      <c r="K497" s="305">
        <v>557.9</v>
      </c>
      <c r="L497" s="305">
        <v>531</v>
      </c>
      <c r="M497" s="305">
        <v>7.25345</v>
      </c>
      <c r="N497" s="1"/>
      <c r="O497" s="1"/>
    </row>
    <row r="498" spans="1:15" ht="12.75" customHeight="1">
      <c r="A498" s="30">
        <v>488</v>
      </c>
      <c r="B498" s="315" t="s">
        <v>546</v>
      </c>
      <c r="C498" s="305">
        <v>3230.8</v>
      </c>
      <c r="D498" s="306">
        <v>3255.75</v>
      </c>
      <c r="E498" s="306">
        <v>3195.05</v>
      </c>
      <c r="F498" s="306">
        <v>3159.3</v>
      </c>
      <c r="G498" s="306">
        <v>3098.6000000000004</v>
      </c>
      <c r="H498" s="306">
        <v>3291.5</v>
      </c>
      <c r="I498" s="306">
        <v>3352.2</v>
      </c>
      <c r="J498" s="306">
        <v>3387.95</v>
      </c>
      <c r="K498" s="305">
        <v>3316.45</v>
      </c>
      <c r="L498" s="305">
        <v>3220</v>
      </c>
      <c r="M498" s="305">
        <v>0.12655</v>
      </c>
      <c r="N498" s="1"/>
      <c r="O498" s="1"/>
    </row>
    <row r="499" spans="1:15" ht="12.75" customHeight="1">
      <c r="A499" s="30">
        <v>489</v>
      </c>
      <c r="B499" s="315" t="s">
        <v>212</v>
      </c>
      <c r="C499" s="305">
        <v>1011.6</v>
      </c>
      <c r="D499" s="306">
        <v>1005.5333333333333</v>
      </c>
      <c r="E499" s="306">
        <v>997.21666666666658</v>
      </c>
      <c r="F499" s="306">
        <v>982.83333333333326</v>
      </c>
      <c r="G499" s="306">
        <v>974.51666666666654</v>
      </c>
      <c r="H499" s="306">
        <v>1019.9166666666666</v>
      </c>
      <c r="I499" s="306">
        <v>1028.2333333333331</v>
      </c>
      <c r="J499" s="306">
        <v>1042.6166666666668</v>
      </c>
      <c r="K499" s="305">
        <v>1013.85</v>
      </c>
      <c r="L499" s="305">
        <v>991.15</v>
      </c>
      <c r="M499" s="305">
        <v>9.9506300000000003</v>
      </c>
      <c r="N499" s="1"/>
      <c r="O499" s="1"/>
    </row>
    <row r="500" spans="1:15" ht="12.75" customHeight="1">
      <c r="A500" s="30">
        <v>490</v>
      </c>
      <c r="B500" s="315" t="s">
        <v>551</v>
      </c>
      <c r="C500" s="305">
        <v>323.5</v>
      </c>
      <c r="D500" s="306">
        <v>330.09999999999997</v>
      </c>
      <c r="E500" s="306">
        <v>314.39999999999992</v>
      </c>
      <c r="F500" s="306">
        <v>305.29999999999995</v>
      </c>
      <c r="G500" s="306">
        <v>289.59999999999991</v>
      </c>
      <c r="H500" s="306">
        <v>339.19999999999993</v>
      </c>
      <c r="I500" s="306">
        <v>354.9</v>
      </c>
      <c r="J500" s="306">
        <v>363.99999999999994</v>
      </c>
      <c r="K500" s="305">
        <v>345.8</v>
      </c>
      <c r="L500" s="305">
        <v>321</v>
      </c>
      <c r="M500" s="305">
        <v>4.1020899999999996</v>
      </c>
      <c r="N500" s="1"/>
      <c r="O500" s="1"/>
    </row>
    <row r="501" spans="1:15" ht="12.75" customHeight="1">
      <c r="A501" s="30">
        <v>491</v>
      </c>
      <c r="B501" s="315" t="s">
        <v>555</v>
      </c>
      <c r="C501" s="305">
        <v>213.8</v>
      </c>
      <c r="D501" s="306">
        <v>217.85</v>
      </c>
      <c r="E501" s="306">
        <v>207</v>
      </c>
      <c r="F501" s="306">
        <v>200.20000000000002</v>
      </c>
      <c r="G501" s="306">
        <v>189.35000000000002</v>
      </c>
      <c r="H501" s="306">
        <v>224.64999999999998</v>
      </c>
      <c r="I501" s="306">
        <v>235.49999999999994</v>
      </c>
      <c r="J501" s="306">
        <v>242.29999999999995</v>
      </c>
      <c r="K501" s="305">
        <v>228.7</v>
      </c>
      <c r="L501" s="305">
        <v>211.05</v>
      </c>
      <c r="M501" s="305">
        <v>21.75507</v>
      </c>
      <c r="N501" s="1"/>
      <c r="O501" s="1"/>
    </row>
    <row r="502" spans="1:15" ht="12.75" customHeight="1">
      <c r="A502" s="30">
        <v>492</v>
      </c>
      <c r="B502" s="315" t="s">
        <v>556</v>
      </c>
      <c r="C502" s="305">
        <v>67.75</v>
      </c>
      <c r="D502" s="306">
        <v>69.066666666666663</v>
      </c>
      <c r="E502" s="306">
        <v>66.133333333333326</v>
      </c>
      <c r="F502" s="306">
        <v>64.516666666666666</v>
      </c>
      <c r="G502" s="306">
        <v>61.583333333333329</v>
      </c>
      <c r="H502" s="306">
        <v>70.683333333333323</v>
      </c>
      <c r="I502" s="306">
        <v>73.61666666666666</v>
      </c>
      <c r="J502" s="306">
        <v>75.23333333333332</v>
      </c>
      <c r="K502" s="305">
        <v>72</v>
      </c>
      <c r="L502" s="305">
        <v>67.45</v>
      </c>
      <c r="M502" s="305">
        <v>21.49381</v>
      </c>
      <c r="N502" s="1"/>
      <c r="O502" s="1"/>
    </row>
    <row r="503" spans="1:15" ht="12.75" customHeight="1">
      <c r="A503" s="30">
        <v>493</v>
      </c>
      <c r="B503" s="315" t="s">
        <v>557</v>
      </c>
      <c r="C503" s="305">
        <v>461.5</v>
      </c>
      <c r="D503" s="306">
        <v>462.86666666666662</v>
      </c>
      <c r="E503" s="306">
        <v>455.73333333333323</v>
      </c>
      <c r="F503" s="306">
        <v>449.96666666666664</v>
      </c>
      <c r="G503" s="306">
        <v>442.83333333333326</v>
      </c>
      <c r="H503" s="306">
        <v>468.63333333333321</v>
      </c>
      <c r="I503" s="306">
        <v>475.76666666666654</v>
      </c>
      <c r="J503" s="306">
        <v>481.53333333333319</v>
      </c>
      <c r="K503" s="305">
        <v>470</v>
      </c>
      <c r="L503" s="305">
        <v>457.1</v>
      </c>
      <c r="M503" s="305">
        <v>2.1045799999999999</v>
      </c>
      <c r="N503" s="1"/>
      <c r="O503" s="1"/>
    </row>
    <row r="504" spans="1:15" ht="12.75" customHeight="1">
      <c r="A504" s="30">
        <v>494</v>
      </c>
      <c r="B504" s="315" t="s">
        <v>281</v>
      </c>
      <c r="C504" s="305">
        <v>1535.9</v>
      </c>
      <c r="D504" s="306">
        <v>1546.3000000000002</v>
      </c>
      <c r="E504" s="306">
        <v>1521.1500000000003</v>
      </c>
      <c r="F504" s="306">
        <v>1506.4</v>
      </c>
      <c r="G504" s="306">
        <v>1481.2500000000002</v>
      </c>
      <c r="H504" s="306">
        <v>1561.0500000000004</v>
      </c>
      <c r="I504" s="306">
        <v>1586.2</v>
      </c>
      <c r="J504" s="306">
        <v>1600.9500000000005</v>
      </c>
      <c r="K504" s="305">
        <v>1571.45</v>
      </c>
      <c r="L504" s="305">
        <v>1531.55</v>
      </c>
      <c r="M504" s="305">
        <v>2.0515500000000002</v>
      </c>
      <c r="N504" s="1"/>
      <c r="O504" s="1"/>
    </row>
    <row r="505" spans="1:15" ht="12.75" customHeight="1">
      <c r="A505" s="30">
        <v>495</v>
      </c>
      <c r="B505" s="315" t="s">
        <v>213</v>
      </c>
      <c r="C505" s="305">
        <v>459.95</v>
      </c>
      <c r="D505" s="306">
        <v>462.51666666666665</v>
      </c>
      <c r="E505" s="306">
        <v>455.43333333333328</v>
      </c>
      <c r="F505" s="306">
        <v>450.91666666666663</v>
      </c>
      <c r="G505" s="306">
        <v>443.83333333333326</v>
      </c>
      <c r="H505" s="306">
        <v>467.0333333333333</v>
      </c>
      <c r="I505" s="306">
        <v>474.11666666666667</v>
      </c>
      <c r="J505" s="306">
        <v>478.63333333333333</v>
      </c>
      <c r="K505" s="305">
        <v>469.6</v>
      </c>
      <c r="L505" s="305">
        <v>458</v>
      </c>
      <c r="M505" s="305">
        <v>68.897300000000001</v>
      </c>
      <c r="N505" s="1"/>
      <c r="O505" s="1"/>
    </row>
    <row r="506" spans="1:15" ht="12.75" customHeight="1">
      <c r="A506" s="30">
        <v>496</v>
      </c>
      <c r="B506" s="327" t="s">
        <v>558</v>
      </c>
      <c r="C506" s="328">
        <v>279.7</v>
      </c>
      <c r="D506" s="328">
        <v>283.76666666666665</v>
      </c>
      <c r="E506" s="328">
        <v>273.73333333333329</v>
      </c>
      <c r="F506" s="328">
        <v>267.76666666666665</v>
      </c>
      <c r="G506" s="328">
        <v>257.73333333333329</v>
      </c>
      <c r="H506" s="328">
        <v>289.73333333333329</v>
      </c>
      <c r="I506" s="328">
        <v>299.76666666666659</v>
      </c>
      <c r="J506" s="327">
        <v>305.73333333333329</v>
      </c>
      <c r="K506" s="327">
        <v>293.8</v>
      </c>
      <c r="L506" s="327">
        <v>277.8</v>
      </c>
      <c r="M506" s="270">
        <v>14.852460000000001</v>
      </c>
      <c r="N506" s="1"/>
      <c r="O506" s="1"/>
    </row>
    <row r="507" spans="1:15" ht="12.75" customHeight="1">
      <c r="A507" s="30">
        <v>497</v>
      </c>
      <c r="B507" s="327" t="s">
        <v>282</v>
      </c>
      <c r="C507" s="328">
        <v>13.45</v>
      </c>
      <c r="D507" s="328">
        <v>13.583333333333334</v>
      </c>
      <c r="E507" s="328">
        <v>13.266666666666667</v>
      </c>
      <c r="F507" s="328">
        <v>13.083333333333334</v>
      </c>
      <c r="G507" s="328">
        <v>12.766666666666667</v>
      </c>
      <c r="H507" s="328">
        <v>13.766666666666667</v>
      </c>
      <c r="I507" s="328">
        <v>14.083333333333334</v>
      </c>
      <c r="J507" s="327">
        <v>14.266666666666667</v>
      </c>
      <c r="K507" s="327">
        <v>13.9</v>
      </c>
      <c r="L507" s="327">
        <v>13.4</v>
      </c>
      <c r="M507" s="270">
        <v>814.52468999999996</v>
      </c>
      <c r="N507" s="1"/>
      <c r="O507" s="1"/>
    </row>
    <row r="508" spans="1:15" ht="12.75" customHeight="1">
      <c r="A508" s="30">
        <v>498</v>
      </c>
      <c r="B508" s="327" t="s">
        <v>214</v>
      </c>
      <c r="C508" s="328">
        <v>236.95</v>
      </c>
      <c r="D508" s="328">
        <v>237.16666666666666</v>
      </c>
      <c r="E508" s="328">
        <v>233.7833333333333</v>
      </c>
      <c r="F508" s="328">
        <v>230.61666666666665</v>
      </c>
      <c r="G508" s="328">
        <v>227.23333333333329</v>
      </c>
      <c r="H508" s="328">
        <v>240.33333333333331</v>
      </c>
      <c r="I508" s="328">
        <v>243.7166666666667</v>
      </c>
      <c r="J508" s="327">
        <v>246.88333333333333</v>
      </c>
      <c r="K508" s="327">
        <v>240.55</v>
      </c>
      <c r="L508" s="327">
        <v>234</v>
      </c>
      <c r="M508" s="270">
        <v>82.676370000000006</v>
      </c>
      <c r="N508" s="1"/>
      <c r="O508" s="1"/>
    </row>
    <row r="509" spans="1:15" ht="12.75" customHeight="1">
      <c r="A509" s="30">
        <v>499</v>
      </c>
      <c r="B509" s="327" t="s">
        <v>559</v>
      </c>
      <c r="C509" s="328">
        <v>284.35000000000002</v>
      </c>
      <c r="D509" s="328">
        <v>286.4666666666667</v>
      </c>
      <c r="E509" s="328">
        <v>279.93333333333339</v>
      </c>
      <c r="F509" s="328">
        <v>275.51666666666671</v>
      </c>
      <c r="G509" s="328">
        <v>268.98333333333341</v>
      </c>
      <c r="H509" s="328">
        <v>290.88333333333338</v>
      </c>
      <c r="I509" s="328">
        <v>297.41666666666669</v>
      </c>
      <c r="J509" s="327">
        <v>301.83333333333337</v>
      </c>
      <c r="K509" s="327">
        <v>293</v>
      </c>
      <c r="L509" s="327">
        <v>282.05</v>
      </c>
      <c r="M509" s="270">
        <v>3.42747</v>
      </c>
      <c r="N509" s="1"/>
      <c r="O509" s="1"/>
    </row>
    <row r="510" spans="1:15" ht="12.75" customHeight="1">
      <c r="A510" s="284"/>
      <c r="B510" s="284" t="s">
        <v>560</v>
      </c>
      <c r="C510" s="285">
        <v>1512.25</v>
      </c>
      <c r="D510" s="285">
        <v>1519.4166666666667</v>
      </c>
      <c r="E510" s="285">
        <v>1486.8333333333335</v>
      </c>
      <c r="F510" s="285">
        <v>1461.4166666666667</v>
      </c>
      <c r="G510" s="285">
        <v>1428.8333333333335</v>
      </c>
      <c r="H510" s="285">
        <v>1544.8333333333335</v>
      </c>
      <c r="I510" s="285">
        <v>1577.416666666667</v>
      </c>
      <c r="J510" s="284">
        <v>1602.8333333333335</v>
      </c>
      <c r="K510" s="284">
        <v>1552</v>
      </c>
      <c r="L510" s="284">
        <v>1494</v>
      </c>
      <c r="M510" s="286">
        <v>0.26568000000000003</v>
      </c>
      <c r="N510" s="1"/>
      <c r="O510" s="1"/>
    </row>
    <row r="511" spans="1:15" ht="12.75" customHeight="1">
      <c r="A511" s="284"/>
      <c r="B511" s="284"/>
      <c r="C511" s="285"/>
      <c r="D511" s="285"/>
      <c r="E511" s="285"/>
      <c r="F511" s="285"/>
      <c r="G511" s="285"/>
      <c r="H511" s="285"/>
      <c r="I511" s="285"/>
      <c r="J511" s="284"/>
      <c r="K511" s="284"/>
      <c r="L511" s="284"/>
      <c r="M511" s="286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63" sqref="D6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4"/>
      <c r="B5" s="465"/>
      <c r="C5" s="464"/>
      <c r="D5" s="465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9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66" t="s">
        <v>563</v>
      </c>
      <c r="C7" s="465"/>
      <c r="D7" s="7">
        <f>Main!B10</f>
        <v>44706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44705</v>
      </c>
      <c r="B10" s="29">
        <v>539661</v>
      </c>
      <c r="C10" s="28" t="s">
        <v>1077</v>
      </c>
      <c r="D10" s="28" t="s">
        <v>1078</v>
      </c>
      <c r="E10" s="28" t="s">
        <v>572</v>
      </c>
      <c r="F10" s="87">
        <v>22800</v>
      </c>
      <c r="G10" s="29">
        <v>40.5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44705</v>
      </c>
      <c r="B11" s="29">
        <v>539621</v>
      </c>
      <c r="C11" s="28" t="s">
        <v>1079</v>
      </c>
      <c r="D11" s="28" t="s">
        <v>1080</v>
      </c>
      <c r="E11" s="28" t="s">
        <v>572</v>
      </c>
      <c r="F11" s="87">
        <v>400000</v>
      </c>
      <c r="G11" s="29">
        <v>1.98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44705</v>
      </c>
      <c r="B12" s="29">
        <v>539621</v>
      </c>
      <c r="C12" s="28" t="s">
        <v>1079</v>
      </c>
      <c r="D12" s="28" t="s">
        <v>1081</v>
      </c>
      <c r="E12" s="28" t="s">
        <v>572</v>
      </c>
      <c r="F12" s="87">
        <v>450000</v>
      </c>
      <c r="G12" s="29">
        <v>1.98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44705</v>
      </c>
      <c r="B13" s="29">
        <v>541152</v>
      </c>
      <c r="C13" s="28" t="s">
        <v>1082</v>
      </c>
      <c r="D13" s="28" t="s">
        <v>1061</v>
      </c>
      <c r="E13" s="28" t="s">
        <v>573</v>
      </c>
      <c r="F13" s="87">
        <v>103680</v>
      </c>
      <c r="G13" s="29">
        <v>94.54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44705</v>
      </c>
      <c r="B14" s="29">
        <v>542935</v>
      </c>
      <c r="C14" s="28" t="s">
        <v>1083</v>
      </c>
      <c r="D14" s="28" t="s">
        <v>1084</v>
      </c>
      <c r="E14" s="28" t="s">
        <v>572</v>
      </c>
      <c r="F14" s="87">
        <v>42000</v>
      </c>
      <c r="G14" s="29">
        <v>11.79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44705</v>
      </c>
      <c r="B15" s="29">
        <v>542935</v>
      </c>
      <c r="C15" s="28" t="s">
        <v>1083</v>
      </c>
      <c r="D15" s="28" t="s">
        <v>1085</v>
      </c>
      <c r="E15" s="28" t="s">
        <v>573</v>
      </c>
      <c r="F15" s="87">
        <v>42000</v>
      </c>
      <c r="G15" s="29">
        <v>11.79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44705</v>
      </c>
      <c r="B16" s="29">
        <v>540377</v>
      </c>
      <c r="C16" s="28" t="s">
        <v>1028</v>
      </c>
      <c r="D16" s="28" t="s">
        <v>1054</v>
      </c>
      <c r="E16" s="28" t="s">
        <v>573</v>
      </c>
      <c r="F16" s="87">
        <v>24000</v>
      </c>
      <c r="G16" s="29">
        <v>59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44705</v>
      </c>
      <c r="B17" s="29">
        <v>540377</v>
      </c>
      <c r="C17" s="28" t="s">
        <v>1028</v>
      </c>
      <c r="D17" s="28" t="s">
        <v>1055</v>
      </c>
      <c r="E17" s="28" t="s">
        <v>573</v>
      </c>
      <c r="F17" s="87">
        <v>42000</v>
      </c>
      <c r="G17" s="29">
        <v>59.21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44705</v>
      </c>
      <c r="B18" s="29">
        <v>540377</v>
      </c>
      <c r="C18" s="28" t="s">
        <v>1028</v>
      </c>
      <c r="D18" s="28" t="s">
        <v>1054</v>
      </c>
      <c r="E18" s="28" t="s">
        <v>572</v>
      </c>
      <c r="F18" s="87">
        <v>18000</v>
      </c>
      <c r="G18" s="29">
        <v>59.35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44705</v>
      </c>
      <c r="B19" s="29">
        <v>540377</v>
      </c>
      <c r="C19" s="28" t="s">
        <v>1028</v>
      </c>
      <c r="D19" s="28" t="s">
        <v>1086</v>
      </c>
      <c r="E19" s="28" t="s">
        <v>573</v>
      </c>
      <c r="F19" s="87">
        <v>84000</v>
      </c>
      <c r="G19" s="29">
        <v>57.54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44705</v>
      </c>
      <c r="B20" s="29">
        <v>540377</v>
      </c>
      <c r="C20" s="28" t="s">
        <v>1028</v>
      </c>
      <c r="D20" s="28" t="s">
        <v>1056</v>
      </c>
      <c r="E20" s="28" t="s">
        <v>572</v>
      </c>
      <c r="F20" s="87">
        <v>30000</v>
      </c>
      <c r="G20" s="29">
        <v>58.79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44705</v>
      </c>
      <c r="B21" s="29">
        <v>540377</v>
      </c>
      <c r="C21" s="28" t="s">
        <v>1028</v>
      </c>
      <c r="D21" s="28" t="s">
        <v>1057</v>
      </c>
      <c r="E21" s="28" t="s">
        <v>572</v>
      </c>
      <c r="F21" s="87">
        <v>18000</v>
      </c>
      <c r="G21" s="29">
        <v>59.5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44705</v>
      </c>
      <c r="B22" s="29">
        <v>540377</v>
      </c>
      <c r="C22" s="28" t="s">
        <v>1028</v>
      </c>
      <c r="D22" s="28" t="s">
        <v>1087</v>
      </c>
      <c r="E22" s="28" t="s">
        <v>572</v>
      </c>
      <c r="F22" s="87">
        <v>84000</v>
      </c>
      <c r="G22" s="29">
        <v>57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44705</v>
      </c>
      <c r="B23" s="29">
        <v>540377</v>
      </c>
      <c r="C23" s="28" t="s">
        <v>1028</v>
      </c>
      <c r="D23" s="28" t="s">
        <v>1088</v>
      </c>
      <c r="E23" s="28" t="s">
        <v>573</v>
      </c>
      <c r="F23" s="87">
        <v>48000</v>
      </c>
      <c r="G23" s="29">
        <v>58.99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44705</v>
      </c>
      <c r="B24" s="29">
        <v>540377</v>
      </c>
      <c r="C24" s="28" t="s">
        <v>1028</v>
      </c>
      <c r="D24" s="28" t="s">
        <v>1089</v>
      </c>
      <c r="E24" s="28" t="s">
        <v>572</v>
      </c>
      <c r="F24" s="87">
        <v>30000</v>
      </c>
      <c r="G24" s="29">
        <v>59.5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44705</v>
      </c>
      <c r="B25" s="29">
        <v>540377</v>
      </c>
      <c r="C25" s="28" t="s">
        <v>1028</v>
      </c>
      <c r="D25" s="28" t="s">
        <v>1090</v>
      </c>
      <c r="E25" s="28" t="s">
        <v>572</v>
      </c>
      <c r="F25" s="87">
        <v>24000</v>
      </c>
      <c r="G25" s="29">
        <v>58.8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44705</v>
      </c>
      <c r="B26" s="29">
        <v>543286</v>
      </c>
      <c r="C26" s="28" t="s">
        <v>1091</v>
      </c>
      <c r="D26" s="28" t="s">
        <v>1092</v>
      </c>
      <c r="E26" s="28" t="s">
        <v>573</v>
      </c>
      <c r="F26" s="87">
        <v>48000</v>
      </c>
      <c r="G26" s="29">
        <v>29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44705</v>
      </c>
      <c r="B27" s="29">
        <v>543286</v>
      </c>
      <c r="C27" s="28" t="s">
        <v>1091</v>
      </c>
      <c r="D27" s="28" t="s">
        <v>1093</v>
      </c>
      <c r="E27" s="28" t="s">
        <v>572</v>
      </c>
      <c r="F27" s="87">
        <v>36000</v>
      </c>
      <c r="G27" s="29">
        <v>29.13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44705</v>
      </c>
      <c r="B28" s="29">
        <v>533602</v>
      </c>
      <c r="C28" s="28" t="s">
        <v>1029</v>
      </c>
      <c r="D28" s="28" t="s">
        <v>1030</v>
      </c>
      <c r="E28" s="28" t="s">
        <v>573</v>
      </c>
      <c r="F28" s="87">
        <v>641500</v>
      </c>
      <c r="G28" s="29">
        <v>20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44705</v>
      </c>
      <c r="B29" s="29">
        <v>539143</v>
      </c>
      <c r="C29" s="28" t="s">
        <v>1031</v>
      </c>
      <c r="D29" s="28" t="s">
        <v>1094</v>
      </c>
      <c r="E29" s="28" t="s">
        <v>573</v>
      </c>
      <c r="F29" s="87">
        <v>86209</v>
      </c>
      <c r="G29" s="29">
        <v>38.29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44705</v>
      </c>
      <c r="B30" s="29">
        <v>539143</v>
      </c>
      <c r="C30" s="28" t="s">
        <v>1031</v>
      </c>
      <c r="D30" s="28" t="s">
        <v>1095</v>
      </c>
      <c r="E30" s="28" t="s">
        <v>573</v>
      </c>
      <c r="F30" s="87">
        <v>89683</v>
      </c>
      <c r="G30" s="29">
        <v>38.299999999999997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44705</v>
      </c>
      <c r="B31" s="29">
        <v>540727</v>
      </c>
      <c r="C31" s="28" t="s">
        <v>1096</v>
      </c>
      <c r="D31" s="28" t="s">
        <v>1097</v>
      </c>
      <c r="E31" s="28" t="s">
        <v>572</v>
      </c>
      <c r="F31" s="87">
        <v>44475</v>
      </c>
      <c r="G31" s="29">
        <v>38.36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44705</v>
      </c>
      <c r="B32" s="29">
        <v>540727</v>
      </c>
      <c r="C32" s="28" t="s">
        <v>1096</v>
      </c>
      <c r="D32" s="28" t="s">
        <v>1097</v>
      </c>
      <c r="E32" s="28" t="s">
        <v>573</v>
      </c>
      <c r="F32" s="87">
        <v>74201</v>
      </c>
      <c r="G32" s="29">
        <v>38.11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44705</v>
      </c>
      <c r="B33" s="29">
        <v>543285</v>
      </c>
      <c r="C33" s="28" t="s">
        <v>1098</v>
      </c>
      <c r="D33" s="28" t="s">
        <v>1099</v>
      </c>
      <c r="E33" s="28" t="s">
        <v>573</v>
      </c>
      <c r="F33" s="87">
        <v>36000</v>
      </c>
      <c r="G33" s="29">
        <v>19.75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44705</v>
      </c>
      <c r="B34" s="29">
        <v>543285</v>
      </c>
      <c r="C34" s="28" t="s">
        <v>1098</v>
      </c>
      <c r="D34" s="28" t="s">
        <v>1100</v>
      </c>
      <c r="E34" s="28" t="s">
        <v>572</v>
      </c>
      <c r="F34" s="87">
        <v>36000</v>
      </c>
      <c r="G34" s="29">
        <v>19.75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44705</v>
      </c>
      <c r="B35" s="29">
        <v>543376</v>
      </c>
      <c r="C35" s="28" t="s">
        <v>1101</v>
      </c>
      <c r="D35" s="28" t="s">
        <v>1102</v>
      </c>
      <c r="E35" s="28" t="s">
        <v>572</v>
      </c>
      <c r="F35" s="87">
        <v>120000</v>
      </c>
      <c r="G35" s="29">
        <v>63.48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44705</v>
      </c>
      <c r="B36" s="29">
        <v>543376</v>
      </c>
      <c r="C36" s="28" t="s">
        <v>1101</v>
      </c>
      <c r="D36" s="28" t="s">
        <v>1103</v>
      </c>
      <c r="E36" s="28" t="s">
        <v>573</v>
      </c>
      <c r="F36" s="87">
        <v>106000</v>
      </c>
      <c r="G36" s="29">
        <v>63.47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44705</v>
      </c>
      <c r="B37" s="29">
        <v>539584</v>
      </c>
      <c r="C37" s="28" t="s">
        <v>1032</v>
      </c>
      <c r="D37" s="28" t="s">
        <v>1104</v>
      </c>
      <c r="E37" s="28" t="s">
        <v>572</v>
      </c>
      <c r="F37" s="87">
        <v>300000</v>
      </c>
      <c r="G37" s="29">
        <v>1.81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44705</v>
      </c>
      <c r="B38" s="29">
        <v>540269</v>
      </c>
      <c r="C38" s="28" t="s">
        <v>1058</v>
      </c>
      <c r="D38" s="28" t="s">
        <v>1105</v>
      </c>
      <c r="E38" s="28" t="s">
        <v>572</v>
      </c>
      <c r="F38" s="87">
        <v>100000</v>
      </c>
      <c r="G38" s="29">
        <v>6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44705</v>
      </c>
      <c r="B39" s="29">
        <v>540269</v>
      </c>
      <c r="C39" s="28" t="s">
        <v>1058</v>
      </c>
      <c r="D39" s="28" t="s">
        <v>1059</v>
      </c>
      <c r="E39" s="28" t="s">
        <v>573</v>
      </c>
      <c r="F39" s="87">
        <v>100000</v>
      </c>
      <c r="G39" s="29">
        <v>6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44705</v>
      </c>
      <c r="B40" s="29">
        <v>531509</v>
      </c>
      <c r="C40" s="28" t="s">
        <v>1060</v>
      </c>
      <c r="D40" s="28" t="s">
        <v>1106</v>
      </c>
      <c r="E40" s="28" t="s">
        <v>573</v>
      </c>
      <c r="F40" s="87">
        <v>41200</v>
      </c>
      <c r="G40" s="29">
        <v>18.25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44705</v>
      </c>
      <c r="B41" s="29">
        <v>531509</v>
      </c>
      <c r="C41" s="28" t="s">
        <v>1060</v>
      </c>
      <c r="D41" s="28" t="s">
        <v>1053</v>
      </c>
      <c r="E41" s="28" t="s">
        <v>572</v>
      </c>
      <c r="F41" s="87">
        <v>30000</v>
      </c>
      <c r="G41" s="29">
        <v>18.25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44705</v>
      </c>
      <c r="B42" s="29">
        <v>538569</v>
      </c>
      <c r="C42" s="28" t="s">
        <v>1107</v>
      </c>
      <c r="D42" s="28" t="s">
        <v>1108</v>
      </c>
      <c r="E42" s="28" t="s">
        <v>573</v>
      </c>
      <c r="F42" s="87">
        <v>335795</v>
      </c>
      <c r="G42" s="29">
        <v>12.89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44705</v>
      </c>
      <c r="B43" s="29">
        <v>538569</v>
      </c>
      <c r="C43" s="28" t="s">
        <v>1107</v>
      </c>
      <c r="D43" s="28" t="s">
        <v>1108</v>
      </c>
      <c r="E43" s="28" t="s">
        <v>572</v>
      </c>
      <c r="F43" s="87">
        <v>165998</v>
      </c>
      <c r="G43" s="29">
        <v>12.55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44705</v>
      </c>
      <c r="B44" s="29">
        <v>541228</v>
      </c>
      <c r="C44" s="28" t="s">
        <v>1109</v>
      </c>
      <c r="D44" s="28" t="s">
        <v>1110</v>
      </c>
      <c r="E44" s="28" t="s">
        <v>572</v>
      </c>
      <c r="F44" s="87">
        <v>500000</v>
      </c>
      <c r="G44" s="29">
        <v>15.64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44705</v>
      </c>
      <c r="B45" s="29">
        <v>541228</v>
      </c>
      <c r="C45" s="28" t="s">
        <v>1109</v>
      </c>
      <c r="D45" s="28" t="s">
        <v>1111</v>
      </c>
      <c r="E45" s="28" t="s">
        <v>573</v>
      </c>
      <c r="F45" s="87">
        <v>220000</v>
      </c>
      <c r="G45" s="29">
        <v>15.68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44705</v>
      </c>
      <c r="B46" s="29">
        <v>541228</v>
      </c>
      <c r="C46" s="28" t="s">
        <v>1109</v>
      </c>
      <c r="D46" s="28" t="s">
        <v>1112</v>
      </c>
      <c r="E46" s="28" t="s">
        <v>573</v>
      </c>
      <c r="F46" s="87">
        <v>276000</v>
      </c>
      <c r="G46" s="29">
        <v>15.62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44705</v>
      </c>
      <c r="B47" s="29">
        <v>538597</v>
      </c>
      <c r="C47" s="28" t="s">
        <v>1113</v>
      </c>
      <c r="D47" s="28" t="s">
        <v>1114</v>
      </c>
      <c r="E47" s="28" t="s">
        <v>572</v>
      </c>
      <c r="F47" s="87">
        <v>600000</v>
      </c>
      <c r="G47" s="29">
        <v>12.44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44705</v>
      </c>
      <c r="B48" s="29">
        <v>538597</v>
      </c>
      <c r="C48" s="28" t="s">
        <v>1113</v>
      </c>
      <c r="D48" s="28" t="s">
        <v>1115</v>
      </c>
      <c r="E48" s="28" t="s">
        <v>572</v>
      </c>
      <c r="F48" s="87">
        <v>200000</v>
      </c>
      <c r="G48" s="29">
        <v>12.44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44705</v>
      </c>
      <c r="B49" s="29">
        <v>538597</v>
      </c>
      <c r="C49" s="28" t="s">
        <v>1113</v>
      </c>
      <c r="D49" s="28" t="s">
        <v>1116</v>
      </c>
      <c r="E49" s="28" t="s">
        <v>573</v>
      </c>
      <c r="F49" s="87">
        <v>322000</v>
      </c>
      <c r="G49" s="29">
        <v>12.64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44705</v>
      </c>
      <c r="B50" s="29">
        <v>538597</v>
      </c>
      <c r="C50" s="28" t="s">
        <v>1113</v>
      </c>
      <c r="D50" s="28" t="s">
        <v>1114</v>
      </c>
      <c r="E50" s="28" t="s">
        <v>572</v>
      </c>
      <c r="F50" s="87">
        <v>263908</v>
      </c>
      <c r="G50" s="29">
        <v>12.99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44705</v>
      </c>
      <c r="B51" s="29">
        <v>540823</v>
      </c>
      <c r="C51" s="28" t="s">
        <v>1062</v>
      </c>
      <c r="D51" s="28" t="s">
        <v>1117</v>
      </c>
      <c r="E51" s="28" t="s">
        <v>573</v>
      </c>
      <c r="F51" s="87">
        <v>42356</v>
      </c>
      <c r="G51" s="29">
        <v>128.09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44705</v>
      </c>
      <c r="B52" s="29">
        <v>503675</v>
      </c>
      <c r="C52" s="28" t="s">
        <v>1118</v>
      </c>
      <c r="D52" s="28" t="s">
        <v>1119</v>
      </c>
      <c r="E52" s="28" t="s">
        <v>573</v>
      </c>
      <c r="F52" s="87">
        <v>312500</v>
      </c>
      <c r="G52" s="29">
        <v>1.1000000000000001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44705</v>
      </c>
      <c r="B53" s="29">
        <v>503675</v>
      </c>
      <c r="C53" s="28" t="s">
        <v>1118</v>
      </c>
      <c r="D53" s="28" t="s">
        <v>1120</v>
      </c>
      <c r="E53" s="28" t="s">
        <v>572</v>
      </c>
      <c r="F53" s="87">
        <v>268000</v>
      </c>
      <c r="G53" s="29">
        <v>1.0900000000000001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44705</v>
      </c>
      <c r="B54" s="29" t="s">
        <v>721</v>
      </c>
      <c r="C54" s="28" t="s">
        <v>1121</v>
      </c>
      <c r="D54" s="28" t="s">
        <v>1122</v>
      </c>
      <c r="E54" s="28" t="s">
        <v>572</v>
      </c>
      <c r="F54" s="87">
        <v>840000</v>
      </c>
      <c r="G54" s="29">
        <v>58.98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44705</v>
      </c>
      <c r="B55" s="29" t="s">
        <v>1123</v>
      </c>
      <c r="C55" s="28" t="s">
        <v>1124</v>
      </c>
      <c r="D55" s="28" t="s">
        <v>1035</v>
      </c>
      <c r="E55" s="28" t="s">
        <v>572</v>
      </c>
      <c r="F55" s="87">
        <v>44800</v>
      </c>
      <c r="G55" s="29">
        <v>132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44705</v>
      </c>
      <c r="B56" s="29" t="s">
        <v>1125</v>
      </c>
      <c r="C56" s="28" t="s">
        <v>1126</v>
      </c>
      <c r="D56" s="28" t="s">
        <v>1127</v>
      </c>
      <c r="E56" s="28" t="s">
        <v>572</v>
      </c>
      <c r="F56" s="87">
        <v>8400</v>
      </c>
      <c r="G56" s="29">
        <v>35.83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44705</v>
      </c>
      <c r="B57" s="29" t="s">
        <v>1128</v>
      </c>
      <c r="C57" s="28" t="s">
        <v>1129</v>
      </c>
      <c r="D57" s="28" t="s">
        <v>1130</v>
      </c>
      <c r="E57" s="28" t="s">
        <v>572</v>
      </c>
      <c r="F57" s="87">
        <v>125010</v>
      </c>
      <c r="G57" s="29">
        <v>1406.85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44705</v>
      </c>
      <c r="B58" s="29" t="s">
        <v>979</v>
      </c>
      <c r="C58" s="28" t="s">
        <v>980</v>
      </c>
      <c r="D58" s="28" t="s">
        <v>1131</v>
      </c>
      <c r="E58" s="28" t="s">
        <v>572</v>
      </c>
      <c r="F58" s="87">
        <v>2100000</v>
      </c>
      <c r="G58" s="29">
        <v>0.1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44705</v>
      </c>
      <c r="B59" s="29" t="s">
        <v>106</v>
      </c>
      <c r="C59" s="28" t="s">
        <v>1132</v>
      </c>
      <c r="D59" s="28" t="s">
        <v>1133</v>
      </c>
      <c r="E59" s="28" t="s">
        <v>572</v>
      </c>
      <c r="F59" s="87">
        <v>78363000</v>
      </c>
      <c r="G59" s="29">
        <v>36.65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44705</v>
      </c>
      <c r="B60" s="29" t="s">
        <v>106</v>
      </c>
      <c r="C60" s="28" t="s">
        <v>1132</v>
      </c>
      <c r="D60" s="28" t="s">
        <v>1134</v>
      </c>
      <c r="E60" s="28" t="s">
        <v>572</v>
      </c>
      <c r="F60" s="87">
        <v>33607200</v>
      </c>
      <c r="G60" s="29">
        <v>36.65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44705</v>
      </c>
      <c r="B61" s="29" t="s">
        <v>106</v>
      </c>
      <c r="C61" s="28" t="s">
        <v>1132</v>
      </c>
      <c r="D61" s="28" t="s">
        <v>1135</v>
      </c>
      <c r="E61" s="28" t="s">
        <v>572</v>
      </c>
      <c r="F61" s="87">
        <v>58881100</v>
      </c>
      <c r="G61" s="29">
        <v>36.65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44705</v>
      </c>
      <c r="B62" s="29" t="s">
        <v>106</v>
      </c>
      <c r="C62" s="28" t="s">
        <v>1132</v>
      </c>
      <c r="D62" s="28" t="s">
        <v>1136</v>
      </c>
      <c r="E62" s="28" t="s">
        <v>572</v>
      </c>
      <c r="F62" s="87">
        <v>40575100</v>
      </c>
      <c r="G62" s="29">
        <v>36.65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44705</v>
      </c>
      <c r="B63" s="29" t="s">
        <v>1137</v>
      </c>
      <c r="C63" s="28" t="s">
        <v>1138</v>
      </c>
      <c r="D63" s="28" t="s">
        <v>1139</v>
      </c>
      <c r="E63" s="28" t="s">
        <v>572</v>
      </c>
      <c r="F63" s="87">
        <v>56209</v>
      </c>
      <c r="G63" s="29">
        <v>26.92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44705</v>
      </c>
      <c r="B64" s="29" t="s">
        <v>880</v>
      </c>
      <c r="C64" s="28" t="s">
        <v>882</v>
      </c>
      <c r="D64" s="28" t="s">
        <v>881</v>
      </c>
      <c r="E64" s="28" t="s">
        <v>572</v>
      </c>
      <c r="F64" s="87">
        <v>88235</v>
      </c>
      <c r="G64" s="29">
        <v>986.7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44705</v>
      </c>
      <c r="B65" s="29" t="s">
        <v>1140</v>
      </c>
      <c r="C65" s="28" t="s">
        <v>1141</v>
      </c>
      <c r="D65" s="28" t="s">
        <v>881</v>
      </c>
      <c r="E65" s="28" t="s">
        <v>572</v>
      </c>
      <c r="F65" s="87">
        <v>520853</v>
      </c>
      <c r="G65" s="29">
        <v>430.84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44705</v>
      </c>
      <c r="B66" s="29" t="s">
        <v>1063</v>
      </c>
      <c r="C66" s="28" t="s">
        <v>1064</v>
      </c>
      <c r="D66" s="28" t="s">
        <v>1142</v>
      </c>
      <c r="E66" s="28" t="s">
        <v>572</v>
      </c>
      <c r="F66" s="87">
        <v>90000</v>
      </c>
      <c r="G66" s="29">
        <v>54.73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44705</v>
      </c>
      <c r="B67" s="29" t="s">
        <v>721</v>
      </c>
      <c r="C67" s="28" t="s">
        <v>1121</v>
      </c>
      <c r="D67" s="28" t="s">
        <v>1143</v>
      </c>
      <c r="E67" s="28" t="s">
        <v>573</v>
      </c>
      <c r="F67" s="87">
        <v>915256</v>
      </c>
      <c r="G67" s="29">
        <v>53.33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44705</v>
      </c>
      <c r="B68" s="29" t="s">
        <v>1123</v>
      </c>
      <c r="C68" s="28" t="s">
        <v>1124</v>
      </c>
      <c r="D68" s="28" t="s">
        <v>1144</v>
      </c>
      <c r="E68" s="28" t="s">
        <v>573</v>
      </c>
      <c r="F68" s="87">
        <v>44800</v>
      </c>
      <c r="G68" s="29">
        <v>132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44705</v>
      </c>
      <c r="B69" s="29" t="s">
        <v>979</v>
      </c>
      <c r="C69" s="28" t="s">
        <v>980</v>
      </c>
      <c r="D69" s="28" t="s">
        <v>981</v>
      </c>
      <c r="E69" s="28" t="s">
        <v>573</v>
      </c>
      <c r="F69" s="87">
        <v>9641851</v>
      </c>
      <c r="G69" s="29">
        <v>0.1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44705</v>
      </c>
      <c r="B70" s="29" t="s">
        <v>106</v>
      </c>
      <c r="C70" s="28" t="s">
        <v>1132</v>
      </c>
      <c r="D70" s="28" t="s">
        <v>1145</v>
      </c>
      <c r="E70" s="28" t="s">
        <v>573</v>
      </c>
      <c r="F70" s="87">
        <v>86675800</v>
      </c>
      <c r="G70" s="29">
        <v>36.65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44705</v>
      </c>
      <c r="B71" s="29" t="s">
        <v>106</v>
      </c>
      <c r="C71" s="28" t="s">
        <v>1132</v>
      </c>
      <c r="D71" s="28" t="s">
        <v>1145</v>
      </c>
      <c r="E71" s="28" t="s">
        <v>573</v>
      </c>
      <c r="F71" s="87">
        <v>99634400</v>
      </c>
      <c r="G71" s="29">
        <v>36.65</v>
      </c>
      <c r="H71" s="29" t="s">
        <v>851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44705</v>
      </c>
      <c r="B72" s="29" t="s">
        <v>106</v>
      </c>
      <c r="C72" s="28" t="s">
        <v>1132</v>
      </c>
      <c r="D72" s="28" t="s">
        <v>1145</v>
      </c>
      <c r="E72" s="28" t="s">
        <v>573</v>
      </c>
      <c r="F72" s="87">
        <v>83689800</v>
      </c>
      <c r="G72" s="29">
        <v>36.65</v>
      </c>
      <c r="H72" s="29" t="s">
        <v>851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44705</v>
      </c>
      <c r="B73" s="29" t="s">
        <v>1137</v>
      </c>
      <c r="C73" s="28" t="s">
        <v>1138</v>
      </c>
      <c r="D73" s="28" t="s">
        <v>1139</v>
      </c>
      <c r="E73" s="28" t="s">
        <v>573</v>
      </c>
      <c r="F73" s="87">
        <v>58100</v>
      </c>
      <c r="G73" s="29">
        <v>27.58</v>
      </c>
      <c r="H73" s="29" t="s">
        <v>851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44705</v>
      </c>
      <c r="B74" s="29" t="s">
        <v>880</v>
      </c>
      <c r="C74" s="28" t="s">
        <v>882</v>
      </c>
      <c r="D74" s="28" t="s">
        <v>881</v>
      </c>
      <c r="E74" s="28" t="s">
        <v>573</v>
      </c>
      <c r="F74" s="87">
        <v>84257</v>
      </c>
      <c r="G74" s="29">
        <v>989.1</v>
      </c>
      <c r="H74" s="29" t="s">
        <v>851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44705</v>
      </c>
      <c r="B75" s="29" t="s">
        <v>1140</v>
      </c>
      <c r="C75" s="28" t="s">
        <v>1141</v>
      </c>
      <c r="D75" s="28" t="s">
        <v>881</v>
      </c>
      <c r="E75" s="28" t="s">
        <v>573</v>
      </c>
      <c r="F75" s="87">
        <v>513832</v>
      </c>
      <c r="G75" s="29">
        <v>431.47</v>
      </c>
      <c r="H75" s="29" t="s">
        <v>851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44705</v>
      </c>
      <c r="B76" s="29" t="s">
        <v>1033</v>
      </c>
      <c r="C76" s="28" t="s">
        <v>1034</v>
      </c>
      <c r="D76" s="28" t="s">
        <v>1035</v>
      </c>
      <c r="E76" s="28" t="s">
        <v>573</v>
      </c>
      <c r="F76" s="87">
        <v>49200</v>
      </c>
      <c r="G76" s="29">
        <v>120.2</v>
      </c>
      <c r="H76" s="29" t="s">
        <v>851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44705</v>
      </c>
      <c r="B77" s="29" t="s">
        <v>1146</v>
      </c>
      <c r="C77" s="28" t="s">
        <v>1147</v>
      </c>
      <c r="D77" s="28" t="s">
        <v>1130</v>
      </c>
      <c r="E77" s="28" t="s">
        <v>573</v>
      </c>
      <c r="F77" s="87">
        <v>151865</v>
      </c>
      <c r="G77" s="29">
        <v>337.5</v>
      </c>
      <c r="H77" s="29" t="s">
        <v>851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44705</v>
      </c>
      <c r="B78" s="29" t="s">
        <v>1063</v>
      </c>
      <c r="C78" s="28" t="s">
        <v>1064</v>
      </c>
      <c r="D78" s="28" t="s">
        <v>1148</v>
      </c>
      <c r="E78" s="28" t="s">
        <v>573</v>
      </c>
      <c r="F78" s="87">
        <v>60000</v>
      </c>
      <c r="G78" s="29">
        <v>55.09</v>
      </c>
      <c r="H78" s="29" t="s">
        <v>851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7"/>
  <sheetViews>
    <sheetView zoomScale="85" zoomScaleNormal="85" workbookViewId="0">
      <selection activeCell="D38" sqref="D3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8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912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44706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76">
        <v>1</v>
      </c>
      <c r="B10" s="329">
        <v>44641</v>
      </c>
      <c r="C10" s="338"/>
      <c r="D10" s="339" t="s">
        <v>281</v>
      </c>
      <c r="E10" s="340" t="s">
        <v>589</v>
      </c>
      <c r="F10" s="276">
        <v>1640</v>
      </c>
      <c r="G10" s="276">
        <v>1530</v>
      </c>
      <c r="H10" s="276">
        <v>1675</v>
      </c>
      <c r="I10" s="341" t="s">
        <v>862</v>
      </c>
      <c r="J10" s="330" t="s">
        <v>865</v>
      </c>
      <c r="K10" s="330">
        <f t="shared" ref="K10:K11" si="0">H10-F10</f>
        <v>35</v>
      </c>
      <c r="L10" s="331">
        <f t="shared" ref="L10:L11" si="1">(F10*-0.7)/100</f>
        <v>-11.48</v>
      </c>
      <c r="M10" s="332">
        <f t="shared" ref="M10:M11" si="2">(K10+L10)/F10</f>
        <v>1.4341463414634147E-2</v>
      </c>
      <c r="N10" s="330" t="s">
        <v>587</v>
      </c>
      <c r="O10" s="333">
        <v>44683</v>
      </c>
      <c r="P10" s="359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48">
        <v>2</v>
      </c>
      <c r="B11" s="346">
        <v>44664</v>
      </c>
      <c r="C11" s="399"/>
      <c r="D11" s="400" t="s">
        <v>342</v>
      </c>
      <c r="E11" s="401" t="s">
        <v>589</v>
      </c>
      <c r="F11" s="348">
        <v>2595</v>
      </c>
      <c r="G11" s="348">
        <v>2395</v>
      </c>
      <c r="H11" s="348">
        <v>2395</v>
      </c>
      <c r="I11" s="402" t="s">
        <v>870</v>
      </c>
      <c r="J11" s="358" t="s">
        <v>913</v>
      </c>
      <c r="K11" s="358">
        <f t="shared" si="0"/>
        <v>-200</v>
      </c>
      <c r="L11" s="371">
        <f t="shared" si="1"/>
        <v>-18.164999999999999</v>
      </c>
      <c r="M11" s="372">
        <f t="shared" si="2"/>
        <v>-8.4071290944123314E-2</v>
      </c>
      <c r="N11" s="358" t="s">
        <v>599</v>
      </c>
      <c r="O11" s="373">
        <v>44690</v>
      </c>
      <c r="P11" s="398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48">
        <v>3</v>
      </c>
      <c r="B12" s="346">
        <v>44670</v>
      </c>
      <c r="C12" s="399"/>
      <c r="D12" s="400" t="s">
        <v>488</v>
      </c>
      <c r="E12" s="401" t="s">
        <v>589</v>
      </c>
      <c r="F12" s="348">
        <v>158</v>
      </c>
      <c r="G12" s="348">
        <v>149</v>
      </c>
      <c r="H12" s="348">
        <v>149</v>
      </c>
      <c r="I12" s="402" t="s">
        <v>869</v>
      </c>
      <c r="J12" s="358" t="s">
        <v>899</v>
      </c>
      <c r="K12" s="358">
        <f t="shared" ref="K12" si="3">H12-F12</f>
        <v>-9</v>
      </c>
      <c r="L12" s="371">
        <f t="shared" ref="L12" si="4">(F12*-0.7)/100</f>
        <v>-1.1059999999999999</v>
      </c>
      <c r="M12" s="372">
        <f t="shared" ref="M12" si="5">(K12+L12)/F12</f>
        <v>-6.3962025316455701E-2</v>
      </c>
      <c r="N12" s="358" t="s">
        <v>599</v>
      </c>
      <c r="O12" s="373">
        <v>44686</v>
      </c>
      <c r="P12" s="398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48">
        <v>4</v>
      </c>
      <c r="B13" s="346">
        <v>44671</v>
      </c>
      <c r="C13" s="399"/>
      <c r="D13" s="400" t="s">
        <v>136</v>
      </c>
      <c r="E13" s="401" t="s">
        <v>589</v>
      </c>
      <c r="F13" s="348">
        <v>755</v>
      </c>
      <c r="G13" s="348">
        <v>695</v>
      </c>
      <c r="H13" s="348">
        <v>695</v>
      </c>
      <c r="I13" s="402" t="s">
        <v>873</v>
      </c>
      <c r="J13" s="358" t="s">
        <v>931</v>
      </c>
      <c r="K13" s="358">
        <f t="shared" ref="K13" si="6">H13-F13</f>
        <v>-60</v>
      </c>
      <c r="L13" s="371">
        <f t="shared" ref="L13" si="7">(F13*-0.7)/100</f>
        <v>-5.2850000000000001</v>
      </c>
      <c r="M13" s="372">
        <f t="shared" ref="M13" si="8">(K13+L13)/F13</f>
        <v>-8.6470198675496684E-2</v>
      </c>
      <c r="N13" s="358" t="s">
        <v>599</v>
      </c>
      <c r="O13" s="373">
        <v>44691</v>
      </c>
      <c r="P13" s="398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23"/>
      <c r="D14" s="320" t="s">
        <v>124</v>
      </c>
      <c r="E14" s="321" t="s">
        <v>589</v>
      </c>
      <c r="F14" s="251" t="s">
        <v>916</v>
      </c>
      <c r="G14" s="251">
        <v>670</v>
      </c>
      <c r="H14" s="251"/>
      <c r="I14" s="322" t="s">
        <v>917</v>
      </c>
      <c r="J14" s="272" t="s">
        <v>590</v>
      </c>
      <c r="K14" s="362"/>
      <c r="L14" s="288"/>
      <c r="M14" s="289"/>
      <c r="N14" s="287"/>
      <c r="O14" s="312"/>
      <c r="P14" s="287">
        <f>VLOOKUP(D14,'MidCap Intra'!B29:C582,2,0)</f>
        <v>708.15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76">
        <v>6</v>
      </c>
      <c r="B15" s="329">
        <v>44690</v>
      </c>
      <c r="C15" s="338"/>
      <c r="D15" s="339" t="s">
        <v>488</v>
      </c>
      <c r="E15" s="340" t="s">
        <v>589</v>
      </c>
      <c r="F15" s="276">
        <v>138</v>
      </c>
      <c r="G15" s="276">
        <v>129</v>
      </c>
      <c r="H15" s="276">
        <v>147.5</v>
      </c>
      <c r="I15" s="341" t="s">
        <v>692</v>
      </c>
      <c r="J15" s="330" t="s">
        <v>1039</v>
      </c>
      <c r="K15" s="330">
        <f t="shared" ref="K15" si="9">H15-F15</f>
        <v>9.5</v>
      </c>
      <c r="L15" s="331">
        <f t="shared" ref="L15" si="10">(F15*-0.7)/100</f>
        <v>-0.96599999999999997</v>
      </c>
      <c r="M15" s="332">
        <f t="shared" ref="M15" si="11">(K15+L15)/F15</f>
        <v>6.1840579710144936E-2</v>
      </c>
      <c r="N15" s="330" t="s">
        <v>587</v>
      </c>
      <c r="O15" s="425">
        <v>44704</v>
      </c>
      <c r="P15" s="384"/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76">
        <v>7</v>
      </c>
      <c r="B16" s="329">
        <v>44692</v>
      </c>
      <c r="C16" s="338"/>
      <c r="D16" s="339" t="s">
        <v>277</v>
      </c>
      <c r="E16" s="340" t="s">
        <v>589</v>
      </c>
      <c r="F16" s="276">
        <v>6775</v>
      </c>
      <c r="G16" s="276">
        <v>6350</v>
      </c>
      <c r="H16" s="276">
        <v>7340</v>
      </c>
      <c r="I16" s="341" t="s">
        <v>949</v>
      </c>
      <c r="J16" s="330" t="s">
        <v>969</v>
      </c>
      <c r="K16" s="330">
        <f t="shared" ref="K16" si="12">H16-F16</f>
        <v>565</v>
      </c>
      <c r="L16" s="331">
        <f t="shared" ref="L16" si="13">(F16*-0.7)/100</f>
        <v>-47.424999999999997</v>
      </c>
      <c r="M16" s="332">
        <f t="shared" ref="M16" si="14">(K16+L16)/F16</f>
        <v>7.6394833948339486E-2</v>
      </c>
      <c r="N16" s="330" t="s">
        <v>587</v>
      </c>
      <c r="O16" s="425">
        <v>44694</v>
      </c>
      <c r="P16" s="384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23"/>
      <c r="D17" s="320" t="s">
        <v>428</v>
      </c>
      <c r="E17" s="321" t="s">
        <v>589</v>
      </c>
      <c r="F17" s="251" t="s">
        <v>965</v>
      </c>
      <c r="G17" s="251">
        <v>220</v>
      </c>
      <c r="H17" s="251"/>
      <c r="I17" s="322" t="s">
        <v>966</v>
      </c>
      <c r="J17" s="272" t="s">
        <v>590</v>
      </c>
      <c r="K17" s="362"/>
      <c r="L17" s="288"/>
      <c r="M17" s="289"/>
      <c r="N17" s="287"/>
      <c r="O17" s="312"/>
      <c r="P17" s="287">
        <f>VLOOKUP(D17,'MidCap Intra'!B32:C585,2,0)</f>
        <v>230.65</v>
      </c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76">
        <v>9</v>
      </c>
      <c r="B18" s="329">
        <v>44694</v>
      </c>
      <c r="C18" s="338"/>
      <c r="D18" s="339" t="s">
        <v>131</v>
      </c>
      <c r="E18" s="340" t="s">
        <v>589</v>
      </c>
      <c r="F18" s="276">
        <v>1655</v>
      </c>
      <c r="G18" s="276">
        <v>1550</v>
      </c>
      <c r="H18" s="276">
        <v>1760</v>
      </c>
      <c r="I18" s="341" t="s">
        <v>862</v>
      </c>
      <c r="J18" s="330" t="s">
        <v>994</v>
      </c>
      <c r="K18" s="330">
        <f t="shared" ref="K18" si="15">H18-F18</f>
        <v>105</v>
      </c>
      <c r="L18" s="331">
        <f t="shared" ref="L18" si="16">(F18*-0.7)/100</f>
        <v>-11.585000000000001</v>
      </c>
      <c r="M18" s="332">
        <f t="shared" ref="M18" si="17">(K18+L18)/F18</f>
        <v>5.6444108761329298E-2</v>
      </c>
      <c r="N18" s="330" t="s">
        <v>587</v>
      </c>
      <c r="O18" s="425">
        <v>44699</v>
      </c>
      <c r="P18" s="384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76">
        <v>10</v>
      </c>
      <c r="B19" s="329">
        <v>44697</v>
      </c>
      <c r="C19" s="338"/>
      <c r="D19" s="339" t="s">
        <v>192</v>
      </c>
      <c r="E19" s="340" t="s">
        <v>589</v>
      </c>
      <c r="F19" s="276">
        <v>2210</v>
      </c>
      <c r="G19" s="276">
        <v>2070</v>
      </c>
      <c r="H19" s="276">
        <v>2355</v>
      </c>
      <c r="I19" s="341" t="s">
        <v>977</v>
      </c>
      <c r="J19" s="330" t="s">
        <v>734</v>
      </c>
      <c r="K19" s="359">
        <f t="shared" ref="K19:K21" si="18">H19-F19</f>
        <v>145</v>
      </c>
      <c r="L19" s="431">
        <f t="shared" ref="L19:L21" si="19">(F19*-0.7)/100</f>
        <v>-15.47</v>
      </c>
      <c r="M19" s="432">
        <f t="shared" ref="M19:M21" si="20">(K19+L19)/F19</f>
        <v>5.8610859728506791E-2</v>
      </c>
      <c r="N19" s="359" t="s">
        <v>587</v>
      </c>
      <c r="O19" s="435">
        <v>44699</v>
      </c>
      <c r="P19" s="436"/>
      <c r="Q19" s="246"/>
      <c r="R19" s="246" t="s">
        <v>588</v>
      </c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s="247" customFormat="1" ht="13.9" customHeight="1">
      <c r="A20" s="438">
        <v>11</v>
      </c>
      <c r="B20" s="439">
        <v>44699</v>
      </c>
      <c r="C20" s="440"/>
      <c r="D20" s="441" t="s">
        <v>414</v>
      </c>
      <c r="E20" s="442" t="s">
        <v>589</v>
      </c>
      <c r="F20" s="438">
        <v>2385</v>
      </c>
      <c r="G20" s="438">
        <v>2230</v>
      </c>
      <c r="H20" s="438">
        <v>2480</v>
      </c>
      <c r="I20" s="443" t="s">
        <v>995</v>
      </c>
      <c r="J20" s="334" t="s">
        <v>1037</v>
      </c>
      <c r="K20" s="334">
        <f t="shared" si="18"/>
        <v>95</v>
      </c>
      <c r="L20" s="335">
        <f t="shared" si="19"/>
        <v>-16.695</v>
      </c>
      <c r="M20" s="336">
        <f t="shared" si="20"/>
        <v>3.2832285115303984E-2</v>
      </c>
      <c r="N20" s="334" t="s">
        <v>587</v>
      </c>
      <c r="O20" s="444">
        <v>44704</v>
      </c>
      <c r="P20" s="445"/>
      <c r="Q20" s="246"/>
      <c r="R20" s="246" t="s">
        <v>588</v>
      </c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</row>
    <row r="21" spans="1:38" s="247" customFormat="1" ht="13.9" customHeight="1">
      <c r="A21" s="438">
        <v>12</v>
      </c>
      <c r="B21" s="439">
        <v>44700</v>
      </c>
      <c r="C21" s="440"/>
      <c r="D21" s="441" t="s">
        <v>65</v>
      </c>
      <c r="E21" s="442" t="s">
        <v>589</v>
      </c>
      <c r="F21" s="438">
        <v>5675</v>
      </c>
      <c r="G21" s="438">
        <v>5400</v>
      </c>
      <c r="H21" s="438">
        <v>5895</v>
      </c>
      <c r="I21" s="443" t="s">
        <v>1013</v>
      </c>
      <c r="J21" s="334" t="s">
        <v>1038</v>
      </c>
      <c r="K21" s="334">
        <f t="shared" si="18"/>
        <v>220</v>
      </c>
      <c r="L21" s="335">
        <f t="shared" si="19"/>
        <v>-39.724999999999994</v>
      </c>
      <c r="M21" s="336">
        <f t="shared" si="20"/>
        <v>3.1766519823788544E-2</v>
      </c>
      <c r="N21" s="334" t="s">
        <v>587</v>
      </c>
      <c r="O21" s="444">
        <v>44704</v>
      </c>
      <c r="P21" s="445"/>
      <c r="Q21" s="246"/>
      <c r="R21" s="246" t="s">
        <v>588</v>
      </c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</row>
    <row r="22" spans="1:38" s="247" customFormat="1" ht="13.9" customHeight="1">
      <c r="A22" s="251">
        <v>13</v>
      </c>
      <c r="B22" s="248">
        <v>44700</v>
      </c>
      <c r="C22" s="323"/>
      <c r="D22" s="320" t="s">
        <v>75</v>
      </c>
      <c r="E22" s="321" t="s">
        <v>589</v>
      </c>
      <c r="F22" s="251" t="s">
        <v>1014</v>
      </c>
      <c r="G22" s="251">
        <v>635</v>
      </c>
      <c r="H22" s="251"/>
      <c r="I22" s="322" t="s">
        <v>917</v>
      </c>
      <c r="J22" s="362" t="s">
        <v>590</v>
      </c>
      <c r="K22" s="287"/>
      <c r="L22" s="288"/>
      <c r="M22" s="289"/>
      <c r="N22" s="287"/>
      <c r="O22" s="312"/>
      <c r="P22" s="287">
        <f>VLOOKUP(D22,'MidCap Intra'!B37:C590,2,0)</f>
        <v>678.2</v>
      </c>
      <c r="Q22" s="246"/>
      <c r="R22" s="246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</row>
    <row r="23" spans="1:38" ht="13.9" customHeight="1">
      <c r="A23" s="251"/>
      <c r="B23" s="248"/>
      <c r="C23" s="323"/>
      <c r="D23" s="320"/>
      <c r="E23" s="321"/>
      <c r="F23" s="251"/>
      <c r="G23" s="251"/>
      <c r="H23" s="251"/>
      <c r="I23" s="322"/>
      <c r="J23" s="362"/>
      <c r="K23" s="287"/>
      <c r="L23" s="288"/>
      <c r="M23" s="289"/>
      <c r="N23" s="287"/>
      <c r="O23" s="312"/>
      <c r="P23" s="28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07"/>
      <c r="B24" s="108"/>
      <c r="C24" s="109"/>
      <c r="D24" s="110"/>
      <c r="E24" s="111"/>
      <c r="F24" s="111"/>
      <c r="H24" s="111"/>
      <c r="I24" s="112"/>
      <c r="J24" s="113"/>
      <c r="K24" s="113"/>
      <c r="L24" s="114"/>
      <c r="M24" s="115"/>
      <c r="N24" s="116"/>
      <c r="O24" s="117"/>
      <c r="P24" s="11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107"/>
      <c r="B25" s="108"/>
      <c r="C25" s="109"/>
      <c r="D25" s="110"/>
      <c r="E25" s="111"/>
      <c r="F25" s="111"/>
      <c r="G25" s="107"/>
      <c r="H25" s="111"/>
      <c r="I25" s="112"/>
      <c r="J25" s="113"/>
      <c r="K25" s="113"/>
      <c r="L25" s="114"/>
      <c r="M25" s="115"/>
      <c r="N25" s="116"/>
      <c r="O25" s="117"/>
      <c r="P25" s="11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 t="s">
        <v>591</v>
      </c>
      <c r="B26" s="120"/>
      <c r="C26" s="121"/>
      <c r="D26" s="122"/>
      <c r="E26" s="123"/>
      <c r="F26" s="123"/>
      <c r="G26" s="123"/>
      <c r="H26" s="123"/>
      <c r="I26" s="123"/>
      <c r="J26" s="124"/>
      <c r="K26" s="123"/>
      <c r="L26" s="125"/>
      <c r="M26" s="56"/>
      <c r="N26" s="124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6" t="s">
        <v>592</v>
      </c>
      <c r="B27" s="119"/>
      <c r="C27" s="119"/>
      <c r="D27" s="119"/>
      <c r="E27" s="41"/>
      <c r="F27" s="127" t="s">
        <v>593</v>
      </c>
      <c r="G27" s="6"/>
      <c r="H27" s="6"/>
      <c r="I27" s="6"/>
      <c r="J27" s="128"/>
      <c r="K27" s="129"/>
      <c r="L27" s="129"/>
      <c r="M27" s="130"/>
      <c r="N27" s="1"/>
      <c r="O27" s="13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19" t="s">
        <v>594</v>
      </c>
      <c r="B28" s="119"/>
      <c r="C28" s="119"/>
      <c r="D28" s="119" t="s">
        <v>850</v>
      </c>
      <c r="E28" s="6"/>
      <c r="F28" s="127" t="s">
        <v>595</v>
      </c>
      <c r="G28" s="6"/>
      <c r="H28" s="6"/>
      <c r="I28" s="6"/>
      <c r="J28" s="128"/>
      <c r="K28" s="129"/>
      <c r="L28" s="129"/>
      <c r="M28" s="130"/>
      <c r="N28" s="1"/>
      <c r="O28" s="13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19"/>
      <c r="B29" s="119"/>
      <c r="C29" s="119"/>
      <c r="D29" s="119"/>
      <c r="E29" s="6"/>
      <c r="F29" s="6"/>
      <c r="G29" s="6"/>
      <c r="H29" s="6"/>
      <c r="I29" s="6"/>
      <c r="J29" s="132"/>
      <c r="K29" s="129"/>
      <c r="L29" s="129"/>
      <c r="M29" s="6"/>
      <c r="N29" s="13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.75" customHeight="1">
      <c r="A30" s="1"/>
      <c r="B30" s="134" t="s">
        <v>596</v>
      </c>
      <c r="C30" s="134"/>
      <c r="D30" s="134"/>
      <c r="E30" s="134"/>
      <c r="F30" s="135"/>
      <c r="G30" s="6"/>
      <c r="H30" s="6"/>
      <c r="I30" s="136"/>
      <c r="J30" s="137"/>
      <c r="K30" s="138"/>
      <c r="L30" s="137"/>
      <c r="M30" s="6"/>
      <c r="N30" s="1"/>
      <c r="O30" s="1"/>
      <c r="P30" s="1"/>
      <c r="R30" s="56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5" t="s">
        <v>16</v>
      </c>
      <c r="B31" s="96" t="s">
        <v>564</v>
      </c>
      <c r="C31" s="98"/>
      <c r="D31" s="97" t="s">
        <v>575</v>
      </c>
      <c r="E31" s="96" t="s">
        <v>576</v>
      </c>
      <c r="F31" s="96" t="s">
        <v>577</v>
      </c>
      <c r="G31" s="96" t="s">
        <v>597</v>
      </c>
      <c r="H31" s="96" t="s">
        <v>579</v>
      </c>
      <c r="I31" s="96" t="s">
        <v>580</v>
      </c>
      <c r="J31" s="96" t="s">
        <v>581</v>
      </c>
      <c r="K31" s="96" t="s">
        <v>598</v>
      </c>
      <c r="L31" s="140" t="s">
        <v>583</v>
      </c>
      <c r="M31" s="98" t="s">
        <v>584</v>
      </c>
      <c r="N31" s="95" t="s">
        <v>585</v>
      </c>
      <c r="O31" s="294" t="s">
        <v>586</v>
      </c>
      <c r="P31" s="273"/>
      <c r="Q31" s="1"/>
      <c r="R31" s="291"/>
      <c r="S31" s="291"/>
      <c r="T31" s="291"/>
      <c r="U31" s="284"/>
      <c r="V31" s="284"/>
      <c r="W31" s="284"/>
      <c r="X31" s="284"/>
      <c r="Y31" s="284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s="257" customFormat="1" ht="15" customHeight="1">
      <c r="A32" s="368">
        <v>1</v>
      </c>
      <c r="B32" s="346">
        <v>44671</v>
      </c>
      <c r="C32" s="369"/>
      <c r="D32" s="370" t="s">
        <v>874</v>
      </c>
      <c r="E32" s="348" t="s">
        <v>589</v>
      </c>
      <c r="F32" s="348">
        <v>233.5</v>
      </c>
      <c r="G32" s="348">
        <v>227</v>
      </c>
      <c r="H32" s="348">
        <v>227</v>
      </c>
      <c r="I32" s="348" t="s">
        <v>875</v>
      </c>
      <c r="J32" s="358" t="s">
        <v>895</v>
      </c>
      <c r="K32" s="358">
        <f t="shared" ref="K32" si="21">H32-F32</f>
        <v>-6.5</v>
      </c>
      <c r="L32" s="371">
        <f t="shared" ref="L32" si="22">(F32*-0.7)/100</f>
        <v>-1.6344999999999998</v>
      </c>
      <c r="M32" s="372">
        <f t="shared" ref="M32" si="23">(K32+L32)/F32</f>
        <v>-3.4837259100642393E-2</v>
      </c>
      <c r="N32" s="358" t="s">
        <v>599</v>
      </c>
      <c r="O32" s="373">
        <v>44685</v>
      </c>
      <c r="P32" s="292"/>
      <c r="Q32" s="292"/>
      <c r="R32" s="293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90"/>
      <c r="AJ32" s="283"/>
      <c r="AK32" s="283"/>
      <c r="AL32" s="283"/>
    </row>
    <row r="33" spans="1:38" s="257" customFormat="1" ht="15" customHeight="1">
      <c r="A33" s="368">
        <v>2</v>
      </c>
      <c r="B33" s="346">
        <v>44672</v>
      </c>
      <c r="C33" s="369"/>
      <c r="D33" s="370" t="s">
        <v>520</v>
      </c>
      <c r="E33" s="348" t="s">
        <v>589</v>
      </c>
      <c r="F33" s="348">
        <v>1980</v>
      </c>
      <c r="G33" s="348">
        <v>1920</v>
      </c>
      <c r="H33" s="348">
        <v>1920</v>
      </c>
      <c r="I33" s="348" t="s">
        <v>876</v>
      </c>
      <c r="J33" s="358" t="s">
        <v>931</v>
      </c>
      <c r="K33" s="358">
        <f t="shared" ref="K33" si="24">H33-F33</f>
        <v>-60</v>
      </c>
      <c r="L33" s="371">
        <f t="shared" ref="L33" si="25">(F33*-0.7)/100</f>
        <v>-13.86</v>
      </c>
      <c r="M33" s="372">
        <f t="shared" ref="M33" si="26">(K33+L33)/F33</f>
        <v>-3.7303030303030303E-2</v>
      </c>
      <c r="N33" s="358" t="s">
        <v>599</v>
      </c>
      <c r="O33" s="373">
        <v>44691</v>
      </c>
      <c r="P33" s="292"/>
      <c r="Q33" s="292"/>
      <c r="R33" s="293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90"/>
      <c r="AJ33" s="283"/>
      <c r="AK33" s="283"/>
      <c r="AL33" s="283"/>
    </row>
    <row r="34" spans="1:38" s="257" customFormat="1" ht="15" customHeight="1">
      <c r="A34" s="368">
        <v>3</v>
      </c>
      <c r="B34" s="346">
        <v>44672</v>
      </c>
      <c r="C34" s="369"/>
      <c r="D34" s="370" t="s">
        <v>116</v>
      </c>
      <c r="E34" s="348" t="s">
        <v>589</v>
      </c>
      <c r="F34" s="348">
        <v>1375</v>
      </c>
      <c r="G34" s="348">
        <v>1340</v>
      </c>
      <c r="H34" s="348">
        <v>1340</v>
      </c>
      <c r="I34" s="348">
        <v>1450</v>
      </c>
      <c r="J34" s="358" t="s">
        <v>908</v>
      </c>
      <c r="K34" s="358">
        <f t="shared" ref="K34" si="27">H34-F34</f>
        <v>-35</v>
      </c>
      <c r="L34" s="371">
        <f t="shared" ref="L34" si="28">(F34*-0.7)/100</f>
        <v>-9.6249999999999982</v>
      </c>
      <c r="M34" s="372">
        <f t="shared" ref="M34" si="29">(K34+L34)/F34</f>
        <v>-3.2454545454545451E-2</v>
      </c>
      <c r="N34" s="358" t="s">
        <v>599</v>
      </c>
      <c r="O34" s="373">
        <v>44687</v>
      </c>
      <c r="P34" s="292"/>
      <c r="Q34" s="292"/>
      <c r="R34" s="293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90"/>
      <c r="AJ34" s="283"/>
      <c r="AK34" s="283"/>
      <c r="AL34" s="283"/>
    </row>
    <row r="35" spans="1:38" s="257" customFormat="1" ht="15" customHeight="1">
      <c r="A35" s="368">
        <v>4</v>
      </c>
      <c r="B35" s="346">
        <v>44673</v>
      </c>
      <c r="C35" s="369"/>
      <c r="D35" s="370" t="s">
        <v>877</v>
      </c>
      <c r="E35" s="348" t="s">
        <v>589</v>
      </c>
      <c r="F35" s="348">
        <v>1710</v>
      </c>
      <c r="G35" s="348">
        <v>1647</v>
      </c>
      <c r="H35" s="348">
        <v>1647</v>
      </c>
      <c r="I35" s="348" t="s">
        <v>878</v>
      </c>
      <c r="J35" s="358" t="s">
        <v>893</v>
      </c>
      <c r="K35" s="358">
        <f t="shared" ref="K35" si="30">H35-F35</f>
        <v>-63</v>
      </c>
      <c r="L35" s="371">
        <f t="shared" ref="L35" si="31">(F35*-0.7)/100</f>
        <v>-11.97</v>
      </c>
      <c r="M35" s="372">
        <f t="shared" ref="M35" si="32">(K35+L35)/F35</f>
        <v>-4.3842105263157898E-2</v>
      </c>
      <c r="N35" s="358" t="s">
        <v>599</v>
      </c>
      <c r="O35" s="373">
        <v>44685</v>
      </c>
      <c r="P35" s="292"/>
      <c r="Q35" s="292"/>
      <c r="R35" s="293" t="s">
        <v>588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90"/>
      <c r="AJ35" s="283"/>
      <c r="AK35" s="283"/>
      <c r="AL35" s="283"/>
    </row>
    <row r="36" spans="1:38" s="257" customFormat="1" ht="15" customHeight="1">
      <c r="A36" s="368">
        <v>5</v>
      </c>
      <c r="B36" s="346">
        <v>44676</v>
      </c>
      <c r="C36" s="369"/>
      <c r="D36" s="370" t="s">
        <v>199</v>
      </c>
      <c r="E36" s="348" t="s">
        <v>589</v>
      </c>
      <c r="F36" s="348">
        <v>248.5</v>
      </c>
      <c r="G36" s="348">
        <v>240</v>
      </c>
      <c r="H36" s="348">
        <v>240</v>
      </c>
      <c r="I36" s="348">
        <v>265</v>
      </c>
      <c r="J36" s="358" t="s">
        <v>914</v>
      </c>
      <c r="K36" s="358">
        <f t="shared" ref="K36" si="33">H36-F36</f>
        <v>-8.5</v>
      </c>
      <c r="L36" s="371">
        <f t="shared" ref="L36" si="34">(F36*-0.7)/100</f>
        <v>-1.7394999999999998</v>
      </c>
      <c r="M36" s="372">
        <f t="shared" ref="M36" si="35">(K36+L36)/F36</f>
        <v>-4.1205231388329981E-2</v>
      </c>
      <c r="N36" s="358" t="s">
        <v>599</v>
      </c>
      <c r="O36" s="373">
        <v>44685</v>
      </c>
      <c r="P36" s="292"/>
      <c r="Q36" s="292"/>
      <c r="R36" s="293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90"/>
      <c r="AJ36" s="283"/>
      <c r="AK36" s="283"/>
      <c r="AL36" s="283"/>
    </row>
    <row r="37" spans="1:38" s="257" customFormat="1" ht="15" customHeight="1">
      <c r="A37" s="406">
        <v>6</v>
      </c>
      <c r="B37" s="389">
        <v>44679</v>
      </c>
      <c r="C37" s="407"/>
      <c r="D37" s="408" t="s">
        <v>296</v>
      </c>
      <c r="E37" s="409" t="s">
        <v>589</v>
      </c>
      <c r="F37" s="409">
        <v>219.5</v>
      </c>
      <c r="G37" s="409">
        <v>214</v>
      </c>
      <c r="H37" s="409">
        <v>214</v>
      </c>
      <c r="I37" s="409" t="s">
        <v>887</v>
      </c>
      <c r="J37" s="398" t="s">
        <v>894</v>
      </c>
      <c r="K37" s="398">
        <f t="shared" ref="K37:K40" si="36">H37-F37</f>
        <v>-5.5</v>
      </c>
      <c r="L37" s="410">
        <f t="shared" ref="L37:L38" si="37">(F37*-0.7)/100</f>
        <v>-1.5364999999999998</v>
      </c>
      <c r="M37" s="411">
        <f t="shared" ref="M37:M40" si="38">(K37+L37)/F37</f>
        <v>-3.2056947608200458E-2</v>
      </c>
      <c r="N37" s="398" t="s">
        <v>599</v>
      </c>
      <c r="O37" s="412">
        <v>44685</v>
      </c>
      <c r="P37" s="292"/>
      <c r="Q37" s="292"/>
      <c r="R37" s="293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290"/>
      <c r="AJ37" s="283"/>
      <c r="AK37" s="283"/>
      <c r="AL37" s="283"/>
    </row>
    <row r="38" spans="1:38" s="257" customFormat="1" ht="15" customHeight="1">
      <c r="A38" s="368">
        <v>7</v>
      </c>
      <c r="B38" s="346">
        <v>44686</v>
      </c>
      <c r="C38" s="369"/>
      <c r="D38" s="370" t="s">
        <v>905</v>
      </c>
      <c r="E38" s="348" t="s">
        <v>589</v>
      </c>
      <c r="F38" s="348">
        <v>755.5</v>
      </c>
      <c r="G38" s="348">
        <v>730</v>
      </c>
      <c r="H38" s="348">
        <v>730</v>
      </c>
      <c r="I38" s="348" t="s">
        <v>698</v>
      </c>
      <c r="J38" s="358" t="s">
        <v>915</v>
      </c>
      <c r="K38" s="358">
        <f t="shared" si="36"/>
        <v>-25.5</v>
      </c>
      <c r="L38" s="371">
        <f t="shared" si="37"/>
        <v>-5.2885</v>
      </c>
      <c r="M38" s="372">
        <f t="shared" si="38"/>
        <v>-4.0752481800132363E-2</v>
      </c>
      <c r="N38" s="358" t="s">
        <v>599</v>
      </c>
      <c r="O38" s="373">
        <v>44685</v>
      </c>
      <c r="P38" s="292"/>
      <c r="Q38" s="292"/>
      <c r="R38" s="293" t="s">
        <v>866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90"/>
      <c r="AJ38" s="283"/>
      <c r="AK38" s="283"/>
      <c r="AL38" s="283"/>
    </row>
    <row r="39" spans="1:38" s="257" customFormat="1" ht="15" customHeight="1">
      <c r="A39" s="414">
        <v>8</v>
      </c>
      <c r="B39" s="329">
        <v>44690</v>
      </c>
      <c r="C39" s="415"/>
      <c r="D39" s="416" t="s">
        <v>201</v>
      </c>
      <c r="E39" s="276" t="s">
        <v>589</v>
      </c>
      <c r="F39" s="276">
        <v>3400</v>
      </c>
      <c r="G39" s="276">
        <v>3290</v>
      </c>
      <c r="H39" s="276">
        <v>3455</v>
      </c>
      <c r="I39" s="276" t="s">
        <v>918</v>
      </c>
      <c r="J39" s="330" t="s">
        <v>726</v>
      </c>
      <c r="K39" s="330">
        <f t="shared" si="36"/>
        <v>55</v>
      </c>
      <c r="L39" s="331">
        <f>(F39*-0.07)/100</f>
        <v>-2.3800000000000003</v>
      </c>
      <c r="M39" s="332">
        <f t="shared" si="38"/>
        <v>1.5476470588235293E-2</v>
      </c>
      <c r="N39" s="330" t="s">
        <v>587</v>
      </c>
      <c r="O39" s="333">
        <v>44690</v>
      </c>
      <c r="P39" s="292"/>
      <c r="Q39" s="292"/>
      <c r="R39" s="293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90"/>
      <c r="AJ39" s="283"/>
      <c r="AK39" s="283"/>
      <c r="AL39" s="283"/>
    </row>
    <row r="40" spans="1:38" s="257" customFormat="1" ht="15" customHeight="1">
      <c r="A40" s="368">
        <v>9</v>
      </c>
      <c r="B40" s="346">
        <v>44690</v>
      </c>
      <c r="C40" s="369"/>
      <c r="D40" s="370" t="s">
        <v>145</v>
      </c>
      <c r="E40" s="348" t="s">
        <v>589</v>
      </c>
      <c r="F40" s="348">
        <v>1605</v>
      </c>
      <c r="G40" s="348">
        <v>1550</v>
      </c>
      <c r="H40" s="348">
        <v>1550</v>
      </c>
      <c r="I40" s="348" t="s">
        <v>924</v>
      </c>
      <c r="J40" s="398" t="s">
        <v>961</v>
      </c>
      <c r="K40" s="398">
        <f t="shared" si="36"/>
        <v>-55</v>
      </c>
      <c r="L40" s="410">
        <f t="shared" ref="L40" si="39">(F40*-0.7)/100</f>
        <v>-11.234999999999999</v>
      </c>
      <c r="M40" s="411">
        <f t="shared" si="38"/>
        <v>-4.1267912772585673E-2</v>
      </c>
      <c r="N40" s="398" t="s">
        <v>599</v>
      </c>
      <c r="O40" s="412">
        <v>44693</v>
      </c>
      <c r="P40" s="292"/>
      <c r="Q40" s="292"/>
      <c r="R40" s="293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290"/>
      <c r="AJ40" s="283"/>
      <c r="AK40" s="283"/>
      <c r="AL40" s="283"/>
    </row>
    <row r="41" spans="1:38" s="257" customFormat="1" ht="15" customHeight="1">
      <c r="A41" s="414">
        <v>10</v>
      </c>
      <c r="B41" s="329">
        <v>44691</v>
      </c>
      <c r="C41" s="415"/>
      <c r="D41" s="416" t="s">
        <v>331</v>
      </c>
      <c r="E41" s="276" t="s">
        <v>589</v>
      </c>
      <c r="F41" s="276">
        <v>720</v>
      </c>
      <c r="G41" s="276">
        <v>699</v>
      </c>
      <c r="H41" s="276">
        <v>760</v>
      </c>
      <c r="I41" s="276" t="s">
        <v>937</v>
      </c>
      <c r="J41" s="330" t="s">
        <v>631</v>
      </c>
      <c r="K41" s="330">
        <f t="shared" ref="K41" si="40">H41-F41</f>
        <v>40</v>
      </c>
      <c r="L41" s="331">
        <f>(F41*-0.7)/100</f>
        <v>-5.0399999999999991</v>
      </c>
      <c r="M41" s="332">
        <f t="shared" ref="M41" si="41">(K41+L41)/F41</f>
        <v>4.855555555555556E-2</v>
      </c>
      <c r="N41" s="330" t="s">
        <v>587</v>
      </c>
      <c r="O41" s="333">
        <v>44692</v>
      </c>
      <c r="P41" s="292"/>
      <c r="Q41" s="292"/>
      <c r="R41" s="293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90"/>
      <c r="AJ41" s="283"/>
      <c r="AK41" s="283"/>
      <c r="AL41" s="283"/>
    </row>
    <row r="42" spans="1:38" s="257" customFormat="1" ht="15" customHeight="1">
      <c r="A42" s="406">
        <v>11</v>
      </c>
      <c r="B42" s="389">
        <v>44691</v>
      </c>
      <c r="C42" s="407"/>
      <c r="D42" s="408" t="s">
        <v>192</v>
      </c>
      <c r="E42" s="409" t="s">
        <v>589</v>
      </c>
      <c r="F42" s="409">
        <v>2230</v>
      </c>
      <c r="G42" s="409">
        <v>2160</v>
      </c>
      <c r="H42" s="409">
        <v>2160</v>
      </c>
      <c r="I42" s="409" t="s">
        <v>938</v>
      </c>
      <c r="J42" s="398" t="s">
        <v>896</v>
      </c>
      <c r="K42" s="398">
        <f t="shared" ref="K42:K43" si="42">H42-F42</f>
        <v>-70</v>
      </c>
      <c r="L42" s="410">
        <f t="shared" ref="L42" si="43">(F42*-0.7)/100</f>
        <v>-15.61</v>
      </c>
      <c r="M42" s="411">
        <f t="shared" ref="M42:M43" si="44">(K42+L42)/F42</f>
        <v>-3.8390134529147982E-2</v>
      </c>
      <c r="N42" s="398" t="s">
        <v>599</v>
      </c>
      <c r="O42" s="412">
        <v>44691</v>
      </c>
      <c r="P42" s="292"/>
      <c r="Q42" s="292"/>
      <c r="R42" s="293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290"/>
      <c r="AJ42" s="283"/>
      <c r="AK42" s="283"/>
      <c r="AL42" s="283"/>
    </row>
    <row r="43" spans="1:38" s="257" customFormat="1" ht="15" customHeight="1">
      <c r="A43" s="426">
        <v>12</v>
      </c>
      <c r="B43" s="427">
        <v>44692</v>
      </c>
      <c r="C43" s="428"/>
      <c r="D43" s="429" t="s">
        <v>331</v>
      </c>
      <c r="E43" s="430" t="s">
        <v>589</v>
      </c>
      <c r="F43" s="430">
        <v>720</v>
      </c>
      <c r="G43" s="430">
        <v>699</v>
      </c>
      <c r="H43" s="430">
        <v>740</v>
      </c>
      <c r="I43" s="430" t="s">
        <v>937</v>
      </c>
      <c r="J43" s="359" t="s">
        <v>951</v>
      </c>
      <c r="K43" s="359">
        <f t="shared" si="42"/>
        <v>20</v>
      </c>
      <c r="L43" s="431">
        <f>(F43*-0.7)/100</f>
        <v>-5.0399999999999991</v>
      </c>
      <c r="M43" s="432">
        <f t="shared" si="44"/>
        <v>2.077777777777778E-2</v>
      </c>
      <c r="N43" s="359" t="s">
        <v>587</v>
      </c>
      <c r="O43" s="433">
        <v>44693</v>
      </c>
      <c r="P43" s="292"/>
      <c r="Q43" s="292"/>
      <c r="R43" s="293" t="s">
        <v>588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290"/>
      <c r="AJ43" s="283"/>
      <c r="AK43" s="283"/>
      <c r="AL43" s="283"/>
    </row>
    <row r="44" spans="1:38" s="257" customFormat="1" ht="15" customHeight="1">
      <c r="A44" s="414">
        <v>13</v>
      </c>
      <c r="B44" s="329">
        <v>44694</v>
      </c>
      <c r="C44" s="415"/>
      <c r="D44" s="416" t="s">
        <v>51</v>
      </c>
      <c r="E44" s="276" t="s">
        <v>589</v>
      </c>
      <c r="F44" s="276">
        <v>361</v>
      </c>
      <c r="G44" s="276">
        <v>349</v>
      </c>
      <c r="H44" s="276">
        <v>372.5</v>
      </c>
      <c r="I44" s="276" t="s">
        <v>963</v>
      </c>
      <c r="J44" s="359" t="s">
        <v>970</v>
      </c>
      <c r="K44" s="359">
        <f t="shared" ref="K44" si="45">H44-F44</f>
        <v>11.5</v>
      </c>
      <c r="L44" s="431">
        <f>(F44*-0.7)/100</f>
        <v>-2.5269999999999997</v>
      </c>
      <c r="M44" s="432">
        <f t="shared" ref="M44" si="46">(K44+L44)/F44</f>
        <v>2.4855955678670362E-2</v>
      </c>
      <c r="N44" s="359" t="s">
        <v>587</v>
      </c>
      <c r="O44" s="433">
        <v>44697</v>
      </c>
      <c r="P44" s="292"/>
      <c r="Q44" s="292"/>
      <c r="R44" s="293" t="s">
        <v>588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290"/>
      <c r="AJ44" s="283"/>
      <c r="AK44" s="283"/>
      <c r="AL44" s="283"/>
    </row>
    <row r="45" spans="1:38" s="257" customFormat="1" ht="15" customHeight="1">
      <c r="A45" s="414">
        <v>14</v>
      </c>
      <c r="B45" s="329">
        <v>44694</v>
      </c>
      <c r="C45" s="415"/>
      <c r="D45" s="416" t="s">
        <v>178</v>
      </c>
      <c r="E45" s="276" t="s">
        <v>589</v>
      </c>
      <c r="F45" s="276">
        <v>2420</v>
      </c>
      <c r="G45" s="276">
        <v>2345</v>
      </c>
      <c r="H45" s="276">
        <v>2497.5</v>
      </c>
      <c r="I45" s="276" t="s">
        <v>964</v>
      </c>
      <c r="J45" s="359" t="s">
        <v>982</v>
      </c>
      <c r="K45" s="359">
        <f t="shared" ref="K45:K46" si="47">H45-F45</f>
        <v>77.5</v>
      </c>
      <c r="L45" s="431">
        <f t="shared" ref="L45:L47" si="48">(F45*-0.7)/100</f>
        <v>-16.940000000000001</v>
      </c>
      <c r="M45" s="432">
        <f t="shared" ref="M45:M47" si="49">(K45+L45)/F45</f>
        <v>2.5024793388429754E-2</v>
      </c>
      <c r="N45" s="359" t="s">
        <v>587</v>
      </c>
      <c r="O45" s="433">
        <v>44698</v>
      </c>
      <c r="P45" s="292"/>
      <c r="Q45" s="292"/>
      <c r="R45" s="293" t="s">
        <v>588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90"/>
      <c r="AJ45" s="283"/>
      <c r="AK45" s="283"/>
      <c r="AL45" s="283"/>
    </row>
    <row r="46" spans="1:38" s="257" customFormat="1" ht="15" customHeight="1">
      <c r="A46" s="414">
        <v>15</v>
      </c>
      <c r="B46" s="329">
        <v>44697</v>
      </c>
      <c r="C46" s="415"/>
      <c r="D46" s="416" t="s">
        <v>61</v>
      </c>
      <c r="E46" s="276" t="s">
        <v>589</v>
      </c>
      <c r="F46" s="276">
        <v>639</v>
      </c>
      <c r="G46" s="276">
        <v>620</v>
      </c>
      <c r="H46" s="276">
        <v>657.5</v>
      </c>
      <c r="I46" s="276" t="s">
        <v>974</v>
      </c>
      <c r="J46" s="359" t="s">
        <v>983</v>
      </c>
      <c r="K46" s="359">
        <f t="shared" si="47"/>
        <v>18.5</v>
      </c>
      <c r="L46" s="431">
        <f t="shared" si="48"/>
        <v>-4.4729999999999999</v>
      </c>
      <c r="M46" s="432">
        <f t="shared" si="49"/>
        <v>2.1951486697965573E-2</v>
      </c>
      <c r="N46" s="359" t="s">
        <v>587</v>
      </c>
      <c r="O46" s="433">
        <v>44698</v>
      </c>
      <c r="P46" s="292"/>
      <c r="Q46" s="292"/>
      <c r="R46" s="293" t="s">
        <v>588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290"/>
      <c r="AJ46" s="283"/>
      <c r="AK46" s="283"/>
      <c r="AL46" s="283"/>
    </row>
    <row r="47" spans="1:38" s="257" customFormat="1" ht="15" customHeight="1">
      <c r="A47" s="368">
        <v>16</v>
      </c>
      <c r="B47" s="346">
        <v>44697</v>
      </c>
      <c r="C47" s="369"/>
      <c r="D47" s="370" t="s">
        <v>133</v>
      </c>
      <c r="E47" s="348" t="s">
        <v>975</v>
      </c>
      <c r="F47" s="348">
        <v>187.5</v>
      </c>
      <c r="G47" s="348">
        <v>195</v>
      </c>
      <c r="H47" s="348">
        <v>195</v>
      </c>
      <c r="I47" s="348" t="s">
        <v>976</v>
      </c>
      <c r="J47" s="398" t="s">
        <v>984</v>
      </c>
      <c r="K47" s="398">
        <f>F47-H47</f>
        <v>-7.5</v>
      </c>
      <c r="L47" s="410">
        <f t="shared" si="48"/>
        <v>-1.3125</v>
      </c>
      <c r="M47" s="411">
        <f t="shared" si="49"/>
        <v>-4.7E-2</v>
      </c>
      <c r="N47" s="398" t="s">
        <v>599</v>
      </c>
      <c r="O47" s="412">
        <v>44699</v>
      </c>
      <c r="P47" s="292"/>
      <c r="Q47" s="292"/>
      <c r="R47" s="293" t="s">
        <v>866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290"/>
      <c r="AJ47" s="283"/>
      <c r="AK47" s="283"/>
      <c r="AL47" s="283"/>
    </row>
    <row r="48" spans="1:38" s="257" customFormat="1" ht="15" customHeight="1">
      <c r="A48" s="426">
        <v>17</v>
      </c>
      <c r="B48" s="427">
        <v>44699</v>
      </c>
      <c r="C48" s="428"/>
      <c r="D48" s="429" t="s">
        <v>84</v>
      </c>
      <c r="E48" s="430" t="s">
        <v>589</v>
      </c>
      <c r="F48" s="430">
        <v>950</v>
      </c>
      <c r="G48" s="430">
        <v>920</v>
      </c>
      <c r="H48" s="430">
        <v>977.5</v>
      </c>
      <c r="I48" s="430" t="s">
        <v>996</v>
      </c>
      <c r="J48" s="359" t="s">
        <v>1021</v>
      </c>
      <c r="K48" s="359">
        <f t="shared" ref="K48" si="50">H48-F48</f>
        <v>27.5</v>
      </c>
      <c r="L48" s="431">
        <f t="shared" ref="L48" si="51">(F48*-0.7)/100</f>
        <v>-6.65</v>
      </c>
      <c r="M48" s="432">
        <f t="shared" ref="M48" si="52">(K48+L48)/F48</f>
        <v>2.1947368421052632E-2</v>
      </c>
      <c r="N48" s="359" t="s">
        <v>587</v>
      </c>
      <c r="O48" s="433">
        <v>44701</v>
      </c>
      <c r="P48" s="292"/>
      <c r="Q48" s="292"/>
      <c r="R48" s="293" t="s">
        <v>588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90"/>
      <c r="AJ48" s="283"/>
      <c r="AK48" s="283"/>
      <c r="AL48" s="283"/>
    </row>
    <row r="49" spans="1:38" s="257" customFormat="1" ht="15" customHeight="1">
      <c r="A49" s="324">
        <v>18</v>
      </c>
      <c r="B49" s="248">
        <v>44704</v>
      </c>
      <c r="C49" s="325"/>
      <c r="D49" s="326" t="s">
        <v>488</v>
      </c>
      <c r="E49" s="251" t="s">
        <v>589</v>
      </c>
      <c r="F49" s="251" t="s">
        <v>1047</v>
      </c>
      <c r="G49" s="251">
        <v>139</v>
      </c>
      <c r="H49" s="251"/>
      <c r="I49" s="251" t="s">
        <v>1048</v>
      </c>
      <c r="J49" s="287" t="s">
        <v>590</v>
      </c>
      <c r="K49" s="287"/>
      <c r="L49" s="288"/>
      <c r="M49" s="289"/>
      <c r="N49" s="287"/>
      <c r="O49" s="312"/>
      <c r="P49" s="292"/>
      <c r="Q49" s="292"/>
      <c r="R49" s="293" t="s">
        <v>588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90"/>
      <c r="AJ49" s="283"/>
      <c r="AK49" s="283"/>
      <c r="AL49" s="283"/>
    </row>
    <row r="50" spans="1:38" s="257" customFormat="1" ht="15" customHeight="1">
      <c r="A50" s="324"/>
      <c r="B50" s="248"/>
      <c r="C50" s="325"/>
      <c r="D50" s="326"/>
      <c r="E50" s="251"/>
      <c r="F50" s="251"/>
      <c r="G50" s="251"/>
      <c r="H50" s="251"/>
      <c r="I50" s="251"/>
      <c r="J50" s="287"/>
      <c r="K50" s="287"/>
      <c r="L50" s="288"/>
      <c r="M50" s="289"/>
      <c r="N50" s="287"/>
      <c r="O50" s="312"/>
      <c r="P50" s="292"/>
      <c r="Q50" s="292"/>
      <c r="R50" s="293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90"/>
      <c r="AJ50" s="283"/>
      <c r="AK50" s="283"/>
      <c r="AL50" s="283"/>
    </row>
    <row r="51" spans="1:38" ht="15" customHeight="1">
      <c r="A51" s="295"/>
      <c r="B51" s="296"/>
      <c r="C51" s="297"/>
      <c r="D51" s="298"/>
      <c r="E51" s="299"/>
      <c r="F51" s="299"/>
      <c r="G51" s="299"/>
      <c r="H51" s="299"/>
      <c r="I51" s="299"/>
      <c r="J51" s="300"/>
      <c r="K51" s="300"/>
      <c r="L51" s="301"/>
      <c r="M51" s="302"/>
      <c r="N51" s="300"/>
      <c r="O51" s="303"/>
      <c r="P51" s="1"/>
      <c r="Q51" s="1"/>
      <c r="R51" s="30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19" t="s">
        <v>591</v>
      </c>
      <c r="B52" s="142"/>
      <c r="C52" s="142"/>
      <c r="D52" s="1"/>
      <c r="E52" s="6"/>
      <c r="F52" s="6"/>
      <c r="G52" s="6"/>
      <c r="H52" s="6" t="s">
        <v>603</v>
      </c>
      <c r="I52" s="6"/>
      <c r="J52" s="6"/>
      <c r="K52" s="115"/>
      <c r="L52" s="144"/>
      <c r="M52" s="115"/>
      <c r="N52" s="116"/>
      <c r="O52" s="11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286"/>
      <c r="AD52" s="286"/>
      <c r="AE52" s="286"/>
      <c r="AF52" s="286"/>
      <c r="AG52" s="286"/>
      <c r="AH52" s="286"/>
    </row>
    <row r="53" spans="1:38" ht="12.75" customHeight="1">
      <c r="A53" s="126" t="s">
        <v>592</v>
      </c>
      <c r="B53" s="119"/>
      <c r="C53" s="119"/>
      <c r="D53" s="119"/>
      <c r="E53" s="41"/>
      <c r="F53" s="127" t="s">
        <v>593</v>
      </c>
      <c r="G53" s="56"/>
      <c r="H53" s="41"/>
      <c r="I53" s="56"/>
      <c r="J53" s="6"/>
      <c r="K53" s="145"/>
      <c r="L53" s="146"/>
      <c r="M53" s="6"/>
      <c r="N53" s="109"/>
      <c r="O53" s="147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26"/>
      <c r="B54" s="119"/>
      <c r="C54" s="119"/>
      <c r="D54" s="119"/>
      <c r="E54" s="6"/>
      <c r="F54" s="127" t="s">
        <v>595</v>
      </c>
      <c r="G54" s="56"/>
      <c r="H54" s="41"/>
      <c r="I54" s="56"/>
      <c r="J54" s="6"/>
      <c r="K54" s="145"/>
      <c r="L54" s="146"/>
      <c r="M54" s="6"/>
      <c r="N54" s="109"/>
      <c r="O54" s="147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19"/>
      <c r="B55" s="119"/>
      <c r="C55" s="119"/>
      <c r="D55" s="119"/>
      <c r="E55" s="6"/>
      <c r="F55" s="6"/>
      <c r="G55" s="6"/>
      <c r="H55" s="6"/>
      <c r="I55" s="6"/>
      <c r="J55" s="132"/>
      <c r="K55" s="129"/>
      <c r="L55" s="130"/>
      <c r="M55" s="6"/>
      <c r="N55" s="133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48" t="s">
        <v>604</v>
      </c>
      <c r="B56" s="148"/>
      <c r="C56" s="148"/>
      <c r="D56" s="148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6" t="s">
        <v>16</v>
      </c>
      <c r="B57" s="96" t="s">
        <v>564</v>
      </c>
      <c r="C57" s="96"/>
      <c r="D57" s="97" t="s">
        <v>575</v>
      </c>
      <c r="E57" s="96" t="s">
        <v>576</v>
      </c>
      <c r="F57" s="96" t="s">
        <v>577</v>
      </c>
      <c r="G57" s="96" t="s">
        <v>597</v>
      </c>
      <c r="H57" s="96" t="s">
        <v>579</v>
      </c>
      <c r="I57" s="96" t="s">
        <v>580</v>
      </c>
      <c r="J57" s="95" t="s">
        <v>581</v>
      </c>
      <c r="K57" s="149" t="s">
        <v>605</v>
      </c>
      <c r="L57" s="98" t="s">
        <v>583</v>
      </c>
      <c r="M57" s="149" t="s">
        <v>606</v>
      </c>
      <c r="N57" s="96" t="s">
        <v>607</v>
      </c>
      <c r="O57" s="95" t="s">
        <v>585</v>
      </c>
      <c r="P57" s="97" t="s">
        <v>586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47" customFormat="1" ht="13.15" customHeight="1">
      <c r="A58" s="361">
        <v>1</v>
      </c>
      <c r="B58" s="346">
        <v>44680</v>
      </c>
      <c r="C58" s="347"/>
      <c r="D58" s="347" t="s">
        <v>883</v>
      </c>
      <c r="E58" s="348" t="s">
        <v>589</v>
      </c>
      <c r="F58" s="348">
        <v>4545</v>
      </c>
      <c r="G58" s="348">
        <v>4440</v>
      </c>
      <c r="H58" s="343">
        <v>4440</v>
      </c>
      <c r="I58" s="343" t="s">
        <v>886</v>
      </c>
      <c r="J58" s="342" t="s">
        <v>872</v>
      </c>
      <c r="K58" s="343">
        <f t="shared" ref="K58" si="53">H58-F58</f>
        <v>-105</v>
      </c>
      <c r="L58" s="344">
        <f t="shared" ref="L58:L59" si="54">(H58*N58)*0.07%</f>
        <v>388.50000000000006</v>
      </c>
      <c r="M58" s="345">
        <f t="shared" ref="M58" si="55">(K58*N58)-L58</f>
        <v>-13513.5</v>
      </c>
      <c r="N58" s="343">
        <v>125</v>
      </c>
      <c r="O58" s="358" t="s">
        <v>599</v>
      </c>
      <c r="P58" s="346">
        <v>44683</v>
      </c>
      <c r="Q58" s="249"/>
      <c r="R58" s="253" t="s">
        <v>588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9"/>
      <c r="AG58" s="296"/>
      <c r="AH58" s="249"/>
      <c r="AI58" s="249"/>
      <c r="AJ58" s="299"/>
      <c r="AK58" s="299"/>
      <c r="AL58" s="299"/>
    </row>
    <row r="59" spans="1:38" s="247" customFormat="1" ht="13.15" customHeight="1">
      <c r="A59" s="361">
        <v>2</v>
      </c>
      <c r="B59" s="346">
        <v>44680</v>
      </c>
      <c r="C59" s="347"/>
      <c r="D59" s="347" t="s">
        <v>884</v>
      </c>
      <c r="E59" s="348" t="s">
        <v>589</v>
      </c>
      <c r="F59" s="348">
        <v>2060</v>
      </c>
      <c r="G59" s="348">
        <v>1990</v>
      </c>
      <c r="H59" s="343">
        <v>1990</v>
      </c>
      <c r="I59" s="343" t="s">
        <v>885</v>
      </c>
      <c r="J59" s="342" t="s">
        <v>896</v>
      </c>
      <c r="K59" s="343">
        <f t="shared" ref="K59" si="56">H59-F59</f>
        <v>-70</v>
      </c>
      <c r="L59" s="344">
        <f t="shared" si="54"/>
        <v>278.60000000000002</v>
      </c>
      <c r="M59" s="345">
        <f t="shared" ref="M59" si="57">(K59*N59)-L59</f>
        <v>-14278.6</v>
      </c>
      <c r="N59" s="343">
        <v>200</v>
      </c>
      <c r="O59" s="358" t="s">
        <v>599</v>
      </c>
      <c r="P59" s="346">
        <v>44685</v>
      </c>
      <c r="Q59" s="249"/>
      <c r="R59" s="253" t="s">
        <v>866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9"/>
      <c r="AG59" s="296"/>
      <c r="AH59" s="249"/>
      <c r="AI59" s="249"/>
      <c r="AJ59" s="299"/>
      <c r="AK59" s="299"/>
      <c r="AL59" s="299"/>
    </row>
    <row r="60" spans="1:38" s="247" customFormat="1" ht="13.15" customHeight="1">
      <c r="A60" s="361">
        <v>3</v>
      </c>
      <c r="B60" s="346">
        <v>44683</v>
      </c>
      <c r="C60" s="347"/>
      <c r="D60" s="347" t="s">
        <v>879</v>
      </c>
      <c r="E60" s="348" t="s">
        <v>589</v>
      </c>
      <c r="F60" s="348">
        <v>1624</v>
      </c>
      <c r="G60" s="348">
        <v>1585</v>
      </c>
      <c r="H60" s="343">
        <v>1585</v>
      </c>
      <c r="I60" s="343" t="s">
        <v>888</v>
      </c>
      <c r="J60" s="342" t="s">
        <v>900</v>
      </c>
      <c r="K60" s="343">
        <f t="shared" ref="K60:K61" si="58">H60-F60</f>
        <v>-39</v>
      </c>
      <c r="L60" s="344">
        <f t="shared" ref="L60:L61" si="59">(H60*N60)*0.07%</f>
        <v>388.32500000000005</v>
      </c>
      <c r="M60" s="345">
        <f t="shared" ref="M60:M61" si="60">(K60*N60)-L60</f>
        <v>-14038.325000000001</v>
      </c>
      <c r="N60" s="343">
        <v>350</v>
      </c>
      <c r="O60" s="358" t="s">
        <v>599</v>
      </c>
      <c r="P60" s="346">
        <v>44686</v>
      </c>
      <c r="Q60" s="249"/>
      <c r="R60" s="253" t="s">
        <v>866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9"/>
      <c r="AG60" s="296"/>
      <c r="AH60" s="249"/>
      <c r="AI60" s="249"/>
      <c r="AJ60" s="299"/>
      <c r="AK60" s="299"/>
      <c r="AL60" s="299"/>
    </row>
    <row r="61" spans="1:38" s="247" customFormat="1" ht="13.15" customHeight="1">
      <c r="A61" s="348">
        <v>4</v>
      </c>
      <c r="B61" s="346">
        <v>44686</v>
      </c>
      <c r="C61" s="347"/>
      <c r="D61" s="347" t="s">
        <v>901</v>
      </c>
      <c r="E61" s="348" t="s">
        <v>589</v>
      </c>
      <c r="F61" s="348">
        <v>371</v>
      </c>
      <c r="G61" s="348">
        <v>360</v>
      </c>
      <c r="H61" s="343">
        <v>360</v>
      </c>
      <c r="I61" s="343" t="s">
        <v>903</v>
      </c>
      <c r="J61" s="342" t="s">
        <v>932</v>
      </c>
      <c r="K61" s="343">
        <f t="shared" si="58"/>
        <v>-11</v>
      </c>
      <c r="L61" s="344">
        <f t="shared" si="59"/>
        <v>277.20000000000005</v>
      </c>
      <c r="M61" s="345">
        <f t="shared" si="60"/>
        <v>-12377.2</v>
      </c>
      <c r="N61" s="343">
        <v>1100</v>
      </c>
      <c r="O61" s="358" t="s">
        <v>599</v>
      </c>
      <c r="P61" s="346">
        <v>44687</v>
      </c>
      <c r="Q61" s="249"/>
      <c r="R61" s="253" t="s">
        <v>866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9"/>
      <c r="AG61" s="296"/>
      <c r="AH61" s="249"/>
      <c r="AI61" s="249"/>
      <c r="AJ61" s="299"/>
      <c r="AK61" s="299"/>
      <c r="AL61" s="299"/>
    </row>
    <row r="62" spans="1:38" s="247" customFormat="1" ht="13.15" customHeight="1">
      <c r="A62" s="361">
        <v>5</v>
      </c>
      <c r="B62" s="346">
        <v>44686</v>
      </c>
      <c r="C62" s="347"/>
      <c r="D62" s="347" t="s">
        <v>902</v>
      </c>
      <c r="E62" s="348" t="s">
        <v>589</v>
      </c>
      <c r="F62" s="348">
        <v>523.5</v>
      </c>
      <c r="G62" s="348">
        <v>502</v>
      </c>
      <c r="H62" s="343">
        <v>502</v>
      </c>
      <c r="I62" s="343" t="s">
        <v>904</v>
      </c>
      <c r="J62" s="342" t="s">
        <v>909</v>
      </c>
      <c r="K62" s="343">
        <f t="shared" ref="K62" si="61">H62-F62</f>
        <v>-21.5</v>
      </c>
      <c r="L62" s="344">
        <f t="shared" ref="L62" si="62">(H62*N62)*0.07%</f>
        <v>193.27000000000004</v>
      </c>
      <c r="M62" s="345">
        <f t="shared" ref="M62" si="63">(K62*N62)-L62</f>
        <v>-12018.27</v>
      </c>
      <c r="N62" s="343">
        <v>550</v>
      </c>
      <c r="O62" s="358" t="s">
        <v>599</v>
      </c>
      <c r="P62" s="346">
        <v>44687</v>
      </c>
      <c r="Q62" s="249"/>
      <c r="R62" s="253" t="s">
        <v>866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9"/>
      <c r="AG62" s="296"/>
      <c r="AH62" s="249"/>
      <c r="AI62" s="249"/>
      <c r="AJ62" s="299"/>
      <c r="AK62" s="299"/>
      <c r="AL62" s="299"/>
    </row>
    <row r="63" spans="1:38" s="247" customFormat="1" ht="13.15" customHeight="1">
      <c r="A63" s="276">
        <v>6</v>
      </c>
      <c r="B63" s="329">
        <v>44690</v>
      </c>
      <c r="C63" s="413"/>
      <c r="D63" s="413" t="s">
        <v>919</v>
      </c>
      <c r="E63" s="276" t="s">
        <v>589</v>
      </c>
      <c r="F63" s="276">
        <v>255</v>
      </c>
      <c r="G63" s="276">
        <v>248</v>
      </c>
      <c r="H63" s="385">
        <v>261</v>
      </c>
      <c r="I63" s="385" t="s">
        <v>920</v>
      </c>
      <c r="J63" s="384" t="s">
        <v>921</v>
      </c>
      <c r="K63" s="385">
        <f t="shared" ref="K63:K64" si="64">H63-F63</f>
        <v>6</v>
      </c>
      <c r="L63" s="386">
        <f t="shared" ref="L63:L64" si="65">(H63*N63)*0.07%</f>
        <v>310.59000000000003</v>
      </c>
      <c r="M63" s="387">
        <f t="shared" ref="M63:M64" si="66">(K63*N63)-L63</f>
        <v>9889.41</v>
      </c>
      <c r="N63" s="385">
        <v>1700</v>
      </c>
      <c r="O63" s="330" t="s">
        <v>587</v>
      </c>
      <c r="P63" s="417">
        <v>44690</v>
      </c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9"/>
      <c r="AG63" s="296"/>
      <c r="AH63" s="249"/>
      <c r="AI63" s="249"/>
      <c r="AJ63" s="299"/>
      <c r="AK63" s="299"/>
      <c r="AL63" s="299"/>
    </row>
    <row r="64" spans="1:38" s="247" customFormat="1" ht="13.15" customHeight="1">
      <c r="A64" s="348">
        <v>7</v>
      </c>
      <c r="B64" s="346">
        <v>44690</v>
      </c>
      <c r="C64" s="347"/>
      <c r="D64" s="347" t="s">
        <v>922</v>
      </c>
      <c r="E64" s="348" t="s">
        <v>589</v>
      </c>
      <c r="F64" s="348">
        <v>2695</v>
      </c>
      <c r="G64" s="348">
        <v>2625</v>
      </c>
      <c r="H64" s="343">
        <v>2625</v>
      </c>
      <c r="I64" s="343" t="s">
        <v>923</v>
      </c>
      <c r="J64" s="342" t="s">
        <v>896</v>
      </c>
      <c r="K64" s="343">
        <f t="shared" si="64"/>
        <v>-70</v>
      </c>
      <c r="L64" s="344">
        <f t="shared" si="65"/>
        <v>321.56250000000006</v>
      </c>
      <c r="M64" s="345">
        <f t="shared" si="66"/>
        <v>-12571.5625</v>
      </c>
      <c r="N64" s="343">
        <v>175</v>
      </c>
      <c r="O64" s="358" t="s">
        <v>599</v>
      </c>
      <c r="P64" s="346">
        <v>44690</v>
      </c>
      <c r="Q64" s="249"/>
      <c r="R64" s="253" t="s">
        <v>866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9"/>
      <c r="AG64" s="296"/>
      <c r="AH64" s="249"/>
      <c r="AI64" s="249"/>
      <c r="AJ64" s="299"/>
      <c r="AK64" s="299"/>
      <c r="AL64" s="299"/>
    </row>
    <row r="65" spans="1:38" s="247" customFormat="1" ht="13.15" customHeight="1">
      <c r="A65" s="276">
        <v>8</v>
      </c>
      <c r="B65" s="329">
        <v>44690</v>
      </c>
      <c r="C65" s="413"/>
      <c r="D65" s="413" t="s">
        <v>927</v>
      </c>
      <c r="E65" s="276" t="s">
        <v>589</v>
      </c>
      <c r="F65" s="276">
        <v>2195</v>
      </c>
      <c r="G65" s="276">
        <v>2145</v>
      </c>
      <c r="H65" s="385">
        <v>2232.5</v>
      </c>
      <c r="I65" s="385" t="s">
        <v>928</v>
      </c>
      <c r="J65" s="384" t="s">
        <v>936</v>
      </c>
      <c r="K65" s="385">
        <f t="shared" ref="K65:K66" si="67">H65-F65</f>
        <v>37.5</v>
      </c>
      <c r="L65" s="386">
        <f t="shared" ref="L65:L66" si="68">(H65*N65)*0.07%</f>
        <v>390.68750000000006</v>
      </c>
      <c r="M65" s="387">
        <f t="shared" ref="M65:M66" si="69">(K65*N65)-L65</f>
        <v>8984.3125</v>
      </c>
      <c r="N65" s="385">
        <v>250</v>
      </c>
      <c r="O65" s="330" t="s">
        <v>587</v>
      </c>
      <c r="P65" s="333">
        <v>44691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9"/>
      <c r="AG65" s="296"/>
      <c r="AH65" s="249"/>
      <c r="AI65" s="249"/>
      <c r="AJ65" s="299"/>
      <c r="AK65" s="299"/>
      <c r="AL65" s="299"/>
    </row>
    <row r="66" spans="1:38" s="247" customFormat="1" ht="13.15" customHeight="1">
      <c r="A66" s="348">
        <v>9</v>
      </c>
      <c r="B66" s="346">
        <v>44690</v>
      </c>
      <c r="C66" s="347"/>
      <c r="D66" s="347" t="s">
        <v>929</v>
      </c>
      <c r="E66" s="348" t="s">
        <v>589</v>
      </c>
      <c r="F66" s="348">
        <v>3435</v>
      </c>
      <c r="G66" s="348">
        <v>3345</v>
      </c>
      <c r="H66" s="343">
        <v>3345</v>
      </c>
      <c r="I66" s="343" t="s">
        <v>930</v>
      </c>
      <c r="J66" s="342" t="s">
        <v>1012</v>
      </c>
      <c r="K66" s="343">
        <f t="shared" si="67"/>
        <v>-90</v>
      </c>
      <c r="L66" s="344">
        <f t="shared" si="68"/>
        <v>351.22500000000002</v>
      </c>
      <c r="M66" s="345">
        <f t="shared" si="69"/>
        <v>-13851.225</v>
      </c>
      <c r="N66" s="343">
        <v>150</v>
      </c>
      <c r="O66" s="358" t="s">
        <v>599</v>
      </c>
      <c r="P66" s="346">
        <v>44700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9"/>
      <c r="AG66" s="296"/>
      <c r="AH66" s="249"/>
      <c r="AI66" s="249"/>
      <c r="AJ66" s="299"/>
      <c r="AK66" s="299"/>
      <c r="AL66" s="299"/>
    </row>
    <row r="67" spans="1:38" s="247" customFormat="1" ht="13.15" customHeight="1">
      <c r="A67" s="276">
        <v>10</v>
      </c>
      <c r="B67" s="329">
        <v>44691</v>
      </c>
      <c r="C67" s="413"/>
      <c r="D67" s="413" t="s">
        <v>933</v>
      </c>
      <c r="E67" s="276" t="s">
        <v>589</v>
      </c>
      <c r="F67" s="276">
        <v>2225</v>
      </c>
      <c r="G67" s="276">
        <v>2180</v>
      </c>
      <c r="H67" s="385">
        <v>2260</v>
      </c>
      <c r="I67" s="385" t="s">
        <v>934</v>
      </c>
      <c r="J67" s="384" t="s">
        <v>865</v>
      </c>
      <c r="K67" s="385">
        <f t="shared" ref="K67:K68" si="70">H67-F67</f>
        <v>35</v>
      </c>
      <c r="L67" s="386">
        <f t="shared" ref="L67:L68" si="71">(H67*N67)*0.07%</f>
        <v>593.25000000000011</v>
      </c>
      <c r="M67" s="387">
        <f t="shared" ref="M67:M68" si="72">(K67*N67)-L67</f>
        <v>12531.75</v>
      </c>
      <c r="N67" s="385">
        <v>375</v>
      </c>
      <c r="O67" s="330" t="s">
        <v>587</v>
      </c>
      <c r="P67" s="333">
        <v>44691</v>
      </c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9"/>
      <c r="AG67" s="296"/>
      <c r="AH67" s="249"/>
      <c r="AI67" s="249"/>
      <c r="AJ67" s="299"/>
      <c r="AK67" s="299"/>
      <c r="AL67" s="299"/>
    </row>
    <row r="68" spans="1:38" s="247" customFormat="1" ht="13.15" customHeight="1">
      <c r="A68" s="348">
        <v>11</v>
      </c>
      <c r="B68" s="346">
        <v>44691</v>
      </c>
      <c r="C68" s="347"/>
      <c r="D68" s="347" t="s">
        <v>933</v>
      </c>
      <c r="E68" s="348" t="s">
        <v>589</v>
      </c>
      <c r="F68" s="348">
        <v>2225</v>
      </c>
      <c r="G68" s="348">
        <v>2180</v>
      </c>
      <c r="H68" s="343">
        <v>2180</v>
      </c>
      <c r="I68" s="343" t="s">
        <v>934</v>
      </c>
      <c r="J68" s="342" t="s">
        <v>935</v>
      </c>
      <c r="K68" s="343">
        <f t="shared" si="70"/>
        <v>-45</v>
      </c>
      <c r="L68" s="344">
        <f t="shared" si="71"/>
        <v>572.25000000000011</v>
      </c>
      <c r="M68" s="345">
        <f t="shared" si="72"/>
        <v>-17447.25</v>
      </c>
      <c r="N68" s="343">
        <v>375</v>
      </c>
      <c r="O68" s="358" t="s">
        <v>599</v>
      </c>
      <c r="P68" s="346">
        <v>44691</v>
      </c>
      <c r="Q68" s="249"/>
      <c r="R68" s="253" t="s">
        <v>588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9"/>
      <c r="AG68" s="296"/>
      <c r="AH68" s="249"/>
      <c r="AI68" s="249"/>
      <c r="AJ68" s="299"/>
      <c r="AK68" s="299"/>
      <c r="AL68" s="299"/>
    </row>
    <row r="69" spans="1:38" s="247" customFormat="1" ht="13.15" customHeight="1">
      <c r="A69" s="348">
        <v>12</v>
      </c>
      <c r="B69" s="346">
        <v>44691</v>
      </c>
      <c r="C69" s="347"/>
      <c r="D69" s="347" t="s">
        <v>927</v>
      </c>
      <c r="E69" s="348" t="s">
        <v>589</v>
      </c>
      <c r="F69" s="348">
        <v>2195</v>
      </c>
      <c r="G69" s="348">
        <v>2145</v>
      </c>
      <c r="H69" s="343">
        <v>2145</v>
      </c>
      <c r="I69" s="343" t="s">
        <v>928</v>
      </c>
      <c r="J69" s="342" t="s">
        <v>952</v>
      </c>
      <c r="K69" s="343">
        <f t="shared" ref="K69" si="73">H69-F69</f>
        <v>-50</v>
      </c>
      <c r="L69" s="344">
        <f t="shared" ref="L69" si="74">(H69*N69)*0.07%</f>
        <v>375.37500000000006</v>
      </c>
      <c r="M69" s="345">
        <f t="shared" ref="M69" si="75">(K69*N69)-L69</f>
        <v>-12875.375</v>
      </c>
      <c r="N69" s="343">
        <v>250</v>
      </c>
      <c r="O69" s="358" t="s">
        <v>599</v>
      </c>
      <c r="P69" s="346">
        <v>44693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9"/>
      <c r="AG69" s="296"/>
      <c r="AH69" s="249"/>
      <c r="AI69" s="249"/>
      <c r="AJ69" s="299"/>
      <c r="AK69" s="299"/>
      <c r="AL69" s="299"/>
    </row>
    <row r="70" spans="1:38" s="247" customFormat="1" ht="13.15" customHeight="1">
      <c r="A70" s="276">
        <v>13</v>
      </c>
      <c r="B70" s="329">
        <v>44692</v>
      </c>
      <c r="C70" s="413"/>
      <c r="D70" s="413" t="s">
        <v>943</v>
      </c>
      <c r="E70" s="276" t="s">
        <v>589</v>
      </c>
      <c r="F70" s="276">
        <v>16010</v>
      </c>
      <c r="G70" s="276">
        <v>15840</v>
      </c>
      <c r="H70" s="385">
        <v>16110</v>
      </c>
      <c r="I70" s="385" t="s">
        <v>944</v>
      </c>
      <c r="J70" s="384" t="s">
        <v>852</v>
      </c>
      <c r="K70" s="385">
        <f t="shared" ref="K70:K71" si="76">H70-F70</f>
        <v>100</v>
      </c>
      <c r="L70" s="386">
        <f t="shared" ref="L70:L71" si="77">(H70*N70)*0.07%</f>
        <v>563.85000000000014</v>
      </c>
      <c r="M70" s="387">
        <f t="shared" ref="M70:M71" si="78">(K70*N70)-L70</f>
        <v>4436.1499999999996</v>
      </c>
      <c r="N70" s="385">
        <v>50</v>
      </c>
      <c r="O70" s="330" t="s">
        <v>587</v>
      </c>
      <c r="P70" s="333">
        <v>44692</v>
      </c>
      <c r="Q70" s="249"/>
      <c r="R70" s="253" t="s">
        <v>588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9"/>
      <c r="AG70" s="296"/>
      <c r="AH70" s="249"/>
      <c r="AI70" s="249"/>
      <c r="AJ70" s="299"/>
      <c r="AK70" s="299"/>
      <c r="AL70" s="299"/>
    </row>
    <row r="71" spans="1:38" s="247" customFormat="1" ht="13.15" customHeight="1">
      <c r="A71" s="348">
        <v>14</v>
      </c>
      <c r="B71" s="346">
        <v>44693</v>
      </c>
      <c r="C71" s="347"/>
      <c r="D71" s="347" t="s">
        <v>943</v>
      </c>
      <c r="E71" s="348" t="s">
        <v>589</v>
      </c>
      <c r="F71" s="348">
        <v>15935</v>
      </c>
      <c r="G71" s="348">
        <v>15780</v>
      </c>
      <c r="H71" s="343">
        <v>15780</v>
      </c>
      <c r="I71" s="343" t="s">
        <v>953</v>
      </c>
      <c r="J71" s="342" t="s">
        <v>954</v>
      </c>
      <c r="K71" s="343">
        <f t="shared" si="76"/>
        <v>-155</v>
      </c>
      <c r="L71" s="344">
        <f t="shared" si="77"/>
        <v>552.30000000000007</v>
      </c>
      <c r="M71" s="345">
        <f t="shared" si="78"/>
        <v>-8302.2999999999993</v>
      </c>
      <c r="N71" s="343">
        <v>50</v>
      </c>
      <c r="O71" s="358" t="s">
        <v>599</v>
      </c>
      <c r="P71" s="346">
        <v>44693</v>
      </c>
      <c r="Q71" s="249"/>
      <c r="R71" s="253" t="s">
        <v>588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9"/>
      <c r="AG71" s="296"/>
      <c r="AH71" s="249"/>
      <c r="AI71" s="249"/>
      <c r="AJ71" s="299"/>
      <c r="AK71" s="299"/>
      <c r="AL71" s="299"/>
    </row>
    <row r="72" spans="1:38" s="247" customFormat="1" ht="13.15" customHeight="1">
      <c r="A72" s="276">
        <v>15</v>
      </c>
      <c r="B72" s="329">
        <v>44693</v>
      </c>
      <c r="C72" s="413"/>
      <c r="D72" s="413" t="s">
        <v>955</v>
      </c>
      <c r="E72" s="276" t="s">
        <v>589</v>
      </c>
      <c r="F72" s="276">
        <v>462.5</v>
      </c>
      <c r="G72" s="276">
        <v>454</v>
      </c>
      <c r="H72" s="385">
        <v>468.5</v>
      </c>
      <c r="I72" s="385" t="s">
        <v>956</v>
      </c>
      <c r="J72" s="384" t="s">
        <v>921</v>
      </c>
      <c r="K72" s="385">
        <f t="shared" ref="K72:K73" si="79">H72-F72</f>
        <v>6</v>
      </c>
      <c r="L72" s="386">
        <f t="shared" ref="L72:L73" si="80">(H72*N72)*0.07%</f>
        <v>491.92500000000007</v>
      </c>
      <c r="M72" s="387">
        <f t="shared" ref="M72:M73" si="81">(K72*N72)-L72</f>
        <v>8508.0750000000007</v>
      </c>
      <c r="N72" s="385">
        <v>1500</v>
      </c>
      <c r="O72" s="330" t="s">
        <v>587</v>
      </c>
      <c r="P72" s="333">
        <v>44694</v>
      </c>
      <c r="Q72" s="249"/>
      <c r="R72" s="253" t="s">
        <v>588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9"/>
      <c r="AG72" s="296"/>
      <c r="AH72" s="249"/>
      <c r="AI72" s="249"/>
      <c r="AJ72" s="299"/>
      <c r="AK72" s="299"/>
      <c r="AL72" s="299"/>
    </row>
    <row r="73" spans="1:38" s="247" customFormat="1" ht="13.15" customHeight="1">
      <c r="A73" s="276">
        <v>16</v>
      </c>
      <c r="B73" s="329">
        <v>44693</v>
      </c>
      <c r="C73" s="413"/>
      <c r="D73" s="413" t="s">
        <v>960</v>
      </c>
      <c r="E73" s="276" t="s">
        <v>589</v>
      </c>
      <c r="F73" s="276">
        <v>1515</v>
      </c>
      <c r="G73" s="276">
        <v>1475</v>
      </c>
      <c r="H73" s="385">
        <v>1544</v>
      </c>
      <c r="I73" s="385" t="s">
        <v>957</v>
      </c>
      <c r="J73" s="384" t="s">
        <v>1006</v>
      </c>
      <c r="K73" s="385">
        <f t="shared" si="79"/>
        <v>29</v>
      </c>
      <c r="L73" s="386">
        <f t="shared" si="80"/>
        <v>324.24000000000007</v>
      </c>
      <c r="M73" s="387">
        <f t="shared" si="81"/>
        <v>8375.76</v>
      </c>
      <c r="N73" s="385">
        <v>300</v>
      </c>
      <c r="O73" s="330" t="s">
        <v>587</v>
      </c>
      <c r="P73" s="333">
        <v>44699</v>
      </c>
      <c r="Q73" s="249"/>
      <c r="R73" s="253" t="s">
        <v>588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9"/>
      <c r="AG73" s="296"/>
      <c r="AH73" s="249"/>
      <c r="AI73" s="249"/>
      <c r="AJ73" s="299"/>
      <c r="AK73" s="299"/>
      <c r="AL73" s="299"/>
    </row>
    <row r="74" spans="1:38" s="247" customFormat="1" ht="13.15" customHeight="1">
      <c r="A74" s="276">
        <v>17</v>
      </c>
      <c r="B74" s="329">
        <v>44694</v>
      </c>
      <c r="C74" s="413"/>
      <c r="D74" s="413" t="s">
        <v>919</v>
      </c>
      <c r="E74" s="276" t="s">
        <v>589</v>
      </c>
      <c r="F74" s="276">
        <v>257</v>
      </c>
      <c r="G74" s="276">
        <v>249</v>
      </c>
      <c r="H74" s="385">
        <v>262.5</v>
      </c>
      <c r="I74" s="385" t="s">
        <v>962</v>
      </c>
      <c r="J74" s="384" t="s">
        <v>991</v>
      </c>
      <c r="K74" s="385">
        <f t="shared" ref="K74" si="82">H74-F74</f>
        <v>5.5</v>
      </c>
      <c r="L74" s="386">
        <f t="shared" ref="L74" si="83">(H74*N74)*0.07%</f>
        <v>312.37500000000006</v>
      </c>
      <c r="M74" s="387">
        <f t="shared" ref="M74" si="84">(K74*N74)-L74</f>
        <v>9037.625</v>
      </c>
      <c r="N74" s="385">
        <v>1700</v>
      </c>
      <c r="O74" s="330" t="s">
        <v>587</v>
      </c>
      <c r="P74" s="333">
        <v>44698</v>
      </c>
      <c r="Q74" s="249"/>
      <c r="R74" s="253" t="s">
        <v>866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9"/>
      <c r="AG74" s="296"/>
      <c r="AH74" s="249"/>
      <c r="AI74" s="249"/>
      <c r="AJ74" s="299"/>
      <c r="AK74" s="299"/>
      <c r="AL74" s="299"/>
    </row>
    <row r="75" spans="1:38" s="247" customFormat="1" ht="13.15" customHeight="1">
      <c r="A75" s="276">
        <v>18</v>
      </c>
      <c r="B75" s="329">
        <v>44694</v>
      </c>
      <c r="C75" s="413"/>
      <c r="D75" s="413" t="s">
        <v>927</v>
      </c>
      <c r="E75" s="276" t="s">
        <v>589</v>
      </c>
      <c r="F75" s="276">
        <v>2125</v>
      </c>
      <c r="G75" s="276">
        <v>2080</v>
      </c>
      <c r="H75" s="385">
        <v>2162</v>
      </c>
      <c r="I75" s="385" t="s">
        <v>967</v>
      </c>
      <c r="J75" s="384" t="s">
        <v>968</v>
      </c>
      <c r="K75" s="385">
        <f t="shared" ref="K75" si="85">H75-F75</f>
        <v>37</v>
      </c>
      <c r="L75" s="386">
        <f t="shared" ref="L75" si="86">(H75*N75)*0.07%</f>
        <v>378.35000000000008</v>
      </c>
      <c r="M75" s="387">
        <f t="shared" ref="M75" si="87">(K75*N75)-L75</f>
        <v>8871.65</v>
      </c>
      <c r="N75" s="385">
        <v>250</v>
      </c>
      <c r="O75" s="330" t="s">
        <v>587</v>
      </c>
      <c r="P75" s="333">
        <v>44694</v>
      </c>
      <c r="Q75" s="249"/>
      <c r="R75" s="253" t="s">
        <v>588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9"/>
      <c r="AG75" s="296"/>
      <c r="AH75" s="249"/>
      <c r="AI75" s="249"/>
      <c r="AJ75" s="299"/>
      <c r="AK75" s="299"/>
      <c r="AL75" s="299"/>
    </row>
    <row r="76" spans="1:38" s="247" customFormat="1" ht="13.15" customHeight="1">
      <c r="A76" s="276">
        <v>19</v>
      </c>
      <c r="B76" s="329">
        <v>44697</v>
      </c>
      <c r="C76" s="413"/>
      <c r="D76" s="413" t="s">
        <v>927</v>
      </c>
      <c r="E76" s="276" t="s">
        <v>589</v>
      </c>
      <c r="F76" s="276">
        <v>2115</v>
      </c>
      <c r="G76" s="276">
        <v>2070</v>
      </c>
      <c r="H76" s="385">
        <v>2148.5</v>
      </c>
      <c r="I76" s="385" t="s">
        <v>967</v>
      </c>
      <c r="J76" s="384" t="s">
        <v>992</v>
      </c>
      <c r="K76" s="385">
        <f t="shared" ref="K76" si="88">H76-F76</f>
        <v>33.5</v>
      </c>
      <c r="L76" s="386">
        <f t="shared" ref="L76" si="89">(H76*N76)*0.07%</f>
        <v>375.98750000000007</v>
      </c>
      <c r="M76" s="387">
        <f t="shared" ref="M76" si="90">(K76*N76)-L76</f>
        <v>7999.0124999999998</v>
      </c>
      <c r="N76" s="385">
        <v>250</v>
      </c>
      <c r="O76" s="330" t="s">
        <v>587</v>
      </c>
      <c r="P76" s="333">
        <v>44698</v>
      </c>
      <c r="Q76" s="249"/>
      <c r="R76" s="253" t="s">
        <v>588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9"/>
      <c r="AG76" s="296"/>
      <c r="AH76" s="249"/>
      <c r="AI76" s="249"/>
      <c r="AJ76" s="299"/>
      <c r="AK76" s="299"/>
      <c r="AL76" s="299"/>
    </row>
    <row r="77" spans="1:38" s="247" customFormat="1" ht="13.15" customHeight="1">
      <c r="A77" s="276">
        <v>20</v>
      </c>
      <c r="B77" s="329">
        <v>44697</v>
      </c>
      <c r="C77" s="434"/>
      <c r="D77" s="413" t="s">
        <v>971</v>
      </c>
      <c r="E77" s="276" t="s">
        <v>589</v>
      </c>
      <c r="F77" s="276">
        <v>1120</v>
      </c>
      <c r="G77" s="276">
        <v>1090</v>
      </c>
      <c r="H77" s="385">
        <v>1140</v>
      </c>
      <c r="I77" s="385" t="s">
        <v>972</v>
      </c>
      <c r="J77" s="384" t="s">
        <v>951</v>
      </c>
      <c r="K77" s="385">
        <f t="shared" ref="K77" si="91">H77-F77</f>
        <v>20</v>
      </c>
      <c r="L77" s="386">
        <f t="shared" ref="L77" si="92">(H77*N77)*0.07%</f>
        <v>339.15000000000003</v>
      </c>
      <c r="M77" s="387">
        <f t="shared" ref="M77" si="93">(K77*N77)-L77</f>
        <v>8160.85</v>
      </c>
      <c r="N77" s="385">
        <v>425</v>
      </c>
      <c r="O77" s="330" t="s">
        <v>587</v>
      </c>
      <c r="P77" s="333">
        <v>44698</v>
      </c>
      <c r="Q77" s="249"/>
      <c r="R77" s="253" t="s">
        <v>588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9"/>
      <c r="AG77" s="296"/>
      <c r="AH77" s="249"/>
      <c r="AI77" s="249"/>
      <c r="AJ77" s="299"/>
      <c r="AK77" s="299"/>
      <c r="AL77" s="299"/>
    </row>
    <row r="78" spans="1:38" s="247" customFormat="1" ht="13.15" customHeight="1">
      <c r="A78" s="276">
        <v>21</v>
      </c>
      <c r="B78" s="329">
        <v>44697</v>
      </c>
      <c r="C78" s="434"/>
      <c r="D78" s="413" t="s">
        <v>879</v>
      </c>
      <c r="E78" s="276" t="s">
        <v>589</v>
      </c>
      <c r="F78" s="276">
        <v>1592</v>
      </c>
      <c r="G78" s="276">
        <v>1560</v>
      </c>
      <c r="H78" s="385">
        <v>1616.5</v>
      </c>
      <c r="I78" s="385" t="s">
        <v>973</v>
      </c>
      <c r="J78" s="384" t="s">
        <v>1036</v>
      </c>
      <c r="K78" s="385">
        <f t="shared" ref="K78" si="94">H78-F78</f>
        <v>24.5</v>
      </c>
      <c r="L78" s="386">
        <f t="shared" ref="L78" si="95">(H78*N78)*0.07%</f>
        <v>396.04250000000008</v>
      </c>
      <c r="M78" s="387">
        <f t="shared" ref="M78" si="96">(K78*N78)-L78</f>
        <v>8178.9574999999995</v>
      </c>
      <c r="N78" s="385">
        <v>350</v>
      </c>
      <c r="O78" s="330" t="s">
        <v>587</v>
      </c>
      <c r="P78" s="333">
        <v>44698</v>
      </c>
      <c r="Q78" s="249"/>
      <c r="R78" s="253" t="s">
        <v>866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9"/>
      <c r="AG78" s="296"/>
      <c r="AH78" s="249"/>
      <c r="AI78" s="249"/>
      <c r="AJ78" s="299"/>
      <c r="AK78" s="299"/>
      <c r="AL78" s="299"/>
    </row>
    <row r="79" spans="1:38" s="247" customFormat="1" ht="13.15" customHeight="1">
      <c r="A79" s="276">
        <v>22</v>
      </c>
      <c r="B79" s="329">
        <v>44697</v>
      </c>
      <c r="C79" s="434"/>
      <c r="D79" s="413" t="s">
        <v>978</v>
      </c>
      <c r="E79" s="276" t="s">
        <v>589</v>
      </c>
      <c r="F79" s="276">
        <v>608.5</v>
      </c>
      <c r="G79" s="276">
        <v>598</v>
      </c>
      <c r="H79" s="385">
        <v>616</v>
      </c>
      <c r="I79" s="385">
        <v>630</v>
      </c>
      <c r="J79" s="384" t="s">
        <v>993</v>
      </c>
      <c r="K79" s="385">
        <f t="shared" ref="K79:K83" si="97">H79-F79</f>
        <v>7.5</v>
      </c>
      <c r="L79" s="386">
        <f t="shared" ref="L79:L83" si="98">(H79*N79)*0.07%</f>
        <v>582.12000000000012</v>
      </c>
      <c r="M79" s="387">
        <f t="shared" ref="M79:M83" si="99">(K79*N79)-L79</f>
        <v>9542.8799999999992</v>
      </c>
      <c r="N79" s="385">
        <v>1350</v>
      </c>
      <c r="O79" s="330" t="s">
        <v>587</v>
      </c>
      <c r="P79" s="333">
        <v>44698</v>
      </c>
      <c r="Q79" s="249"/>
      <c r="R79" s="253" t="s">
        <v>866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9"/>
      <c r="AG79" s="296"/>
      <c r="AH79" s="249"/>
      <c r="AI79" s="249"/>
      <c r="AJ79" s="299"/>
      <c r="AK79" s="299"/>
      <c r="AL79" s="299"/>
    </row>
    <row r="80" spans="1:38" s="247" customFormat="1" ht="13.15" customHeight="1">
      <c r="A80" s="276">
        <v>23</v>
      </c>
      <c r="B80" s="329">
        <v>44697</v>
      </c>
      <c r="C80" s="434"/>
      <c r="D80" s="413" t="s">
        <v>985</v>
      </c>
      <c r="E80" s="276" t="s">
        <v>589</v>
      </c>
      <c r="F80" s="276">
        <v>1311</v>
      </c>
      <c r="G80" s="276">
        <v>1288</v>
      </c>
      <c r="H80" s="385">
        <v>1328</v>
      </c>
      <c r="I80" s="385" t="s">
        <v>986</v>
      </c>
      <c r="J80" s="384" t="s">
        <v>1007</v>
      </c>
      <c r="K80" s="385">
        <f t="shared" si="97"/>
        <v>17</v>
      </c>
      <c r="L80" s="386">
        <f t="shared" si="98"/>
        <v>511.28000000000009</v>
      </c>
      <c r="M80" s="387">
        <f t="shared" si="99"/>
        <v>8838.7199999999993</v>
      </c>
      <c r="N80" s="385">
        <v>550</v>
      </c>
      <c r="O80" s="330" t="s">
        <v>587</v>
      </c>
      <c r="P80" s="333">
        <v>44699</v>
      </c>
      <c r="Q80" s="249"/>
      <c r="R80" s="253" t="s">
        <v>588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9"/>
      <c r="AG80" s="296"/>
      <c r="AH80" s="249"/>
      <c r="AI80" s="249"/>
      <c r="AJ80" s="299"/>
      <c r="AK80" s="299"/>
      <c r="AL80" s="299"/>
    </row>
    <row r="81" spans="1:38" s="247" customFormat="1" ht="13.15" customHeight="1">
      <c r="A81" s="348">
        <v>24</v>
      </c>
      <c r="B81" s="346">
        <v>44700</v>
      </c>
      <c r="C81" s="347"/>
      <c r="D81" s="347" t="s">
        <v>943</v>
      </c>
      <c r="E81" s="348" t="s">
        <v>589</v>
      </c>
      <c r="F81" s="348">
        <v>15910</v>
      </c>
      <c r="G81" s="348">
        <v>15750</v>
      </c>
      <c r="H81" s="343">
        <v>15755</v>
      </c>
      <c r="I81" s="343" t="s">
        <v>953</v>
      </c>
      <c r="J81" s="342" t="s">
        <v>954</v>
      </c>
      <c r="K81" s="343">
        <f t="shared" si="97"/>
        <v>-155</v>
      </c>
      <c r="L81" s="344">
        <f t="shared" si="98"/>
        <v>551.42500000000007</v>
      </c>
      <c r="M81" s="345">
        <f t="shared" si="99"/>
        <v>-8301.4249999999993</v>
      </c>
      <c r="N81" s="343">
        <v>50</v>
      </c>
      <c r="O81" s="358" t="s">
        <v>599</v>
      </c>
      <c r="P81" s="346">
        <v>44700</v>
      </c>
      <c r="Q81" s="249"/>
      <c r="R81" s="253" t="s">
        <v>588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9"/>
      <c r="AG81" s="296"/>
      <c r="AH81" s="249"/>
      <c r="AI81" s="249"/>
      <c r="AJ81" s="299"/>
      <c r="AK81" s="299"/>
      <c r="AL81" s="299"/>
    </row>
    <row r="82" spans="1:38" s="247" customFormat="1" ht="13.15" customHeight="1">
      <c r="A82" s="276">
        <v>25</v>
      </c>
      <c r="B82" s="329">
        <v>44701</v>
      </c>
      <c r="C82" s="434"/>
      <c r="D82" s="413" t="s">
        <v>927</v>
      </c>
      <c r="E82" s="276" t="s">
        <v>589</v>
      </c>
      <c r="F82" s="276">
        <v>2110</v>
      </c>
      <c r="G82" s="276">
        <v>2065</v>
      </c>
      <c r="H82" s="385">
        <v>2150</v>
      </c>
      <c r="I82" s="385" t="s">
        <v>967</v>
      </c>
      <c r="J82" s="384" t="s">
        <v>631</v>
      </c>
      <c r="K82" s="385">
        <f t="shared" si="97"/>
        <v>40</v>
      </c>
      <c r="L82" s="386">
        <f t="shared" si="98"/>
        <v>376.25000000000006</v>
      </c>
      <c r="M82" s="387">
        <f t="shared" si="99"/>
        <v>9623.75</v>
      </c>
      <c r="N82" s="385">
        <v>250</v>
      </c>
      <c r="O82" s="330" t="s">
        <v>587</v>
      </c>
      <c r="P82" s="333">
        <v>44704</v>
      </c>
      <c r="Q82" s="249"/>
      <c r="R82" s="253" t="s">
        <v>866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9"/>
      <c r="AG82" s="296"/>
      <c r="AH82" s="249"/>
      <c r="AI82" s="249"/>
      <c r="AJ82" s="299"/>
      <c r="AK82" s="299"/>
      <c r="AL82" s="299"/>
    </row>
    <row r="83" spans="1:38" s="247" customFormat="1" ht="13.15" customHeight="1">
      <c r="A83" s="276">
        <v>26</v>
      </c>
      <c r="B83" s="329">
        <v>44701</v>
      </c>
      <c r="C83" s="434"/>
      <c r="D83" s="413" t="s">
        <v>1022</v>
      </c>
      <c r="E83" s="276" t="s">
        <v>589</v>
      </c>
      <c r="F83" s="276">
        <v>1591</v>
      </c>
      <c r="G83" s="276">
        <v>1559</v>
      </c>
      <c r="H83" s="385">
        <v>1617</v>
      </c>
      <c r="I83" s="385" t="s">
        <v>973</v>
      </c>
      <c r="J83" s="384" t="s">
        <v>1044</v>
      </c>
      <c r="K83" s="385">
        <f t="shared" si="97"/>
        <v>26</v>
      </c>
      <c r="L83" s="386">
        <f t="shared" si="98"/>
        <v>396.16500000000008</v>
      </c>
      <c r="M83" s="387">
        <f t="shared" si="99"/>
        <v>8703.8349999999991</v>
      </c>
      <c r="N83" s="385">
        <v>350</v>
      </c>
      <c r="O83" s="330" t="s">
        <v>587</v>
      </c>
      <c r="P83" s="333">
        <v>44704</v>
      </c>
      <c r="Q83" s="249"/>
      <c r="R83" s="253" t="s">
        <v>866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9"/>
      <c r="AG83" s="296"/>
      <c r="AH83" s="249"/>
      <c r="AI83" s="249"/>
      <c r="AJ83" s="299"/>
      <c r="AK83" s="299"/>
      <c r="AL83" s="299"/>
    </row>
    <row r="84" spans="1:38" s="247" customFormat="1" ht="13.15" customHeight="1">
      <c r="A84" s="251">
        <v>27</v>
      </c>
      <c r="B84" s="248">
        <v>44701</v>
      </c>
      <c r="C84" s="257"/>
      <c r="D84" s="313" t="s">
        <v>1023</v>
      </c>
      <c r="E84" s="251" t="s">
        <v>589</v>
      </c>
      <c r="F84" s="251" t="s">
        <v>1024</v>
      </c>
      <c r="G84" s="251">
        <v>1299</v>
      </c>
      <c r="H84" s="252"/>
      <c r="I84" s="252" t="s">
        <v>1025</v>
      </c>
      <c r="J84" s="287" t="s">
        <v>590</v>
      </c>
      <c r="K84" s="313"/>
      <c r="L84" s="251"/>
      <c r="M84" s="251"/>
      <c r="N84" s="251"/>
      <c r="O84" s="252"/>
      <c r="P84" s="252"/>
      <c r="Q84" s="249"/>
      <c r="R84" s="253" t="s">
        <v>588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9"/>
      <c r="AG84" s="296"/>
      <c r="AH84" s="249"/>
      <c r="AI84" s="249"/>
      <c r="AJ84" s="299"/>
      <c r="AK84" s="299"/>
      <c r="AL84" s="299"/>
    </row>
    <row r="85" spans="1:38" s="247" customFormat="1" ht="13.15" customHeight="1">
      <c r="A85" s="276">
        <v>28</v>
      </c>
      <c r="B85" s="329">
        <v>44701</v>
      </c>
      <c r="C85" s="434"/>
      <c r="D85" s="413" t="s">
        <v>1026</v>
      </c>
      <c r="E85" s="276" t="s">
        <v>589</v>
      </c>
      <c r="F85" s="276">
        <v>1444</v>
      </c>
      <c r="G85" s="276">
        <v>1398</v>
      </c>
      <c r="H85" s="385">
        <v>1471</v>
      </c>
      <c r="I85" s="385" t="s">
        <v>1027</v>
      </c>
      <c r="J85" s="384" t="s">
        <v>1046</v>
      </c>
      <c r="K85" s="385">
        <f t="shared" ref="K85" si="100">H85-F85</f>
        <v>27</v>
      </c>
      <c r="L85" s="386">
        <f t="shared" ref="L85" si="101">(H85*N85)*0.07%</f>
        <v>308.91000000000003</v>
      </c>
      <c r="M85" s="387">
        <f t="shared" ref="M85" si="102">(K85*N85)-L85</f>
        <v>7791.09</v>
      </c>
      <c r="N85" s="385">
        <v>300</v>
      </c>
      <c r="O85" s="330" t="s">
        <v>587</v>
      </c>
      <c r="P85" s="333">
        <v>44704</v>
      </c>
      <c r="Q85" s="249"/>
      <c r="R85" s="253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9"/>
      <c r="AG85" s="296"/>
      <c r="AH85" s="249"/>
      <c r="AI85" s="249"/>
      <c r="AJ85" s="299"/>
      <c r="AK85" s="299"/>
      <c r="AL85" s="299"/>
    </row>
    <row r="86" spans="1:38" s="247" customFormat="1" ht="13.15" customHeight="1">
      <c r="A86" s="276">
        <v>29</v>
      </c>
      <c r="B86" s="329">
        <v>44704</v>
      </c>
      <c r="C86" s="434"/>
      <c r="D86" s="413" t="s">
        <v>1042</v>
      </c>
      <c r="E86" s="276" t="s">
        <v>589</v>
      </c>
      <c r="F86" s="276">
        <v>933</v>
      </c>
      <c r="G86" s="276">
        <v>915</v>
      </c>
      <c r="H86" s="385">
        <v>945</v>
      </c>
      <c r="I86" s="385" t="s">
        <v>1043</v>
      </c>
      <c r="J86" s="384" t="s">
        <v>1045</v>
      </c>
      <c r="K86" s="385">
        <f t="shared" ref="K86" si="103">H86-F86</f>
        <v>12</v>
      </c>
      <c r="L86" s="386">
        <f t="shared" ref="L86" si="104">(H86*N86)*0.07%</f>
        <v>463.05000000000007</v>
      </c>
      <c r="M86" s="387">
        <f t="shared" ref="M86" si="105">(K86*N86)-L86</f>
        <v>7936.95</v>
      </c>
      <c r="N86" s="385">
        <v>700</v>
      </c>
      <c r="O86" s="330" t="s">
        <v>587</v>
      </c>
      <c r="P86" s="333">
        <v>44704</v>
      </c>
      <c r="Q86" s="249"/>
      <c r="R86" s="253" t="s">
        <v>866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9"/>
      <c r="AG86" s="296"/>
      <c r="AH86" s="249"/>
      <c r="AI86" s="249"/>
      <c r="AJ86" s="299"/>
      <c r="AK86" s="299"/>
      <c r="AL86" s="299"/>
    </row>
    <row r="87" spans="1:38" s="247" customFormat="1" ht="13.15" customHeight="1">
      <c r="A87" s="276">
        <v>30</v>
      </c>
      <c r="B87" s="329">
        <v>44704</v>
      </c>
      <c r="C87" s="434"/>
      <c r="D87" s="413" t="s">
        <v>1049</v>
      </c>
      <c r="E87" s="276" t="s">
        <v>589</v>
      </c>
      <c r="F87" s="276">
        <v>264.5</v>
      </c>
      <c r="G87" s="276">
        <v>256</v>
      </c>
      <c r="H87" s="385">
        <v>269.5</v>
      </c>
      <c r="I87" s="385" t="s">
        <v>1050</v>
      </c>
      <c r="J87" s="384" t="s">
        <v>1072</v>
      </c>
      <c r="K87" s="385">
        <f t="shared" ref="K87" si="106">H87-F87</f>
        <v>5</v>
      </c>
      <c r="L87" s="386">
        <f t="shared" ref="L87" si="107">(H87*N87)*0.07%</f>
        <v>320.70500000000004</v>
      </c>
      <c r="M87" s="387">
        <f t="shared" ref="M87" si="108">(K87*N87)-L87</f>
        <v>8179.2950000000001</v>
      </c>
      <c r="N87" s="385">
        <v>1700</v>
      </c>
      <c r="O87" s="330" t="s">
        <v>587</v>
      </c>
      <c r="P87" s="333">
        <v>44704</v>
      </c>
      <c r="Q87" s="249"/>
      <c r="R87" s="253" t="s">
        <v>866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9"/>
      <c r="AG87" s="296"/>
      <c r="AH87" s="249"/>
      <c r="AI87" s="249"/>
      <c r="AJ87" s="299"/>
      <c r="AK87" s="299"/>
      <c r="AL87" s="299"/>
    </row>
    <row r="88" spans="1:38" s="247" customFormat="1" ht="13.15" customHeight="1">
      <c r="A88" s="251">
        <v>31</v>
      </c>
      <c r="B88" s="248">
        <v>44704</v>
      </c>
      <c r="C88" s="257"/>
      <c r="D88" s="313" t="s">
        <v>1051</v>
      </c>
      <c r="E88" s="251" t="s">
        <v>589</v>
      </c>
      <c r="F88" s="251" t="s">
        <v>1052</v>
      </c>
      <c r="G88" s="251">
        <v>1555</v>
      </c>
      <c r="H88" s="252"/>
      <c r="I88" s="252" t="s">
        <v>973</v>
      </c>
      <c r="J88" s="287" t="s">
        <v>590</v>
      </c>
      <c r="K88" s="313"/>
      <c r="L88" s="251"/>
      <c r="M88" s="251"/>
      <c r="N88" s="251"/>
      <c r="O88" s="252"/>
      <c r="P88" s="252"/>
      <c r="Q88" s="249"/>
      <c r="R88" s="253" t="s">
        <v>866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9"/>
      <c r="AG88" s="296"/>
      <c r="AH88" s="249"/>
      <c r="AI88" s="249"/>
      <c r="AJ88" s="299"/>
      <c r="AK88" s="299"/>
      <c r="AL88" s="299"/>
    </row>
    <row r="89" spans="1:38" s="247" customFormat="1" ht="13.15" customHeight="1">
      <c r="A89" s="251">
        <v>32</v>
      </c>
      <c r="B89" s="248">
        <v>44705</v>
      </c>
      <c r="C89" s="257"/>
      <c r="D89" s="313" t="s">
        <v>1073</v>
      </c>
      <c r="E89" s="251" t="s">
        <v>589</v>
      </c>
      <c r="F89" s="251" t="s">
        <v>1074</v>
      </c>
      <c r="G89" s="251">
        <v>979</v>
      </c>
      <c r="H89" s="252"/>
      <c r="I89" s="252" t="s">
        <v>1075</v>
      </c>
      <c r="J89" s="287" t="s">
        <v>590</v>
      </c>
      <c r="K89" s="313"/>
      <c r="L89" s="251"/>
      <c r="M89" s="251"/>
      <c r="N89" s="251"/>
      <c r="O89" s="252"/>
      <c r="P89" s="252"/>
      <c r="Q89" s="249"/>
      <c r="R89" s="253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9"/>
      <c r="AG89" s="296"/>
      <c r="AH89" s="249"/>
      <c r="AI89" s="249"/>
      <c r="AJ89" s="299"/>
      <c r="AK89" s="299"/>
      <c r="AL89" s="299"/>
    </row>
    <row r="90" spans="1:38" s="247" customFormat="1" ht="13.15" customHeight="1">
      <c r="A90" s="251"/>
      <c r="B90" s="248"/>
      <c r="C90" s="257"/>
      <c r="D90" s="313"/>
      <c r="E90" s="251"/>
      <c r="F90" s="251"/>
      <c r="G90" s="251"/>
      <c r="H90" s="252"/>
      <c r="I90" s="252"/>
      <c r="J90" s="287"/>
      <c r="K90" s="313"/>
      <c r="L90" s="251"/>
      <c r="M90" s="251"/>
      <c r="N90" s="251"/>
      <c r="O90" s="252"/>
      <c r="P90" s="252"/>
      <c r="Q90" s="249"/>
      <c r="R90" s="253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9"/>
      <c r="AG90" s="296"/>
      <c r="AH90" s="249"/>
      <c r="AI90" s="249"/>
      <c r="AJ90" s="299"/>
      <c r="AK90" s="299"/>
      <c r="AL90" s="299"/>
    </row>
    <row r="91" spans="1:38" s="247" customFormat="1" ht="13.15" customHeight="1">
      <c r="A91" s="251"/>
      <c r="B91" s="248"/>
      <c r="C91" s="313"/>
      <c r="D91" s="313"/>
      <c r="E91" s="251"/>
      <c r="F91" s="251"/>
      <c r="G91" s="251"/>
      <c r="H91" s="252"/>
      <c r="I91" s="252"/>
      <c r="J91" s="287"/>
      <c r="K91" s="313"/>
      <c r="L91" s="251"/>
      <c r="M91" s="251"/>
      <c r="N91" s="251"/>
      <c r="O91" s="252"/>
      <c r="P91" s="252"/>
      <c r="Q91" s="249"/>
      <c r="R91" s="253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9"/>
      <c r="AG91" s="296"/>
      <c r="AH91" s="249"/>
      <c r="AI91" s="249"/>
      <c r="AJ91" s="299"/>
      <c r="AK91" s="299"/>
      <c r="AL91" s="299"/>
    </row>
    <row r="92" spans="1:38" s="247" customFormat="1" ht="13.15" customHeight="1">
      <c r="A92" s="299"/>
      <c r="B92" s="296"/>
      <c r="C92" s="249"/>
      <c r="D92" s="249"/>
      <c r="E92" s="299"/>
      <c r="F92" s="299"/>
      <c r="G92" s="299"/>
      <c r="H92" s="300"/>
      <c r="I92" s="300"/>
      <c r="J92" s="403"/>
      <c r="K92" s="300"/>
      <c r="L92" s="301"/>
      <c r="M92" s="404"/>
      <c r="N92" s="300"/>
      <c r="O92" s="405"/>
      <c r="P92" s="303"/>
      <c r="Q92" s="249"/>
      <c r="R92" s="253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9"/>
      <c r="AG92" s="296"/>
      <c r="AH92" s="249"/>
      <c r="AI92" s="249"/>
      <c r="AJ92" s="299"/>
      <c r="AK92" s="299"/>
      <c r="AL92" s="299"/>
    </row>
    <row r="93" spans="1:38" ht="13.5" customHeight="1">
      <c r="A93" s="107"/>
      <c r="B93" s="108"/>
      <c r="C93" s="142"/>
      <c r="D93" s="150"/>
      <c r="E93" s="151"/>
      <c r="F93" s="107"/>
      <c r="G93" s="107"/>
      <c r="H93" s="107"/>
      <c r="I93" s="143"/>
      <c r="J93" s="143"/>
      <c r="K93" s="143"/>
      <c r="L93" s="143"/>
      <c r="M93" s="143"/>
      <c r="N93" s="143"/>
      <c r="O93" s="143"/>
      <c r="P93" s="143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52"/>
      <c r="B94" s="108"/>
      <c r="C94" s="109"/>
      <c r="D94" s="153"/>
      <c r="E94" s="112"/>
      <c r="F94" s="112"/>
      <c r="G94" s="112"/>
      <c r="H94" s="112"/>
      <c r="I94" s="112"/>
      <c r="J94" s="6"/>
      <c r="K94" s="112"/>
      <c r="L94" s="112"/>
      <c r="M94" s="6"/>
      <c r="N94" s="1"/>
      <c r="O94" s="109"/>
      <c r="P94" s="41"/>
      <c r="Q94" s="41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1"/>
      <c r="AG94" s="41"/>
      <c r="AH94" s="41"/>
      <c r="AI94" s="41"/>
      <c r="AJ94" s="41"/>
      <c r="AK94" s="41"/>
      <c r="AL94" s="41"/>
    </row>
    <row r="95" spans="1:38" ht="12.75" customHeight="1">
      <c r="A95" s="154" t="s">
        <v>609</v>
      </c>
      <c r="B95" s="154"/>
      <c r="C95" s="154"/>
      <c r="D95" s="154"/>
      <c r="E95" s="155"/>
      <c r="F95" s="112"/>
      <c r="G95" s="112"/>
      <c r="H95" s="112"/>
      <c r="I95" s="112"/>
      <c r="J95" s="1"/>
      <c r="K95" s="6"/>
      <c r="L95" s="6"/>
      <c r="M95" s="6"/>
      <c r="N95" s="1"/>
      <c r="O95" s="1"/>
      <c r="P95" s="41"/>
      <c r="Q95" s="4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1"/>
      <c r="AG95" s="41"/>
      <c r="AH95" s="41"/>
      <c r="AI95" s="41"/>
      <c r="AJ95" s="41"/>
      <c r="AK95" s="41"/>
      <c r="AL95" s="41"/>
    </row>
    <row r="96" spans="1:38" ht="38.25" customHeight="1">
      <c r="A96" s="96" t="s">
        <v>16</v>
      </c>
      <c r="B96" s="96" t="s">
        <v>564</v>
      </c>
      <c r="C96" s="96"/>
      <c r="D96" s="97" t="s">
        <v>575</v>
      </c>
      <c r="E96" s="96" t="s">
        <v>576</v>
      </c>
      <c r="F96" s="96" t="s">
        <v>577</v>
      </c>
      <c r="G96" s="96" t="s">
        <v>597</v>
      </c>
      <c r="H96" s="96" t="s">
        <v>579</v>
      </c>
      <c r="I96" s="96" t="s">
        <v>580</v>
      </c>
      <c r="J96" s="95" t="s">
        <v>581</v>
      </c>
      <c r="K96" s="95" t="s">
        <v>610</v>
      </c>
      <c r="L96" s="98" t="s">
        <v>583</v>
      </c>
      <c r="M96" s="149" t="s">
        <v>606</v>
      </c>
      <c r="N96" s="96" t="s">
        <v>607</v>
      </c>
      <c r="O96" s="96" t="s">
        <v>585</v>
      </c>
      <c r="P96" s="97" t="s">
        <v>586</v>
      </c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s="247" customFormat="1" ht="12.75" customHeight="1">
      <c r="A97" s="374">
        <v>1</v>
      </c>
      <c r="B97" s="346">
        <v>44683</v>
      </c>
      <c r="C97" s="375"/>
      <c r="D97" s="376" t="s">
        <v>890</v>
      </c>
      <c r="E97" s="374" t="s">
        <v>589</v>
      </c>
      <c r="F97" s="374">
        <v>55.5</v>
      </c>
      <c r="G97" s="374">
        <v>29</v>
      </c>
      <c r="H97" s="377">
        <v>29</v>
      </c>
      <c r="I97" s="378" t="s">
        <v>891</v>
      </c>
      <c r="J97" s="342" t="s">
        <v>950</v>
      </c>
      <c r="K97" s="343">
        <f t="shared" ref="K97:K98" si="109">H97-F97</f>
        <v>-26.5</v>
      </c>
      <c r="L97" s="344">
        <v>100</v>
      </c>
      <c r="M97" s="345">
        <f t="shared" ref="M97:M98" si="110">(K97*N97)-L97</f>
        <v>-8050</v>
      </c>
      <c r="N97" s="343">
        <v>300</v>
      </c>
      <c r="O97" s="358" t="s">
        <v>599</v>
      </c>
      <c r="P97" s="346">
        <v>44685</v>
      </c>
      <c r="Q97" s="249"/>
      <c r="R97" s="250" t="s">
        <v>866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379">
        <v>2</v>
      </c>
      <c r="B98" s="329">
        <v>44683</v>
      </c>
      <c r="C98" s="380"/>
      <c r="D98" s="381" t="s">
        <v>889</v>
      </c>
      <c r="E98" s="379" t="s">
        <v>589</v>
      </c>
      <c r="F98" s="379">
        <v>82.5</v>
      </c>
      <c r="G98" s="379">
        <v>40</v>
      </c>
      <c r="H98" s="382">
        <v>107.5</v>
      </c>
      <c r="I98" s="383" t="s">
        <v>892</v>
      </c>
      <c r="J98" s="384" t="s">
        <v>608</v>
      </c>
      <c r="K98" s="385">
        <f t="shared" si="109"/>
        <v>25</v>
      </c>
      <c r="L98" s="386">
        <v>100</v>
      </c>
      <c r="M98" s="387">
        <f t="shared" si="110"/>
        <v>1150</v>
      </c>
      <c r="N98" s="385">
        <v>50</v>
      </c>
      <c r="O98" s="330" t="s">
        <v>587</v>
      </c>
      <c r="P98" s="329">
        <v>44685</v>
      </c>
      <c r="Q98" s="249"/>
      <c r="R98" s="250" t="s">
        <v>866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88">
        <v>3</v>
      </c>
      <c r="B99" s="389">
        <v>44685</v>
      </c>
      <c r="C99" s="390"/>
      <c r="D99" s="391" t="s">
        <v>897</v>
      </c>
      <c r="E99" s="388" t="s">
        <v>589</v>
      </c>
      <c r="F99" s="388">
        <v>92.5</v>
      </c>
      <c r="G99" s="388">
        <v>50</v>
      </c>
      <c r="H99" s="392">
        <v>50</v>
      </c>
      <c r="I99" s="393" t="s">
        <v>898</v>
      </c>
      <c r="J99" s="394" t="s">
        <v>847</v>
      </c>
      <c r="K99" s="395">
        <f t="shared" ref="K99" si="111">H99-F99</f>
        <v>-42.5</v>
      </c>
      <c r="L99" s="396">
        <v>100</v>
      </c>
      <c r="M99" s="397">
        <f t="shared" ref="M99" si="112">(K99*N99)-L99</f>
        <v>-2225</v>
      </c>
      <c r="N99" s="395">
        <v>50</v>
      </c>
      <c r="O99" s="398" t="s">
        <v>599</v>
      </c>
      <c r="P99" s="419">
        <v>44685</v>
      </c>
      <c r="Q99" s="249"/>
      <c r="R99" s="250" t="s">
        <v>866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388">
        <v>4</v>
      </c>
      <c r="B100" s="389">
        <v>44686</v>
      </c>
      <c r="C100" s="390"/>
      <c r="D100" s="391" t="s">
        <v>906</v>
      </c>
      <c r="E100" s="388" t="s">
        <v>589</v>
      </c>
      <c r="F100" s="388">
        <v>85</v>
      </c>
      <c r="G100" s="388">
        <v>10</v>
      </c>
      <c r="H100" s="392">
        <v>10</v>
      </c>
      <c r="I100" s="393" t="s">
        <v>907</v>
      </c>
      <c r="J100" s="394" t="s">
        <v>999</v>
      </c>
      <c r="K100" s="395">
        <f t="shared" ref="K100:K102" si="113">H100-F100</f>
        <v>-75</v>
      </c>
      <c r="L100" s="396">
        <v>100</v>
      </c>
      <c r="M100" s="397">
        <f t="shared" ref="M100:M102" si="114">(K100*N100)-L100</f>
        <v>-1975</v>
      </c>
      <c r="N100" s="395">
        <v>25</v>
      </c>
      <c r="O100" s="398" t="s">
        <v>599</v>
      </c>
      <c r="P100" s="419">
        <v>44686</v>
      </c>
      <c r="Q100" s="249"/>
      <c r="R100" s="250" t="s">
        <v>866</v>
      </c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379">
        <v>5</v>
      </c>
      <c r="B101" s="329">
        <v>44690</v>
      </c>
      <c r="C101" s="380"/>
      <c r="D101" s="381" t="s">
        <v>925</v>
      </c>
      <c r="E101" s="379" t="s">
        <v>589</v>
      </c>
      <c r="F101" s="379">
        <v>106</v>
      </c>
      <c r="G101" s="379">
        <v>65</v>
      </c>
      <c r="H101" s="382">
        <v>127.5</v>
      </c>
      <c r="I101" s="383" t="s">
        <v>926</v>
      </c>
      <c r="J101" s="384" t="s">
        <v>998</v>
      </c>
      <c r="K101" s="385">
        <f t="shared" si="113"/>
        <v>21.5</v>
      </c>
      <c r="L101" s="386">
        <v>100</v>
      </c>
      <c r="M101" s="387">
        <f t="shared" si="114"/>
        <v>975</v>
      </c>
      <c r="N101" s="385">
        <v>50</v>
      </c>
      <c r="O101" s="330" t="s">
        <v>587</v>
      </c>
      <c r="P101" s="418">
        <v>44690</v>
      </c>
      <c r="Q101" s="249"/>
      <c r="R101" s="250" t="s">
        <v>588</v>
      </c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388">
        <v>6</v>
      </c>
      <c r="B102" s="389">
        <v>44691</v>
      </c>
      <c r="C102" s="390"/>
      <c r="D102" s="391" t="s">
        <v>939</v>
      </c>
      <c r="E102" s="388" t="s">
        <v>589</v>
      </c>
      <c r="F102" s="388">
        <v>82.5</v>
      </c>
      <c r="G102" s="388">
        <v>35</v>
      </c>
      <c r="H102" s="392">
        <v>35</v>
      </c>
      <c r="I102" s="393" t="s">
        <v>940</v>
      </c>
      <c r="J102" s="394" t="s">
        <v>1000</v>
      </c>
      <c r="K102" s="395">
        <f t="shared" si="113"/>
        <v>-47.5</v>
      </c>
      <c r="L102" s="396">
        <v>100</v>
      </c>
      <c r="M102" s="397">
        <f t="shared" si="114"/>
        <v>-2475</v>
      </c>
      <c r="N102" s="395">
        <v>50</v>
      </c>
      <c r="O102" s="398" t="s">
        <v>599</v>
      </c>
      <c r="P102" s="419">
        <v>44691</v>
      </c>
      <c r="Q102" s="249"/>
      <c r="R102" s="250" t="s">
        <v>588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374">
        <v>7</v>
      </c>
      <c r="B103" s="346">
        <v>44692</v>
      </c>
      <c r="C103" s="375"/>
      <c r="D103" s="376" t="s">
        <v>941</v>
      </c>
      <c r="E103" s="374" t="s">
        <v>589</v>
      </c>
      <c r="F103" s="374">
        <v>92.5</v>
      </c>
      <c r="G103" s="374">
        <v>45</v>
      </c>
      <c r="H103" s="377">
        <v>45</v>
      </c>
      <c r="I103" s="378" t="s">
        <v>942</v>
      </c>
      <c r="J103" s="394" t="s">
        <v>1000</v>
      </c>
      <c r="K103" s="395">
        <f t="shared" ref="K103:K106" si="115">H103-F103</f>
        <v>-47.5</v>
      </c>
      <c r="L103" s="396">
        <v>100</v>
      </c>
      <c r="M103" s="397">
        <f t="shared" ref="M103:M106" si="116">(K103*N103)-L103</f>
        <v>-2475</v>
      </c>
      <c r="N103" s="395">
        <v>50</v>
      </c>
      <c r="O103" s="398" t="s">
        <v>599</v>
      </c>
      <c r="P103" s="419">
        <v>44692</v>
      </c>
      <c r="Q103" s="249"/>
      <c r="R103" s="250" t="s">
        <v>588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379">
        <v>8</v>
      </c>
      <c r="B104" s="329">
        <v>44692</v>
      </c>
      <c r="C104" s="380"/>
      <c r="D104" s="381" t="s">
        <v>945</v>
      </c>
      <c r="E104" s="379" t="s">
        <v>589</v>
      </c>
      <c r="F104" s="379">
        <v>195</v>
      </c>
      <c r="G104" s="379">
        <v>95</v>
      </c>
      <c r="H104" s="382">
        <v>245</v>
      </c>
      <c r="I104" s="383" t="s">
        <v>946</v>
      </c>
      <c r="J104" s="384" t="s">
        <v>1001</v>
      </c>
      <c r="K104" s="385">
        <f t="shared" si="115"/>
        <v>50</v>
      </c>
      <c r="L104" s="386">
        <v>100</v>
      </c>
      <c r="M104" s="387">
        <f t="shared" si="116"/>
        <v>1150</v>
      </c>
      <c r="N104" s="385">
        <v>25</v>
      </c>
      <c r="O104" s="330" t="s">
        <v>587</v>
      </c>
      <c r="P104" s="418">
        <v>44692</v>
      </c>
      <c r="Q104" s="249"/>
      <c r="R104" s="250" t="s">
        <v>588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348">
        <v>9</v>
      </c>
      <c r="B105" s="346">
        <v>44692</v>
      </c>
      <c r="C105" s="347"/>
      <c r="D105" s="347" t="s">
        <v>947</v>
      </c>
      <c r="E105" s="348" t="s">
        <v>589</v>
      </c>
      <c r="F105" s="348">
        <v>50</v>
      </c>
      <c r="G105" s="348">
        <v>30</v>
      </c>
      <c r="H105" s="343">
        <v>30</v>
      </c>
      <c r="I105" s="343" t="s">
        <v>948</v>
      </c>
      <c r="J105" s="394" t="s">
        <v>1002</v>
      </c>
      <c r="K105" s="395">
        <f t="shared" si="115"/>
        <v>-20</v>
      </c>
      <c r="L105" s="396">
        <v>100</v>
      </c>
      <c r="M105" s="397">
        <f t="shared" si="116"/>
        <v>-5100</v>
      </c>
      <c r="N105" s="395">
        <v>250</v>
      </c>
      <c r="O105" s="398" t="s">
        <v>599</v>
      </c>
      <c r="P105" s="389">
        <v>44693</v>
      </c>
      <c r="Q105" s="249"/>
      <c r="R105" s="250" t="s">
        <v>588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348">
        <v>10</v>
      </c>
      <c r="B106" s="346">
        <v>44693</v>
      </c>
      <c r="C106" s="347"/>
      <c r="D106" s="347" t="s">
        <v>958</v>
      </c>
      <c r="E106" s="348" t="s">
        <v>589</v>
      </c>
      <c r="F106" s="348">
        <v>130</v>
      </c>
      <c r="G106" s="348">
        <v>30</v>
      </c>
      <c r="H106" s="343">
        <v>30</v>
      </c>
      <c r="I106" s="343" t="s">
        <v>959</v>
      </c>
      <c r="J106" s="394" t="s">
        <v>1003</v>
      </c>
      <c r="K106" s="395">
        <f t="shared" si="115"/>
        <v>-100</v>
      </c>
      <c r="L106" s="396">
        <v>100</v>
      </c>
      <c r="M106" s="397">
        <f t="shared" si="116"/>
        <v>-2600</v>
      </c>
      <c r="N106" s="395">
        <v>25</v>
      </c>
      <c r="O106" s="398" t="s">
        <v>599</v>
      </c>
      <c r="P106" s="389">
        <v>44693</v>
      </c>
      <c r="Q106" s="249"/>
      <c r="R106" s="250" t="s">
        <v>866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379">
        <v>11</v>
      </c>
      <c r="B107" s="329">
        <v>44698</v>
      </c>
      <c r="C107" s="380"/>
      <c r="D107" s="381" t="s">
        <v>987</v>
      </c>
      <c r="E107" s="379" t="s">
        <v>589</v>
      </c>
      <c r="F107" s="379">
        <v>18.5</v>
      </c>
      <c r="G107" s="379">
        <v>10</v>
      </c>
      <c r="H107" s="382">
        <v>27</v>
      </c>
      <c r="I107" s="383" t="s">
        <v>988</v>
      </c>
      <c r="J107" s="384" t="s">
        <v>997</v>
      </c>
      <c r="K107" s="385">
        <f t="shared" ref="K107" si="117">H107-F107</f>
        <v>8.5</v>
      </c>
      <c r="L107" s="386">
        <v>100</v>
      </c>
      <c r="M107" s="387">
        <f t="shared" ref="M107" si="118">(K107*N107)-L107</f>
        <v>5850</v>
      </c>
      <c r="N107" s="385">
        <v>700</v>
      </c>
      <c r="O107" s="330" t="s">
        <v>587</v>
      </c>
      <c r="P107" s="329">
        <v>44699</v>
      </c>
      <c r="Q107" s="249"/>
      <c r="R107" s="250" t="s">
        <v>588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348">
        <v>12</v>
      </c>
      <c r="B108" s="346">
        <v>44698</v>
      </c>
      <c r="C108" s="347"/>
      <c r="D108" s="347" t="s">
        <v>989</v>
      </c>
      <c r="E108" s="348" t="s">
        <v>589</v>
      </c>
      <c r="F108" s="348">
        <v>97.5</v>
      </c>
      <c r="G108" s="348">
        <v>60</v>
      </c>
      <c r="H108" s="343">
        <v>60</v>
      </c>
      <c r="I108" s="343" t="s">
        <v>990</v>
      </c>
      <c r="J108" s="394" t="s">
        <v>1004</v>
      </c>
      <c r="K108" s="395">
        <f t="shared" ref="K108" si="119">H108-F108</f>
        <v>-37.5</v>
      </c>
      <c r="L108" s="396">
        <v>100</v>
      </c>
      <c r="M108" s="397">
        <f t="shared" ref="M108" si="120">(K108*N108)-L108</f>
        <v>-1975</v>
      </c>
      <c r="N108" s="395">
        <v>50</v>
      </c>
      <c r="O108" s="398" t="s">
        <v>599</v>
      </c>
      <c r="P108" s="419">
        <v>44698</v>
      </c>
      <c r="Q108" s="249"/>
      <c r="R108" s="250" t="s">
        <v>866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48">
        <v>13</v>
      </c>
      <c r="B109" s="346">
        <v>44699</v>
      </c>
      <c r="C109" s="347"/>
      <c r="D109" s="347" t="s">
        <v>1008</v>
      </c>
      <c r="E109" s="348" t="s">
        <v>589</v>
      </c>
      <c r="F109" s="348">
        <v>33</v>
      </c>
      <c r="G109" s="348">
        <v>15</v>
      </c>
      <c r="H109" s="343">
        <v>15</v>
      </c>
      <c r="I109" s="343" t="s">
        <v>1009</v>
      </c>
      <c r="J109" s="394" t="s">
        <v>1017</v>
      </c>
      <c r="K109" s="395">
        <f t="shared" ref="K109:K110" si="121">H109-F109</f>
        <v>-18</v>
      </c>
      <c r="L109" s="396">
        <v>100</v>
      </c>
      <c r="M109" s="397">
        <f t="shared" ref="M109:M110" si="122">(K109*N109)-L109</f>
        <v>-5500</v>
      </c>
      <c r="N109" s="395">
        <v>300</v>
      </c>
      <c r="O109" s="398" t="s">
        <v>599</v>
      </c>
      <c r="P109" s="389">
        <v>44700</v>
      </c>
      <c r="Q109" s="249"/>
      <c r="R109" s="250" t="s">
        <v>866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48">
        <v>14</v>
      </c>
      <c r="B110" s="346">
        <v>44699</v>
      </c>
      <c r="C110" s="347"/>
      <c r="D110" s="347" t="s">
        <v>1010</v>
      </c>
      <c r="E110" s="348" t="s">
        <v>589</v>
      </c>
      <c r="F110" s="348">
        <v>41.5</v>
      </c>
      <c r="G110" s="348">
        <v>23</v>
      </c>
      <c r="H110" s="343">
        <v>23</v>
      </c>
      <c r="I110" s="343" t="s">
        <v>1011</v>
      </c>
      <c r="J110" s="394" t="s">
        <v>1018</v>
      </c>
      <c r="K110" s="395">
        <f t="shared" si="121"/>
        <v>-18.5</v>
      </c>
      <c r="L110" s="396">
        <v>100</v>
      </c>
      <c r="M110" s="397">
        <f t="shared" si="122"/>
        <v>-4725</v>
      </c>
      <c r="N110" s="395">
        <v>250</v>
      </c>
      <c r="O110" s="398" t="s">
        <v>599</v>
      </c>
      <c r="P110" s="389">
        <v>44700</v>
      </c>
      <c r="Q110" s="249"/>
      <c r="R110" s="250" t="s">
        <v>866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276">
        <v>15</v>
      </c>
      <c r="B111" s="329">
        <v>44700</v>
      </c>
      <c r="C111" s="413"/>
      <c r="D111" s="413" t="s">
        <v>1015</v>
      </c>
      <c r="E111" s="276" t="s">
        <v>589</v>
      </c>
      <c r="F111" s="276">
        <v>44.5</v>
      </c>
      <c r="G111" s="276">
        <v>15</v>
      </c>
      <c r="H111" s="385">
        <v>64.5</v>
      </c>
      <c r="I111" s="385" t="s">
        <v>1016</v>
      </c>
      <c r="J111" s="384" t="s">
        <v>951</v>
      </c>
      <c r="K111" s="385">
        <f t="shared" ref="K111" si="123">H111-F111</f>
        <v>20</v>
      </c>
      <c r="L111" s="386">
        <v>100</v>
      </c>
      <c r="M111" s="387">
        <f t="shared" ref="M111" si="124">(K111*N111)-L111</f>
        <v>900</v>
      </c>
      <c r="N111" s="385">
        <v>50</v>
      </c>
      <c r="O111" s="330" t="s">
        <v>587</v>
      </c>
      <c r="P111" s="329">
        <v>44700</v>
      </c>
      <c r="Q111" s="249"/>
      <c r="R111" s="250" t="s">
        <v>588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446">
        <v>16</v>
      </c>
      <c r="B112" s="447">
        <v>44704</v>
      </c>
      <c r="C112" s="448"/>
      <c r="D112" s="448" t="s">
        <v>1040</v>
      </c>
      <c r="E112" s="446" t="s">
        <v>589</v>
      </c>
      <c r="F112" s="446">
        <v>70</v>
      </c>
      <c r="G112" s="446">
        <v>35</v>
      </c>
      <c r="H112" s="449">
        <v>71</v>
      </c>
      <c r="I112" s="449" t="s">
        <v>1041</v>
      </c>
      <c r="J112" s="450" t="s">
        <v>815</v>
      </c>
      <c r="K112" s="449">
        <f t="shared" ref="K112" si="125">H112-F112</f>
        <v>1</v>
      </c>
      <c r="L112" s="451">
        <v>100</v>
      </c>
      <c r="M112" s="452">
        <f t="shared" ref="M112" si="126">(K112*N112)-L112</f>
        <v>-50</v>
      </c>
      <c r="N112" s="449">
        <v>50</v>
      </c>
      <c r="O112" s="453" t="s">
        <v>587</v>
      </c>
      <c r="P112" s="447">
        <v>44705</v>
      </c>
      <c r="Q112" s="249"/>
      <c r="R112" s="250" t="s">
        <v>588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251">
        <v>17</v>
      </c>
      <c r="B113" s="248">
        <v>44705</v>
      </c>
      <c r="C113" s="313"/>
      <c r="D113" s="313" t="s">
        <v>1065</v>
      </c>
      <c r="E113" s="251" t="s">
        <v>589</v>
      </c>
      <c r="F113" s="251" t="s">
        <v>1066</v>
      </c>
      <c r="G113" s="251">
        <v>9.5</v>
      </c>
      <c r="H113" s="252"/>
      <c r="I113" s="252" t="s">
        <v>1067</v>
      </c>
      <c r="J113" s="287" t="s">
        <v>590</v>
      </c>
      <c r="K113" s="248"/>
      <c r="L113" s="274"/>
      <c r="M113" s="275"/>
      <c r="N113" s="252"/>
      <c r="O113" s="287"/>
      <c r="P113" s="248"/>
      <c r="Q113" s="249"/>
      <c r="R113" s="250"/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276">
        <v>18</v>
      </c>
      <c r="B114" s="329">
        <v>44705</v>
      </c>
      <c r="C114" s="413"/>
      <c r="D114" s="413" t="s">
        <v>1068</v>
      </c>
      <c r="E114" s="276" t="s">
        <v>589</v>
      </c>
      <c r="F114" s="276">
        <v>265</v>
      </c>
      <c r="G114" s="276">
        <v>150</v>
      </c>
      <c r="H114" s="385">
        <v>320</v>
      </c>
      <c r="I114" s="385" t="s">
        <v>1069</v>
      </c>
      <c r="J114" s="384" t="s">
        <v>726</v>
      </c>
      <c r="K114" s="385">
        <f t="shared" ref="K114:K116" si="127">H114-F114</f>
        <v>55</v>
      </c>
      <c r="L114" s="386">
        <v>100</v>
      </c>
      <c r="M114" s="387">
        <f t="shared" ref="M114:M116" si="128">(K114*N114)-L114</f>
        <v>1275</v>
      </c>
      <c r="N114" s="385">
        <v>25</v>
      </c>
      <c r="O114" s="330" t="s">
        <v>587</v>
      </c>
      <c r="P114" s="418">
        <v>44705</v>
      </c>
      <c r="Q114" s="249"/>
      <c r="R114" s="250"/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276">
        <v>19</v>
      </c>
      <c r="B115" s="329">
        <v>44705</v>
      </c>
      <c r="C115" s="413"/>
      <c r="D115" s="413" t="s">
        <v>1068</v>
      </c>
      <c r="E115" s="276" t="s">
        <v>589</v>
      </c>
      <c r="F115" s="276">
        <v>245</v>
      </c>
      <c r="G115" s="276">
        <v>130</v>
      </c>
      <c r="H115" s="385">
        <v>310</v>
      </c>
      <c r="I115" s="385" t="s">
        <v>1070</v>
      </c>
      <c r="J115" s="384" t="s">
        <v>1071</v>
      </c>
      <c r="K115" s="385">
        <f t="shared" si="127"/>
        <v>65</v>
      </c>
      <c r="L115" s="386">
        <v>100</v>
      </c>
      <c r="M115" s="387">
        <f t="shared" si="128"/>
        <v>1525</v>
      </c>
      <c r="N115" s="385">
        <v>25</v>
      </c>
      <c r="O115" s="330" t="s">
        <v>587</v>
      </c>
      <c r="P115" s="418">
        <v>44705</v>
      </c>
      <c r="Q115" s="249"/>
      <c r="R115" s="250"/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276">
        <v>20</v>
      </c>
      <c r="B116" s="329">
        <v>44705</v>
      </c>
      <c r="C116" s="413"/>
      <c r="D116" s="413" t="s">
        <v>1068</v>
      </c>
      <c r="E116" s="276" t="s">
        <v>589</v>
      </c>
      <c r="F116" s="276">
        <v>195</v>
      </c>
      <c r="G116" s="276">
        <v>85</v>
      </c>
      <c r="H116" s="385">
        <v>255</v>
      </c>
      <c r="I116" s="385" t="s">
        <v>946</v>
      </c>
      <c r="J116" s="384" t="s">
        <v>796</v>
      </c>
      <c r="K116" s="385">
        <f t="shared" si="127"/>
        <v>60</v>
      </c>
      <c r="L116" s="386">
        <v>100</v>
      </c>
      <c r="M116" s="387">
        <f t="shared" si="128"/>
        <v>1400</v>
      </c>
      <c r="N116" s="385">
        <v>25</v>
      </c>
      <c r="O116" s="330" t="s">
        <v>587</v>
      </c>
      <c r="P116" s="418">
        <v>44705</v>
      </c>
      <c r="Q116" s="249"/>
      <c r="R116" s="250"/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251"/>
      <c r="B117" s="248"/>
      <c r="C117" s="313"/>
      <c r="D117" s="313"/>
      <c r="E117" s="251"/>
      <c r="F117" s="251"/>
      <c r="G117" s="251"/>
      <c r="H117" s="252"/>
      <c r="I117" s="252"/>
      <c r="J117" s="287"/>
      <c r="K117" s="252"/>
      <c r="L117" s="274"/>
      <c r="M117" s="275"/>
      <c r="N117" s="252"/>
      <c r="O117" s="287"/>
      <c r="P117" s="248"/>
      <c r="Q117" s="249"/>
      <c r="R117" s="250"/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363"/>
      <c r="B118" s="248"/>
      <c r="C118" s="364"/>
      <c r="D118" s="365"/>
      <c r="E118" s="363"/>
      <c r="F118" s="363"/>
      <c r="G118" s="363"/>
      <c r="H118" s="366"/>
      <c r="I118" s="367"/>
      <c r="J118" s="287"/>
      <c r="K118" s="252"/>
      <c r="L118" s="274"/>
      <c r="M118" s="275"/>
      <c r="N118" s="252"/>
      <c r="O118" s="287"/>
      <c r="P118" s="248"/>
      <c r="Q118" s="249"/>
      <c r="R118" s="250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ht="14.25" customHeight="1">
      <c r="A119" s="151"/>
      <c r="B119" s="156"/>
      <c r="C119" s="156"/>
      <c r="D119" s="157"/>
      <c r="E119" s="151"/>
      <c r="F119" s="158"/>
      <c r="G119" s="151"/>
      <c r="H119" s="151"/>
      <c r="I119" s="151"/>
      <c r="J119" s="156"/>
      <c r="K119" s="159"/>
      <c r="L119" s="151"/>
      <c r="M119" s="151"/>
      <c r="N119" s="151"/>
      <c r="O119" s="160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94" t="s">
        <v>611</v>
      </c>
      <c r="B120" s="161"/>
      <c r="C120" s="161"/>
      <c r="D120" s="162"/>
      <c r="E120" s="135"/>
      <c r="F120" s="6"/>
      <c r="G120" s="6"/>
      <c r="H120" s="136"/>
      <c r="I120" s="163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38.25" customHeight="1">
      <c r="A121" s="95" t="s">
        <v>16</v>
      </c>
      <c r="B121" s="96" t="s">
        <v>564</v>
      </c>
      <c r="C121" s="96"/>
      <c r="D121" s="97" t="s">
        <v>575</v>
      </c>
      <c r="E121" s="96" t="s">
        <v>576</v>
      </c>
      <c r="F121" s="96" t="s">
        <v>577</v>
      </c>
      <c r="G121" s="96" t="s">
        <v>578</v>
      </c>
      <c r="H121" s="96" t="s">
        <v>579</v>
      </c>
      <c r="I121" s="96" t="s">
        <v>580</v>
      </c>
      <c r="J121" s="95" t="s">
        <v>581</v>
      </c>
      <c r="K121" s="139" t="s">
        <v>598</v>
      </c>
      <c r="L121" s="140" t="s">
        <v>583</v>
      </c>
      <c r="M121" s="98" t="s">
        <v>584</v>
      </c>
      <c r="N121" s="96" t="s">
        <v>585</v>
      </c>
      <c r="O121" s="97" t="s">
        <v>586</v>
      </c>
      <c r="P121" s="96" t="s">
        <v>818</v>
      </c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s="247" customFormat="1" ht="14.25" customHeight="1">
      <c r="A122" s="437">
        <v>1</v>
      </c>
      <c r="B122" s="351">
        <v>44488</v>
      </c>
      <c r="C122" s="351"/>
      <c r="D122" s="352" t="s">
        <v>1020</v>
      </c>
      <c r="E122" s="353" t="s">
        <v>861</v>
      </c>
      <c r="F122" s="353">
        <v>235.25</v>
      </c>
      <c r="G122" s="353">
        <v>198</v>
      </c>
      <c r="H122" s="353">
        <v>273</v>
      </c>
      <c r="I122" s="353" t="s">
        <v>823</v>
      </c>
      <c r="J122" s="334" t="s">
        <v>1019</v>
      </c>
      <c r="K122" s="334">
        <f t="shared" ref="K122" si="129">H122-F122</f>
        <v>37.75</v>
      </c>
      <c r="L122" s="335">
        <f t="shared" ref="L122" si="130">(F122*-0.7)/100</f>
        <v>-1.6467499999999999</v>
      </c>
      <c r="M122" s="336">
        <f t="shared" ref="M122" si="131">(K122+L122)/F122</f>
        <v>0.15346758767268864</v>
      </c>
      <c r="N122" s="334" t="s">
        <v>587</v>
      </c>
      <c r="O122" s="337">
        <v>44700</v>
      </c>
      <c r="P122" s="334"/>
      <c r="Q122" s="246"/>
      <c r="R122" s="1" t="s">
        <v>588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349">
        <v>2</v>
      </c>
      <c r="B123" s="350">
        <v>44651</v>
      </c>
      <c r="C123" s="351"/>
      <c r="D123" s="352" t="s">
        <v>437</v>
      </c>
      <c r="E123" s="353" t="s">
        <v>589</v>
      </c>
      <c r="F123" s="353">
        <v>379</v>
      </c>
      <c r="G123" s="353">
        <v>348</v>
      </c>
      <c r="H123" s="353">
        <v>406</v>
      </c>
      <c r="I123" s="353" t="s">
        <v>864</v>
      </c>
      <c r="J123" s="334" t="s">
        <v>867</v>
      </c>
      <c r="K123" s="334">
        <f t="shared" ref="K123" si="132">H123-F123</f>
        <v>27</v>
      </c>
      <c r="L123" s="335">
        <f t="shared" ref="L123" si="133">(F123*-0.7)/100</f>
        <v>-2.653</v>
      </c>
      <c r="M123" s="336">
        <f t="shared" ref="M123" si="134">(K123+L123)/F123</f>
        <v>6.4240105540897097E-2</v>
      </c>
      <c r="N123" s="334" t="s">
        <v>587</v>
      </c>
      <c r="O123" s="337">
        <v>44657</v>
      </c>
      <c r="P123" s="334">
        <f>VLOOKUP(D123,'MidCap Intra'!B86:C639,2,0)</f>
        <v>380.95</v>
      </c>
      <c r="Q123" s="246"/>
      <c r="R123" s="246" t="s">
        <v>588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s="247" customFormat="1" ht="12.75" customHeight="1">
      <c r="A124" s="420">
        <v>3</v>
      </c>
      <c r="B124" s="421">
        <v>44658</v>
      </c>
      <c r="C124" s="422"/>
      <c r="D124" s="423" t="s">
        <v>415</v>
      </c>
      <c r="E124" s="424" t="s">
        <v>589</v>
      </c>
      <c r="F124" s="424">
        <v>450</v>
      </c>
      <c r="G124" s="424">
        <v>398</v>
      </c>
      <c r="H124" s="424">
        <v>398</v>
      </c>
      <c r="I124" s="424" t="s">
        <v>868</v>
      </c>
      <c r="J124" s="394" t="s">
        <v>1005</v>
      </c>
      <c r="K124" s="358">
        <f t="shared" ref="K124" si="135">H124-F124</f>
        <v>-52</v>
      </c>
      <c r="L124" s="371">
        <f t="shared" ref="L124" si="136">(F124*-0.7)/100</f>
        <v>-3.15</v>
      </c>
      <c r="M124" s="372">
        <f t="shared" ref="M124" si="137">(K124+L124)/F124</f>
        <v>-0.12255555555555556</v>
      </c>
      <c r="N124" s="398" t="s">
        <v>599</v>
      </c>
      <c r="O124" s="373">
        <v>44692</v>
      </c>
      <c r="P124" s="358">
        <f>VLOOKUP(D124,'MidCap Intra'!B87:C640,2,0)</f>
        <v>457.85</v>
      </c>
      <c r="Q124" s="246"/>
      <c r="R124" s="246" t="s">
        <v>588</v>
      </c>
      <c r="S124" s="246"/>
      <c r="T124" s="246"/>
      <c r="U124" s="246"/>
      <c r="V124" s="246"/>
      <c r="W124" s="246"/>
      <c r="X124" s="246"/>
      <c r="Y124" s="246"/>
      <c r="Z124" s="246"/>
      <c r="AA124" s="246"/>
      <c r="AB124" s="246"/>
      <c r="AC124" s="246"/>
      <c r="AD124" s="246"/>
      <c r="AE124" s="246"/>
      <c r="AF124" s="246"/>
      <c r="AG124" s="246"/>
      <c r="AH124" s="246"/>
      <c r="AI124" s="246"/>
      <c r="AJ124" s="246"/>
      <c r="AK124" s="246"/>
      <c r="AL124" s="246"/>
    </row>
    <row r="125" spans="1:38" s="247" customFormat="1" ht="12.75" customHeight="1">
      <c r="A125" s="354">
        <v>4</v>
      </c>
      <c r="B125" s="355">
        <v>44687</v>
      </c>
      <c r="C125" s="356"/>
      <c r="D125" s="271" t="s">
        <v>71</v>
      </c>
      <c r="E125" s="357" t="s">
        <v>589</v>
      </c>
      <c r="F125" s="357" t="s">
        <v>910</v>
      </c>
      <c r="G125" s="357">
        <v>206</v>
      </c>
      <c r="H125" s="357"/>
      <c r="I125" s="357" t="s">
        <v>911</v>
      </c>
      <c r="J125" s="272" t="s">
        <v>590</v>
      </c>
      <c r="K125" s="354"/>
      <c r="L125" s="355"/>
      <c r="M125" s="356"/>
      <c r="N125" s="271"/>
      <c r="O125" s="357"/>
      <c r="P125" s="357"/>
      <c r="Q125" s="246"/>
      <c r="R125" s="246" t="s">
        <v>588</v>
      </c>
      <c r="S125" s="246"/>
      <c r="T125" s="246"/>
      <c r="U125" s="246"/>
      <c r="V125" s="246"/>
      <c r="W125" s="246"/>
      <c r="X125" s="246"/>
      <c r="Y125" s="246"/>
      <c r="Z125" s="246"/>
      <c r="AA125" s="246"/>
      <c r="AB125" s="246"/>
      <c r="AC125" s="246"/>
      <c r="AD125" s="246"/>
      <c r="AE125" s="246"/>
      <c r="AF125" s="246"/>
      <c r="AG125" s="246"/>
      <c r="AH125" s="246"/>
      <c r="AI125" s="246"/>
      <c r="AJ125" s="246"/>
      <c r="AK125" s="246"/>
      <c r="AL125" s="246"/>
    </row>
    <row r="126" spans="1:38" ht="14.25" customHeight="1">
      <c r="A126" s="164"/>
      <c r="B126" s="141"/>
      <c r="C126" s="165"/>
      <c r="D126" s="100"/>
      <c r="E126" s="166"/>
      <c r="F126" s="166"/>
      <c r="G126" s="166"/>
      <c r="H126" s="166"/>
      <c r="I126" s="166"/>
      <c r="J126" s="166"/>
      <c r="K126" s="167"/>
      <c r="L126" s="168"/>
      <c r="M126" s="166"/>
      <c r="N126" s="169"/>
      <c r="O126" s="170"/>
      <c r="P126" s="170"/>
      <c r="R126" s="6"/>
      <c r="S126" s="41"/>
      <c r="T126" s="1"/>
      <c r="U126" s="1"/>
      <c r="V126" s="1"/>
      <c r="W126" s="1"/>
      <c r="X126" s="1"/>
      <c r="Y126" s="1"/>
      <c r="Z126" s="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</row>
    <row r="127" spans="1:38" ht="12.75" customHeight="1">
      <c r="A127" s="119" t="s">
        <v>591</v>
      </c>
      <c r="B127" s="119"/>
      <c r="C127" s="119"/>
      <c r="D127" s="119"/>
      <c r="E127" s="41"/>
      <c r="F127" s="127" t="s">
        <v>593</v>
      </c>
      <c r="G127" s="56"/>
      <c r="H127" s="56"/>
      <c r="I127" s="56"/>
      <c r="J127" s="6"/>
      <c r="K127" s="145"/>
      <c r="L127" s="146"/>
      <c r="M127" s="6"/>
      <c r="N127" s="109"/>
      <c r="O127" s="171"/>
      <c r="P127" s="1"/>
      <c r="Q127" s="1"/>
      <c r="R127" s="6"/>
      <c r="S127" s="1"/>
      <c r="T127" s="1"/>
      <c r="U127" s="1"/>
      <c r="V127" s="1"/>
      <c r="W127" s="1"/>
      <c r="X127" s="1"/>
      <c r="Y127" s="1"/>
    </row>
    <row r="128" spans="1:38" ht="12.75" customHeight="1">
      <c r="A128" s="126" t="s">
        <v>592</v>
      </c>
      <c r="B128" s="119"/>
      <c r="C128" s="119"/>
      <c r="D128" s="119"/>
      <c r="E128" s="6"/>
      <c r="F128" s="127" t="s">
        <v>595</v>
      </c>
      <c r="G128" s="6"/>
      <c r="H128" s="6" t="s">
        <v>814</v>
      </c>
      <c r="I128" s="6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12.75" customHeight="1">
      <c r="A129" s="126"/>
      <c r="B129" s="119"/>
      <c r="C129" s="119"/>
      <c r="D129" s="119"/>
      <c r="E129" s="6"/>
      <c r="F129" s="127"/>
      <c r="G129" s="6"/>
      <c r="H129" s="6"/>
      <c r="I129" s="6"/>
      <c r="J129" s="1"/>
      <c r="K129" s="6"/>
      <c r="L129" s="6"/>
      <c r="M129" s="6"/>
      <c r="N129" s="1"/>
      <c r="O129" s="1"/>
      <c r="Q129" s="1"/>
      <c r="R129" s="56"/>
      <c r="S129" s="1"/>
      <c r="T129" s="1"/>
      <c r="U129" s="1"/>
      <c r="V129" s="1"/>
      <c r="W129" s="1"/>
      <c r="X129" s="1"/>
      <c r="Y129" s="1"/>
      <c r="Z129" s="1"/>
    </row>
    <row r="130" spans="1:38" ht="12.75" customHeight="1">
      <c r="A130" s="1"/>
      <c r="B130" s="134" t="s">
        <v>612</v>
      </c>
      <c r="C130" s="134"/>
      <c r="D130" s="134"/>
      <c r="E130" s="134"/>
      <c r="F130" s="135"/>
      <c r="G130" s="6"/>
      <c r="H130" s="6"/>
      <c r="I130" s="136"/>
      <c r="J130" s="137"/>
      <c r="K130" s="138"/>
      <c r="L130" s="137"/>
      <c r="M130" s="6"/>
      <c r="N130" s="1"/>
      <c r="O130" s="1"/>
      <c r="Q130" s="1"/>
      <c r="R130" s="56"/>
      <c r="S130" s="1"/>
      <c r="T130" s="1"/>
      <c r="U130" s="1"/>
      <c r="V130" s="1"/>
      <c r="W130" s="1"/>
      <c r="X130" s="1"/>
      <c r="Y130" s="1"/>
      <c r="Z130" s="1"/>
    </row>
    <row r="131" spans="1:38" ht="38.25" customHeight="1">
      <c r="A131" s="95" t="s">
        <v>16</v>
      </c>
      <c r="B131" s="96" t="s">
        <v>564</v>
      </c>
      <c r="C131" s="96"/>
      <c r="D131" s="97" t="s">
        <v>575</v>
      </c>
      <c r="E131" s="96" t="s">
        <v>576</v>
      </c>
      <c r="F131" s="96" t="s">
        <v>577</v>
      </c>
      <c r="G131" s="96" t="s">
        <v>597</v>
      </c>
      <c r="H131" s="96" t="s">
        <v>579</v>
      </c>
      <c r="I131" s="96" t="s">
        <v>580</v>
      </c>
      <c r="J131" s="172" t="s">
        <v>581</v>
      </c>
      <c r="K131" s="139" t="s">
        <v>598</v>
      </c>
      <c r="L131" s="149" t="s">
        <v>606</v>
      </c>
      <c r="M131" s="96" t="s">
        <v>607</v>
      </c>
      <c r="N131" s="140" t="s">
        <v>583</v>
      </c>
      <c r="O131" s="98" t="s">
        <v>584</v>
      </c>
      <c r="P131" s="96" t="s">
        <v>585</v>
      </c>
      <c r="Q131" s="97" t="s">
        <v>586</v>
      </c>
      <c r="R131" s="56"/>
      <c r="S131" s="1"/>
      <c r="T131" s="1"/>
      <c r="U131" s="1"/>
      <c r="V131" s="1"/>
      <c r="W131" s="1"/>
      <c r="X131" s="1"/>
      <c r="Y131" s="1"/>
      <c r="Z131" s="1"/>
    </row>
    <row r="132" spans="1:38" ht="14.25" customHeight="1">
      <c r="A132" s="101"/>
      <c r="B132" s="102"/>
      <c r="C132" s="173"/>
      <c r="D132" s="103"/>
      <c r="E132" s="104"/>
      <c r="F132" s="174"/>
      <c r="G132" s="101"/>
      <c r="H132" s="104"/>
      <c r="I132" s="105"/>
      <c r="J132" s="175"/>
      <c r="K132" s="175"/>
      <c r="L132" s="176"/>
      <c r="M132" s="99"/>
      <c r="N132" s="176"/>
      <c r="O132" s="177"/>
      <c r="P132" s="178"/>
      <c r="Q132" s="179"/>
      <c r="R132" s="144"/>
      <c r="S132" s="113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38" ht="14.25" customHeight="1">
      <c r="A133" s="101"/>
      <c r="B133" s="102"/>
      <c r="C133" s="173"/>
      <c r="D133" s="103"/>
      <c r="E133" s="104"/>
      <c r="F133" s="174"/>
      <c r="G133" s="101"/>
      <c r="H133" s="104"/>
      <c r="I133" s="105"/>
      <c r="J133" s="175"/>
      <c r="K133" s="175"/>
      <c r="L133" s="176"/>
      <c r="M133" s="99"/>
      <c r="N133" s="176"/>
      <c r="O133" s="177"/>
      <c r="P133" s="178"/>
      <c r="Q133" s="179"/>
      <c r="R133" s="144"/>
      <c r="S133" s="113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38" ht="14.25" customHeight="1">
      <c r="A134" s="101"/>
      <c r="B134" s="102"/>
      <c r="C134" s="173"/>
      <c r="D134" s="103"/>
      <c r="E134" s="104"/>
      <c r="F134" s="174"/>
      <c r="G134" s="101"/>
      <c r="H134" s="104"/>
      <c r="I134" s="105"/>
      <c r="J134" s="175"/>
      <c r="K134" s="175"/>
      <c r="L134" s="176"/>
      <c r="M134" s="99"/>
      <c r="N134" s="176"/>
      <c r="O134" s="177"/>
      <c r="P134" s="178"/>
      <c r="Q134" s="179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101"/>
      <c r="B135" s="102"/>
      <c r="C135" s="173"/>
      <c r="D135" s="103"/>
      <c r="E135" s="104"/>
      <c r="F135" s="175"/>
      <c r="G135" s="101"/>
      <c r="H135" s="104"/>
      <c r="I135" s="105"/>
      <c r="J135" s="175"/>
      <c r="K135" s="175"/>
      <c r="L135" s="176"/>
      <c r="M135" s="99"/>
      <c r="N135" s="176"/>
      <c r="O135" s="177"/>
      <c r="P135" s="178"/>
      <c r="Q135" s="179"/>
      <c r="R135" s="6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1"/>
      <c r="B136" s="102"/>
      <c r="C136" s="173"/>
      <c r="D136" s="103"/>
      <c r="E136" s="104"/>
      <c r="F136" s="175"/>
      <c r="G136" s="101"/>
      <c r="H136" s="104"/>
      <c r="I136" s="105"/>
      <c r="J136" s="175"/>
      <c r="K136" s="175"/>
      <c r="L136" s="176"/>
      <c r="M136" s="99"/>
      <c r="N136" s="176"/>
      <c r="O136" s="177"/>
      <c r="P136" s="178"/>
      <c r="Q136" s="179"/>
      <c r="R136" s="6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101"/>
      <c r="B137" s="102"/>
      <c r="C137" s="173"/>
      <c r="D137" s="103"/>
      <c r="E137" s="104"/>
      <c r="F137" s="174"/>
      <c r="G137" s="101"/>
      <c r="H137" s="104"/>
      <c r="I137" s="105"/>
      <c r="J137" s="175"/>
      <c r="K137" s="175"/>
      <c r="L137" s="176"/>
      <c r="M137" s="99"/>
      <c r="N137" s="176"/>
      <c r="O137" s="177"/>
      <c r="P137" s="178"/>
      <c r="Q137" s="17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01"/>
      <c r="B138" s="102"/>
      <c r="C138" s="173"/>
      <c r="D138" s="103"/>
      <c r="E138" s="104"/>
      <c r="F138" s="174"/>
      <c r="G138" s="101"/>
      <c r="H138" s="104"/>
      <c r="I138" s="105"/>
      <c r="J138" s="175"/>
      <c r="K138" s="175"/>
      <c r="L138" s="175"/>
      <c r="M138" s="175"/>
      <c r="N138" s="176"/>
      <c r="O138" s="180"/>
      <c r="P138" s="178"/>
      <c r="Q138" s="17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1"/>
      <c r="B139" s="102"/>
      <c r="C139" s="173"/>
      <c r="D139" s="103"/>
      <c r="E139" s="104"/>
      <c r="F139" s="175"/>
      <c r="G139" s="101"/>
      <c r="H139" s="104"/>
      <c r="I139" s="105"/>
      <c r="J139" s="175"/>
      <c r="K139" s="175"/>
      <c r="L139" s="176"/>
      <c r="M139" s="99"/>
      <c r="N139" s="176"/>
      <c r="O139" s="177"/>
      <c r="P139" s="178"/>
      <c r="Q139" s="179"/>
      <c r="R139" s="144"/>
      <c r="S139" s="113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1"/>
      <c r="B140" s="102"/>
      <c r="C140" s="173"/>
      <c r="D140" s="103"/>
      <c r="E140" s="104"/>
      <c r="F140" s="174"/>
      <c r="G140" s="101"/>
      <c r="H140" s="104"/>
      <c r="I140" s="105"/>
      <c r="J140" s="181"/>
      <c r="K140" s="181"/>
      <c r="L140" s="181"/>
      <c r="M140" s="181"/>
      <c r="N140" s="182"/>
      <c r="O140" s="177"/>
      <c r="P140" s="106"/>
      <c r="Q140" s="179"/>
      <c r="R140" s="144"/>
      <c r="S140" s="113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126"/>
      <c r="B141" s="119"/>
      <c r="C141" s="119"/>
      <c r="D141" s="119"/>
      <c r="E141" s="6"/>
      <c r="F141" s="127"/>
      <c r="G141" s="6"/>
      <c r="H141" s="6"/>
      <c r="I141" s="6"/>
      <c r="J141" s="1"/>
      <c r="K141" s="6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26"/>
      <c r="B142" s="119"/>
      <c r="C142" s="119"/>
      <c r="D142" s="119"/>
      <c r="E142" s="6"/>
      <c r="F142" s="127"/>
      <c r="G142" s="56"/>
      <c r="H142" s="41"/>
      <c r="I142" s="56"/>
      <c r="J142" s="6"/>
      <c r="K142" s="145"/>
      <c r="L142" s="146"/>
      <c r="M142" s="6"/>
      <c r="N142" s="109"/>
      <c r="O142" s="147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56"/>
      <c r="B143" s="108"/>
      <c r="C143" s="108"/>
      <c r="D143" s="41"/>
      <c r="E143" s="56"/>
      <c r="F143" s="56"/>
      <c r="G143" s="56"/>
      <c r="H143" s="41"/>
      <c r="I143" s="56"/>
      <c r="J143" s="6"/>
      <c r="K143" s="145"/>
      <c r="L143" s="146"/>
      <c r="M143" s="6"/>
      <c r="N143" s="109"/>
      <c r="O143" s="147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41"/>
      <c r="B144" s="183" t="s">
        <v>613</v>
      </c>
      <c r="C144" s="183"/>
      <c r="D144" s="183"/>
      <c r="E144" s="183"/>
      <c r="F144" s="6"/>
      <c r="G144" s="6"/>
      <c r="H144" s="137"/>
      <c r="I144" s="6"/>
      <c r="J144" s="137"/>
      <c r="K144" s="138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38.25" customHeight="1">
      <c r="A145" s="95" t="s">
        <v>16</v>
      </c>
      <c r="B145" s="96" t="s">
        <v>564</v>
      </c>
      <c r="C145" s="96"/>
      <c r="D145" s="97" t="s">
        <v>575</v>
      </c>
      <c r="E145" s="96" t="s">
        <v>576</v>
      </c>
      <c r="F145" s="96" t="s">
        <v>577</v>
      </c>
      <c r="G145" s="96" t="s">
        <v>614</v>
      </c>
      <c r="H145" s="96" t="s">
        <v>615</v>
      </c>
      <c r="I145" s="96" t="s">
        <v>580</v>
      </c>
      <c r="J145" s="184" t="s">
        <v>581</v>
      </c>
      <c r="K145" s="96" t="s">
        <v>582</v>
      </c>
      <c r="L145" s="96" t="s">
        <v>616</v>
      </c>
      <c r="M145" s="96" t="s">
        <v>585</v>
      </c>
      <c r="N145" s="97" t="s">
        <v>586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</v>
      </c>
      <c r="B146" s="186">
        <v>41579</v>
      </c>
      <c r="C146" s="186"/>
      <c r="D146" s="187" t="s">
        <v>617</v>
      </c>
      <c r="E146" s="188" t="s">
        <v>618</v>
      </c>
      <c r="F146" s="189">
        <v>82</v>
      </c>
      <c r="G146" s="188" t="s">
        <v>619</v>
      </c>
      <c r="H146" s="188">
        <v>100</v>
      </c>
      <c r="I146" s="190">
        <v>100</v>
      </c>
      <c r="J146" s="191" t="s">
        <v>620</v>
      </c>
      <c r="K146" s="192">
        <f t="shared" ref="K146:K198" si="138">H146-F146</f>
        <v>18</v>
      </c>
      <c r="L146" s="193">
        <f t="shared" ref="L146:L198" si="139">K146/F146</f>
        <v>0.21951219512195122</v>
      </c>
      <c r="M146" s="188" t="s">
        <v>587</v>
      </c>
      <c r="N146" s="194">
        <v>42657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2</v>
      </c>
      <c r="B147" s="186">
        <v>41794</v>
      </c>
      <c r="C147" s="186"/>
      <c r="D147" s="187" t="s">
        <v>621</v>
      </c>
      <c r="E147" s="188" t="s">
        <v>589</v>
      </c>
      <c r="F147" s="189">
        <v>257</v>
      </c>
      <c r="G147" s="188" t="s">
        <v>619</v>
      </c>
      <c r="H147" s="188">
        <v>300</v>
      </c>
      <c r="I147" s="190">
        <v>300</v>
      </c>
      <c r="J147" s="191" t="s">
        <v>620</v>
      </c>
      <c r="K147" s="192">
        <f t="shared" si="138"/>
        <v>43</v>
      </c>
      <c r="L147" s="193">
        <f t="shared" si="139"/>
        <v>0.16731517509727625</v>
      </c>
      <c r="M147" s="188" t="s">
        <v>587</v>
      </c>
      <c r="N147" s="194">
        <v>41822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3</v>
      </c>
      <c r="B148" s="186">
        <v>41828</v>
      </c>
      <c r="C148" s="186"/>
      <c r="D148" s="187" t="s">
        <v>622</v>
      </c>
      <c r="E148" s="188" t="s">
        <v>589</v>
      </c>
      <c r="F148" s="189">
        <v>393</v>
      </c>
      <c r="G148" s="188" t="s">
        <v>619</v>
      </c>
      <c r="H148" s="188">
        <v>468</v>
      </c>
      <c r="I148" s="190">
        <v>468</v>
      </c>
      <c r="J148" s="191" t="s">
        <v>620</v>
      </c>
      <c r="K148" s="192">
        <f t="shared" si="138"/>
        <v>75</v>
      </c>
      <c r="L148" s="193">
        <f t="shared" si="139"/>
        <v>0.19083969465648856</v>
      </c>
      <c r="M148" s="188" t="s">
        <v>587</v>
      </c>
      <c r="N148" s="194">
        <v>41863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4</v>
      </c>
      <c r="B149" s="186">
        <v>41857</v>
      </c>
      <c r="C149" s="186"/>
      <c r="D149" s="187" t="s">
        <v>623</v>
      </c>
      <c r="E149" s="188" t="s">
        <v>589</v>
      </c>
      <c r="F149" s="189">
        <v>205</v>
      </c>
      <c r="G149" s="188" t="s">
        <v>619</v>
      </c>
      <c r="H149" s="188">
        <v>275</v>
      </c>
      <c r="I149" s="190">
        <v>250</v>
      </c>
      <c r="J149" s="191" t="s">
        <v>620</v>
      </c>
      <c r="K149" s="192">
        <f t="shared" si="138"/>
        <v>70</v>
      </c>
      <c r="L149" s="193">
        <f t="shared" si="139"/>
        <v>0.34146341463414637</v>
      </c>
      <c r="M149" s="188" t="s">
        <v>587</v>
      </c>
      <c r="N149" s="194">
        <v>41962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5</v>
      </c>
      <c r="B150" s="186">
        <v>41886</v>
      </c>
      <c r="C150" s="186"/>
      <c r="D150" s="187" t="s">
        <v>624</v>
      </c>
      <c r="E150" s="188" t="s">
        <v>589</v>
      </c>
      <c r="F150" s="189">
        <v>162</v>
      </c>
      <c r="G150" s="188" t="s">
        <v>619</v>
      </c>
      <c r="H150" s="188">
        <v>190</v>
      </c>
      <c r="I150" s="190">
        <v>190</v>
      </c>
      <c r="J150" s="191" t="s">
        <v>620</v>
      </c>
      <c r="K150" s="192">
        <f t="shared" si="138"/>
        <v>28</v>
      </c>
      <c r="L150" s="193">
        <f t="shared" si="139"/>
        <v>0.1728395061728395</v>
      </c>
      <c r="M150" s="188" t="s">
        <v>587</v>
      </c>
      <c r="N150" s="194">
        <v>42006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6</v>
      </c>
      <c r="B151" s="186">
        <v>41886</v>
      </c>
      <c r="C151" s="186"/>
      <c r="D151" s="187" t="s">
        <v>625</v>
      </c>
      <c r="E151" s="188" t="s">
        <v>589</v>
      </c>
      <c r="F151" s="189">
        <v>75</v>
      </c>
      <c r="G151" s="188" t="s">
        <v>619</v>
      </c>
      <c r="H151" s="188">
        <v>91.5</v>
      </c>
      <c r="I151" s="190" t="s">
        <v>626</v>
      </c>
      <c r="J151" s="191" t="s">
        <v>627</v>
      </c>
      <c r="K151" s="192">
        <f t="shared" si="138"/>
        <v>16.5</v>
      </c>
      <c r="L151" s="193">
        <f t="shared" si="139"/>
        <v>0.22</v>
      </c>
      <c r="M151" s="188" t="s">
        <v>587</v>
      </c>
      <c r="N151" s="194">
        <v>41954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</v>
      </c>
      <c r="B152" s="186">
        <v>41913</v>
      </c>
      <c r="C152" s="186"/>
      <c r="D152" s="187" t="s">
        <v>628</v>
      </c>
      <c r="E152" s="188" t="s">
        <v>589</v>
      </c>
      <c r="F152" s="189">
        <v>850</v>
      </c>
      <c r="G152" s="188" t="s">
        <v>619</v>
      </c>
      <c r="H152" s="188">
        <v>982.5</v>
      </c>
      <c r="I152" s="190">
        <v>1050</v>
      </c>
      <c r="J152" s="191" t="s">
        <v>629</v>
      </c>
      <c r="K152" s="192">
        <f t="shared" si="138"/>
        <v>132.5</v>
      </c>
      <c r="L152" s="193">
        <f t="shared" si="139"/>
        <v>0.15588235294117647</v>
      </c>
      <c r="M152" s="188" t="s">
        <v>587</v>
      </c>
      <c r="N152" s="194">
        <v>42039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8</v>
      </c>
      <c r="B153" s="186">
        <v>41913</v>
      </c>
      <c r="C153" s="186"/>
      <c r="D153" s="187" t="s">
        <v>630</v>
      </c>
      <c r="E153" s="188" t="s">
        <v>589</v>
      </c>
      <c r="F153" s="189">
        <v>475</v>
      </c>
      <c r="G153" s="188" t="s">
        <v>619</v>
      </c>
      <c r="H153" s="188">
        <v>515</v>
      </c>
      <c r="I153" s="190">
        <v>600</v>
      </c>
      <c r="J153" s="191" t="s">
        <v>631</v>
      </c>
      <c r="K153" s="192">
        <f t="shared" si="138"/>
        <v>40</v>
      </c>
      <c r="L153" s="193">
        <f t="shared" si="139"/>
        <v>8.4210526315789472E-2</v>
      </c>
      <c r="M153" s="188" t="s">
        <v>587</v>
      </c>
      <c r="N153" s="19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9</v>
      </c>
      <c r="B154" s="186">
        <v>41913</v>
      </c>
      <c r="C154" s="186"/>
      <c r="D154" s="187" t="s">
        <v>632</v>
      </c>
      <c r="E154" s="188" t="s">
        <v>589</v>
      </c>
      <c r="F154" s="189">
        <v>86</v>
      </c>
      <c r="G154" s="188" t="s">
        <v>619</v>
      </c>
      <c r="H154" s="188">
        <v>99</v>
      </c>
      <c r="I154" s="190">
        <v>140</v>
      </c>
      <c r="J154" s="191" t="s">
        <v>633</v>
      </c>
      <c r="K154" s="192">
        <f t="shared" si="138"/>
        <v>13</v>
      </c>
      <c r="L154" s="193">
        <f t="shared" si="139"/>
        <v>0.15116279069767441</v>
      </c>
      <c r="M154" s="188" t="s">
        <v>587</v>
      </c>
      <c r="N154" s="19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10</v>
      </c>
      <c r="B155" s="186">
        <v>41926</v>
      </c>
      <c r="C155" s="186"/>
      <c r="D155" s="187" t="s">
        <v>634</v>
      </c>
      <c r="E155" s="188" t="s">
        <v>589</v>
      </c>
      <c r="F155" s="189">
        <v>496.6</v>
      </c>
      <c r="G155" s="188" t="s">
        <v>619</v>
      </c>
      <c r="H155" s="188">
        <v>621</v>
      </c>
      <c r="I155" s="190">
        <v>580</v>
      </c>
      <c r="J155" s="191" t="s">
        <v>620</v>
      </c>
      <c r="K155" s="192">
        <f t="shared" si="138"/>
        <v>124.39999999999998</v>
      </c>
      <c r="L155" s="193">
        <f t="shared" si="139"/>
        <v>0.25050342327829234</v>
      </c>
      <c r="M155" s="188" t="s">
        <v>587</v>
      </c>
      <c r="N155" s="194">
        <v>42605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11</v>
      </c>
      <c r="B156" s="186">
        <v>41926</v>
      </c>
      <c r="C156" s="186"/>
      <c r="D156" s="187" t="s">
        <v>635</v>
      </c>
      <c r="E156" s="188" t="s">
        <v>589</v>
      </c>
      <c r="F156" s="189">
        <v>2481.9</v>
      </c>
      <c r="G156" s="188" t="s">
        <v>619</v>
      </c>
      <c r="H156" s="188">
        <v>2840</v>
      </c>
      <c r="I156" s="190">
        <v>2870</v>
      </c>
      <c r="J156" s="191" t="s">
        <v>636</v>
      </c>
      <c r="K156" s="192">
        <f t="shared" si="138"/>
        <v>358.09999999999991</v>
      </c>
      <c r="L156" s="193">
        <f t="shared" si="139"/>
        <v>0.14428462065353154</v>
      </c>
      <c r="M156" s="188" t="s">
        <v>587</v>
      </c>
      <c r="N156" s="194">
        <v>42017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12</v>
      </c>
      <c r="B157" s="186">
        <v>41928</v>
      </c>
      <c r="C157" s="186"/>
      <c r="D157" s="187" t="s">
        <v>637</v>
      </c>
      <c r="E157" s="188" t="s">
        <v>589</v>
      </c>
      <c r="F157" s="189">
        <v>84.5</v>
      </c>
      <c r="G157" s="188" t="s">
        <v>619</v>
      </c>
      <c r="H157" s="188">
        <v>93</v>
      </c>
      <c r="I157" s="190">
        <v>110</v>
      </c>
      <c r="J157" s="191" t="s">
        <v>638</v>
      </c>
      <c r="K157" s="192">
        <f t="shared" si="138"/>
        <v>8.5</v>
      </c>
      <c r="L157" s="193">
        <f t="shared" si="139"/>
        <v>0.10059171597633136</v>
      </c>
      <c r="M157" s="188" t="s">
        <v>587</v>
      </c>
      <c r="N157" s="19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13</v>
      </c>
      <c r="B158" s="186">
        <v>41928</v>
      </c>
      <c r="C158" s="186"/>
      <c r="D158" s="187" t="s">
        <v>639</v>
      </c>
      <c r="E158" s="188" t="s">
        <v>589</v>
      </c>
      <c r="F158" s="189">
        <v>401</v>
      </c>
      <c r="G158" s="188" t="s">
        <v>619</v>
      </c>
      <c r="H158" s="188">
        <v>428</v>
      </c>
      <c r="I158" s="190">
        <v>450</v>
      </c>
      <c r="J158" s="191" t="s">
        <v>640</v>
      </c>
      <c r="K158" s="192">
        <f t="shared" si="138"/>
        <v>27</v>
      </c>
      <c r="L158" s="193">
        <f t="shared" si="139"/>
        <v>6.7331670822942641E-2</v>
      </c>
      <c r="M158" s="188" t="s">
        <v>587</v>
      </c>
      <c r="N158" s="194">
        <v>42020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14</v>
      </c>
      <c r="B159" s="186">
        <v>41928</v>
      </c>
      <c r="C159" s="186"/>
      <c r="D159" s="187" t="s">
        <v>641</v>
      </c>
      <c r="E159" s="188" t="s">
        <v>589</v>
      </c>
      <c r="F159" s="189">
        <v>101</v>
      </c>
      <c r="G159" s="188" t="s">
        <v>619</v>
      </c>
      <c r="H159" s="188">
        <v>112</v>
      </c>
      <c r="I159" s="190">
        <v>120</v>
      </c>
      <c r="J159" s="191" t="s">
        <v>642</v>
      </c>
      <c r="K159" s="192">
        <f t="shared" si="138"/>
        <v>11</v>
      </c>
      <c r="L159" s="193">
        <f t="shared" si="139"/>
        <v>0.10891089108910891</v>
      </c>
      <c r="M159" s="188" t="s">
        <v>587</v>
      </c>
      <c r="N159" s="194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15</v>
      </c>
      <c r="B160" s="186">
        <v>41954</v>
      </c>
      <c r="C160" s="186"/>
      <c r="D160" s="187" t="s">
        <v>643</v>
      </c>
      <c r="E160" s="188" t="s">
        <v>589</v>
      </c>
      <c r="F160" s="189">
        <v>59</v>
      </c>
      <c r="G160" s="188" t="s">
        <v>619</v>
      </c>
      <c r="H160" s="188">
        <v>76</v>
      </c>
      <c r="I160" s="190">
        <v>76</v>
      </c>
      <c r="J160" s="191" t="s">
        <v>620</v>
      </c>
      <c r="K160" s="192">
        <f t="shared" si="138"/>
        <v>17</v>
      </c>
      <c r="L160" s="193">
        <f t="shared" si="139"/>
        <v>0.28813559322033899</v>
      </c>
      <c r="M160" s="188" t="s">
        <v>587</v>
      </c>
      <c r="N160" s="194">
        <v>43032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16</v>
      </c>
      <c r="B161" s="186">
        <v>41954</v>
      </c>
      <c r="C161" s="186"/>
      <c r="D161" s="187" t="s">
        <v>632</v>
      </c>
      <c r="E161" s="188" t="s">
        <v>589</v>
      </c>
      <c r="F161" s="189">
        <v>99</v>
      </c>
      <c r="G161" s="188" t="s">
        <v>619</v>
      </c>
      <c r="H161" s="188">
        <v>120</v>
      </c>
      <c r="I161" s="190">
        <v>120</v>
      </c>
      <c r="J161" s="191" t="s">
        <v>600</v>
      </c>
      <c r="K161" s="192">
        <f t="shared" si="138"/>
        <v>21</v>
      </c>
      <c r="L161" s="193">
        <f t="shared" si="139"/>
        <v>0.21212121212121213</v>
      </c>
      <c r="M161" s="188" t="s">
        <v>587</v>
      </c>
      <c r="N161" s="194">
        <v>41960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17</v>
      </c>
      <c r="B162" s="186">
        <v>41956</v>
      </c>
      <c r="C162" s="186"/>
      <c r="D162" s="187" t="s">
        <v>644</v>
      </c>
      <c r="E162" s="188" t="s">
        <v>589</v>
      </c>
      <c r="F162" s="189">
        <v>22</v>
      </c>
      <c r="G162" s="188" t="s">
        <v>619</v>
      </c>
      <c r="H162" s="188">
        <v>33.549999999999997</v>
      </c>
      <c r="I162" s="190">
        <v>32</v>
      </c>
      <c r="J162" s="191" t="s">
        <v>645</v>
      </c>
      <c r="K162" s="192">
        <f t="shared" si="138"/>
        <v>11.549999999999997</v>
      </c>
      <c r="L162" s="193">
        <f t="shared" si="139"/>
        <v>0.52499999999999991</v>
      </c>
      <c r="M162" s="188" t="s">
        <v>587</v>
      </c>
      <c r="N162" s="194">
        <v>42188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18</v>
      </c>
      <c r="B163" s="186">
        <v>41976</v>
      </c>
      <c r="C163" s="186"/>
      <c r="D163" s="187" t="s">
        <v>646</v>
      </c>
      <c r="E163" s="188" t="s">
        <v>589</v>
      </c>
      <c r="F163" s="189">
        <v>440</v>
      </c>
      <c r="G163" s="188" t="s">
        <v>619</v>
      </c>
      <c r="H163" s="188">
        <v>520</v>
      </c>
      <c r="I163" s="190">
        <v>520</v>
      </c>
      <c r="J163" s="191" t="s">
        <v>647</v>
      </c>
      <c r="K163" s="192">
        <f t="shared" si="138"/>
        <v>80</v>
      </c>
      <c r="L163" s="193">
        <f t="shared" si="139"/>
        <v>0.18181818181818182</v>
      </c>
      <c r="M163" s="188" t="s">
        <v>587</v>
      </c>
      <c r="N163" s="194">
        <v>42208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19</v>
      </c>
      <c r="B164" s="186">
        <v>41976</v>
      </c>
      <c r="C164" s="186"/>
      <c r="D164" s="187" t="s">
        <v>648</v>
      </c>
      <c r="E164" s="188" t="s">
        <v>589</v>
      </c>
      <c r="F164" s="189">
        <v>360</v>
      </c>
      <c r="G164" s="188" t="s">
        <v>619</v>
      </c>
      <c r="H164" s="188">
        <v>427</v>
      </c>
      <c r="I164" s="190">
        <v>425</v>
      </c>
      <c r="J164" s="191" t="s">
        <v>649</v>
      </c>
      <c r="K164" s="192">
        <f t="shared" si="138"/>
        <v>67</v>
      </c>
      <c r="L164" s="193">
        <f t="shared" si="139"/>
        <v>0.18611111111111112</v>
      </c>
      <c r="M164" s="188" t="s">
        <v>587</v>
      </c>
      <c r="N164" s="194">
        <v>42058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20</v>
      </c>
      <c r="B165" s="186">
        <v>42012</v>
      </c>
      <c r="C165" s="186"/>
      <c r="D165" s="187" t="s">
        <v>650</v>
      </c>
      <c r="E165" s="188" t="s">
        <v>589</v>
      </c>
      <c r="F165" s="189">
        <v>360</v>
      </c>
      <c r="G165" s="188" t="s">
        <v>619</v>
      </c>
      <c r="H165" s="188">
        <v>455</v>
      </c>
      <c r="I165" s="190">
        <v>420</v>
      </c>
      <c r="J165" s="191" t="s">
        <v>651</v>
      </c>
      <c r="K165" s="192">
        <f t="shared" si="138"/>
        <v>95</v>
      </c>
      <c r="L165" s="193">
        <f t="shared" si="139"/>
        <v>0.2638888888888889</v>
      </c>
      <c r="M165" s="188" t="s">
        <v>587</v>
      </c>
      <c r="N165" s="194">
        <v>42024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21</v>
      </c>
      <c r="B166" s="186">
        <v>42012</v>
      </c>
      <c r="C166" s="186"/>
      <c r="D166" s="187" t="s">
        <v>652</v>
      </c>
      <c r="E166" s="188" t="s">
        <v>589</v>
      </c>
      <c r="F166" s="189">
        <v>130</v>
      </c>
      <c r="G166" s="188"/>
      <c r="H166" s="188">
        <v>175.5</v>
      </c>
      <c r="I166" s="190">
        <v>165</v>
      </c>
      <c r="J166" s="191" t="s">
        <v>653</v>
      </c>
      <c r="K166" s="192">
        <f t="shared" si="138"/>
        <v>45.5</v>
      </c>
      <c r="L166" s="193">
        <f t="shared" si="139"/>
        <v>0.35</v>
      </c>
      <c r="M166" s="188" t="s">
        <v>587</v>
      </c>
      <c r="N166" s="194">
        <v>43088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22</v>
      </c>
      <c r="B167" s="186">
        <v>42040</v>
      </c>
      <c r="C167" s="186"/>
      <c r="D167" s="187" t="s">
        <v>381</v>
      </c>
      <c r="E167" s="188" t="s">
        <v>618</v>
      </c>
      <c r="F167" s="189">
        <v>98</v>
      </c>
      <c r="G167" s="188"/>
      <c r="H167" s="188">
        <v>120</v>
      </c>
      <c r="I167" s="190">
        <v>120</v>
      </c>
      <c r="J167" s="191" t="s">
        <v>620</v>
      </c>
      <c r="K167" s="192">
        <f t="shared" si="138"/>
        <v>22</v>
      </c>
      <c r="L167" s="193">
        <f t="shared" si="139"/>
        <v>0.22448979591836735</v>
      </c>
      <c r="M167" s="188" t="s">
        <v>587</v>
      </c>
      <c r="N167" s="194">
        <v>42753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23</v>
      </c>
      <c r="B168" s="186">
        <v>42040</v>
      </c>
      <c r="C168" s="186"/>
      <c r="D168" s="187" t="s">
        <v>654</v>
      </c>
      <c r="E168" s="188" t="s">
        <v>618</v>
      </c>
      <c r="F168" s="189">
        <v>196</v>
      </c>
      <c r="G168" s="188"/>
      <c r="H168" s="188">
        <v>262</v>
      </c>
      <c r="I168" s="190">
        <v>255</v>
      </c>
      <c r="J168" s="191" t="s">
        <v>620</v>
      </c>
      <c r="K168" s="192">
        <f t="shared" si="138"/>
        <v>66</v>
      </c>
      <c r="L168" s="193">
        <f t="shared" si="139"/>
        <v>0.33673469387755101</v>
      </c>
      <c r="M168" s="188" t="s">
        <v>587</v>
      </c>
      <c r="N168" s="194">
        <v>42599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5">
        <v>24</v>
      </c>
      <c r="B169" s="196">
        <v>42067</v>
      </c>
      <c r="C169" s="196"/>
      <c r="D169" s="197" t="s">
        <v>380</v>
      </c>
      <c r="E169" s="198" t="s">
        <v>618</v>
      </c>
      <c r="F169" s="199">
        <v>235</v>
      </c>
      <c r="G169" s="199"/>
      <c r="H169" s="200">
        <v>77</v>
      </c>
      <c r="I169" s="200" t="s">
        <v>655</v>
      </c>
      <c r="J169" s="201" t="s">
        <v>656</v>
      </c>
      <c r="K169" s="202">
        <f t="shared" si="138"/>
        <v>-158</v>
      </c>
      <c r="L169" s="203">
        <f t="shared" si="139"/>
        <v>-0.67234042553191486</v>
      </c>
      <c r="M169" s="199" t="s">
        <v>599</v>
      </c>
      <c r="N169" s="196">
        <v>43522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25</v>
      </c>
      <c r="B170" s="186">
        <v>42067</v>
      </c>
      <c r="C170" s="186"/>
      <c r="D170" s="187" t="s">
        <v>657</v>
      </c>
      <c r="E170" s="188" t="s">
        <v>618</v>
      </c>
      <c r="F170" s="189">
        <v>185</v>
      </c>
      <c r="G170" s="188"/>
      <c r="H170" s="188">
        <v>224</v>
      </c>
      <c r="I170" s="190" t="s">
        <v>658</v>
      </c>
      <c r="J170" s="191" t="s">
        <v>620</v>
      </c>
      <c r="K170" s="192">
        <f t="shared" si="138"/>
        <v>39</v>
      </c>
      <c r="L170" s="193">
        <f t="shared" si="139"/>
        <v>0.21081081081081082</v>
      </c>
      <c r="M170" s="188" t="s">
        <v>587</v>
      </c>
      <c r="N170" s="194">
        <v>42647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26</v>
      </c>
      <c r="B171" s="196">
        <v>42090</v>
      </c>
      <c r="C171" s="196"/>
      <c r="D171" s="204" t="s">
        <v>659</v>
      </c>
      <c r="E171" s="199" t="s">
        <v>618</v>
      </c>
      <c r="F171" s="199">
        <v>49.5</v>
      </c>
      <c r="G171" s="200"/>
      <c r="H171" s="200">
        <v>15.85</v>
      </c>
      <c r="I171" s="200">
        <v>67</v>
      </c>
      <c r="J171" s="201" t="s">
        <v>660</v>
      </c>
      <c r="K171" s="200">
        <f t="shared" si="138"/>
        <v>-33.65</v>
      </c>
      <c r="L171" s="205">
        <f t="shared" si="139"/>
        <v>-0.67979797979797973</v>
      </c>
      <c r="M171" s="199" t="s">
        <v>599</v>
      </c>
      <c r="N171" s="206">
        <v>43627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27</v>
      </c>
      <c r="B172" s="186">
        <v>42093</v>
      </c>
      <c r="C172" s="186"/>
      <c r="D172" s="187" t="s">
        <v>661</v>
      </c>
      <c r="E172" s="188" t="s">
        <v>618</v>
      </c>
      <c r="F172" s="189">
        <v>183.5</v>
      </c>
      <c r="G172" s="188"/>
      <c r="H172" s="188">
        <v>219</v>
      </c>
      <c r="I172" s="190">
        <v>218</v>
      </c>
      <c r="J172" s="191" t="s">
        <v>662</v>
      </c>
      <c r="K172" s="192">
        <f t="shared" si="138"/>
        <v>35.5</v>
      </c>
      <c r="L172" s="193">
        <f t="shared" si="139"/>
        <v>0.19346049046321526</v>
      </c>
      <c r="M172" s="188" t="s">
        <v>587</v>
      </c>
      <c r="N172" s="194">
        <v>42103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28</v>
      </c>
      <c r="B173" s="186">
        <v>42114</v>
      </c>
      <c r="C173" s="186"/>
      <c r="D173" s="187" t="s">
        <v>663</v>
      </c>
      <c r="E173" s="188" t="s">
        <v>618</v>
      </c>
      <c r="F173" s="189">
        <f>(227+237)/2</f>
        <v>232</v>
      </c>
      <c r="G173" s="188"/>
      <c r="H173" s="188">
        <v>298</v>
      </c>
      <c r="I173" s="190">
        <v>298</v>
      </c>
      <c r="J173" s="191" t="s">
        <v>620</v>
      </c>
      <c r="K173" s="192">
        <f t="shared" si="138"/>
        <v>66</v>
      </c>
      <c r="L173" s="193">
        <f t="shared" si="139"/>
        <v>0.28448275862068967</v>
      </c>
      <c r="M173" s="188" t="s">
        <v>587</v>
      </c>
      <c r="N173" s="194">
        <v>42823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29</v>
      </c>
      <c r="B174" s="186">
        <v>42128</v>
      </c>
      <c r="C174" s="186"/>
      <c r="D174" s="187" t="s">
        <v>664</v>
      </c>
      <c r="E174" s="188" t="s">
        <v>589</v>
      </c>
      <c r="F174" s="189">
        <v>385</v>
      </c>
      <c r="G174" s="188"/>
      <c r="H174" s="188">
        <f>212.5+331</f>
        <v>543.5</v>
      </c>
      <c r="I174" s="190">
        <v>510</v>
      </c>
      <c r="J174" s="191" t="s">
        <v>665</v>
      </c>
      <c r="K174" s="192">
        <f t="shared" si="138"/>
        <v>158.5</v>
      </c>
      <c r="L174" s="193">
        <f t="shared" si="139"/>
        <v>0.41168831168831171</v>
      </c>
      <c r="M174" s="188" t="s">
        <v>587</v>
      </c>
      <c r="N174" s="194">
        <v>42235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30</v>
      </c>
      <c r="B175" s="186">
        <v>42128</v>
      </c>
      <c r="C175" s="186"/>
      <c r="D175" s="187" t="s">
        <v>666</v>
      </c>
      <c r="E175" s="188" t="s">
        <v>589</v>
      </c>
      <c r="F175" s="189">
        <v>115.5</v>
      </c>
      <c r="G175" s="188"/>
      <c r="H175" s="188">
        <v>146</v>
      </c>
      <c r="I175" s="190">
        <v>142</v>
      </c>
      <c r="J175" s="191" t="s">
        <v>667</v>
      </c>
      <c r="K175" s="192">
        <f t="shared" si="138"/>
        <v>30.5</v>
      </c>
      <c r="L175" s="193">
        <f t="shared" si="139"/>
        <v>0.26406926406926406</v>
      </c>
      <c r="M175" s="188" t="s">
        <v>587</v>
      </c>
      <c r="N175" s="194">
        <v>42202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31</v>
      </c>
      <c r="B176" s="186">
        <v>42151</v>
      </c>
      <c r="C176" s="186"/>
      <c r="D176" s="187" t="s">
        <v>668</v>
      </c>
      <c r="E176" s="188" t="s">
        <v>589</v>
      </c>
      <c r="F176" s="189">
        <v>237.5</v>
      </c>
      <c r="G176" s="188"/>
      <c r="H176" s="188">
        <v>279.5</v>
      </c>
      <c r="I176" s="190">
        <v>278</v>
      </c>
      <c r="J176" s="191" t="s">
        <v>620</v>
      </c>
      <c r="K176" s="192">
        <f t="shared" si="138"/>
        <v>42</v>
      </c>
      <c r="L176" s="193">
        <f t="shared" si="139"/>
        <v>0.17684210526315788</v>
      </c>
      <c r="M176" s="188" t="s">
        <v>587</v>
      </c>
      <c r="N176" s="194">
        <v>42222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32</v>
      </c>
      <c r="B177" s="186">
        <v>42174</v>
      </c>
      <c r="C177" s="186"/>
      <c r="D177" s="187" t="s">
        <v>639</v>
      </c>
      <c r="E177" s="188" t="s">
        <v>618</v>
      </c>
      <c r="F177" s="189">
        <v>340</v>
      </c>
      <c r="G177" s="188"/>
      <c r="H177" s="188">
        <v>448</v>
      </c>
      <c r="I177" s="190">
        <v>448</v>
      </c>
      <c r="J177" s="191" t="s">
        <v>620</v>
      </c>
      <c r="K177" s="192">
        <f t="shared" si="138"/>
        <v>108</v>
      </c>
      <c r="L177" s="193">
        <f t="shared" si="139"/>
        <v>0.31764705882352939</v>
      </c>
      <c r="M177" s="188" t="s">
        <v>587</v>
      </c>
      <c r="N177" s="194">
        <v>43018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33</v>
      </c>
      <c r="B178" s="186">
        <v>42191</v>
      </c>
      <c r="C178" s="186"/>
      <c r="D178" s="187" t="s">
        <v>669</v>
      </c>
      <c r="E178" s="188" t="s">
        <v>618</v>
      </c>
      <c r="F178" s="189">
        <v>390</v>
      </c>
      <c r="G178" s="188"/>
      <c r="H178" s="188">
        <v>460</v>
      </c>
      <c r="I178" s="190">
        <v>460</v>
      </c>
      <c r="J178" s="191" t="s">
        <v>620</v>
      </c>
      <c r="K178" s="192">
        <f t="shared" si="138"/>
        <v>70</v>
      </c>
      <c r="L178" s="193">
        <f t="shared" si="139"/>
        <v>0.17948717948717949</v>
      </c>
      <c r="M178" s="188" t="s">
        <v>587</v>
      </c>
      <c r="N178" s="194">
        <v>42478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5">
        <v>34</v>
      </c>
      <c r="B179" s="196">
        <v>42195</v>
      </c>
      <c r="C179" s="196"/>
      <c r="D179" s="197" t="s">
        <v>670</v>
      </c>
      <c r="E179" s="198" t="s">
        <v>618</v>
      </c>
      <c r="F179" s="199">
        <v>122.5</v>
      </c>
      <c r="G179" s="199"/>
      <c r="H179" s="200">
        <v>61</v>
      </c>
      <c r="I179" s="200">
        <v>172</v>
      </c>
      <c r="J179" s="201" t="s">
        <v>671</v>
      </c>
      <c r="K179" s="202">
        <f t="shared" si="138"/>
        <v>-61.5</v>
      </c>
      <c r="L179" s="203">
        <f t="shared" si="139"/>
        <v>-0.50204081632653064</v>
      </c>
      <c r="M179" s="199" t="s">
        <v>599</v>
      </c>
      <c r="N179" s="196">
        <v>43333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35</v>
      </c>
      <c r="B180" s="186">
        <v>42219</v>
      </c>
      <c r="C180" s="186"/>
      <c r="D180" s="187" t="s">
        <v>672</v>
      </c>
      <c r="E180" s="188" t="s">
        <v>618</v>
      </c>
      <c r="F180" s="189">
        <v>297.5</v>
      </c>
      <c r="G180" s="188"/>
      <c r="H180" s="188">
        <v>350</v>
      </c>
      <c r="I180" s="190">
        <v>360</v>
      </c>
      <c r="J180" s="191" t="s">
        <v>673</v>
      </c>
      <c r="K180" s="192">
        <f t="shared" si="138"/>
        <v>52.5</v>
      </c>
      <c r="L180" s="193">
        <f t="shared" si="139"/>
        <v>0.17647058823529413</v>
      </c>
      <c r="M180" s="188" t="s">
        <v>587</v>
      </c>
      <c r="N180" s="194">
        <v>42232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36</v>
      </c>
      <c r="B181" s="186">
        <v>42219</v>
      </c>
      <c r="C181" s="186"/>
      <c r="D181" s="187" t="s">
        <v>674</v>
      </c>
      <c r="E181" s="188" t="s">
        <v>618</v>
      </c>
      <c r="F181" s="189">
        <v>115.5</v>
      </c>
      <c r="G181" s="188"/>
      <c r="H181" s="188">
        <v>149</v>
      </c>
      <c r="I181" s="190">
        <v>140</v>
      </c>
      <c r="J181" s="191" t="s">
        <v>675</v>
      </c>
      <c r="K181" s="192">
        <f t="shared" si="138"/>
        <v>33.5</v>
      </c>
      <c r="L181" s="193">
        <f t="shared" si="139"/>
        <v>0.29004329004329005</v>
      </c>
      <c r="M181" s="188" t="s">
        <v>587</v>
      </c>
      <c r="N181" s="194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37</v>
      </c>
      <c r="B182" s="186">
        <v>42251</v>
      </c>
      <c r="C182" s="186"/>
      <c r="D182" s="187" t="s">
        <v>668</v>
      </c>
      <c r="E182" s="188" t="s">
        <v>618</v>
      </c>
      <c r="F182" s="189">
        <v>226</v>
      </c>
      <c r="G182" s="188"/>
      <c r="H182" s="188">
        <v>292</v>
      </c>
      <c r="I182" s="190">
        <v>292</v>
      </c>
      <c r="J182" s="191" t="s">
        <v>676</v>
      </c>
      <c r="K182" s="192">
        <f t="shared" si="138"/>
        <v>66</v>
      </c>
      <c r="L182" s="193">
        <f t="shared" si="139"/>
        <v>0.29203539823008851</v>
      </c>
      <c r="M182" s="188" t="s">
        <v>587</v>
      </c>
      <c r="N182" s="194">
        <v>42286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38</v>
      </c>
      <c r="B183" s="186">
        <v>42254</v>
      </c>
      <c r="C183" s="186"/>
      <c r="D183" s="187" t="s">
        <v>663</v>
      </c>
      <c r="E183" s="188" t="s">
        <v>618</v>
      </c>
      <c r="F183" s="189">
        <v>232.5</v>
      </c>
      <c r="G183" s="188"/>
      <c r="H183" s="188">
        <v>312.5</v>
      </c>
      <c r="I183" s="190">
        <v>310</v>
      </c>
      <c r="J183" s="191" t="s">
        <v>620</v>
      </c>
      <c r="K183" s="192">
        <f t="shared" si="138"/>
        <v>80</v>
      </c>
      <c r="L183" s="193">
        <f t="shared" si="139"/>
        <v>0.34408602150537637</v>
      </c>
      <c r="M183" s="188" t="s">
        <v>587</v>
      </c>
      <c r="N183" s="194">
        <v>42823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39</v>
      </c>
      <c r="B184" s="186">
        <v>42268</v>
      </c>
      <c r="C184" s="186"/>
      <c r="D184" s="187" t="s">
        <v>677</v>
      </c>
      <c r="E184" s="188" t="s">
        <v>618</v>
      </c>
      <c r="F184" s="189">
        <v>196.5</v>
      </c>
      <c r="G184" s="188"/>
      <c r="H184" s="188">
        <v>238</v>
      </c>
      <c r="I184" s="190">
        <v>238</v>
      </c>
      <c r="J184" s="191" t="s">
        <v>676</v>
      </c>
      <c r="K184" s="192">
        <f t="shared" si="138"/>
        <v>41.5</v>
      </c>
      <c r="L184" s="193">
        <f t="shared" si="139"/>
        <v>0.21119592875318066</v>
      </c>
      <c r="M184" s="188" t="s">
        <v>587</v>
      </c>
      <c r="N184" s="194">
        <v>42291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40</v>
      </c>
      <c r="B185" s="186">
        <v>42271</v>
      </c>
      <c r="C185" s="186"/>
      <c r="D185" s="187" t="s">
        <v>617</v>
      </c>
      <c r="E185" s="188" t="s">
        <v>618</v>
      </c>
      <c r="F185" s="189">
        <v>65</v>
      </c>
      <c r="G185" s="188"/>
      <c r="H185" s="188">
        <v>82</v>
      </c>
      <c r="I185" s="190">
        <v>82</v>
      </c>
      <c r="J185" s="191" t="s">
        <v>676</v>
      </c>
      <c r="K185" s="192">
        <f t="shared" si="138"/>
        <v>17</v>
      </c>
      <c r="L185" s="193">
        <f t="shared" si="139"/>
        <v>0.26153846153846155</v>
      </c>
      <c r="M185" s="188" t="s">
        <v>587</v>
      </c>
      <c r="N185" s="194">
        <v>42578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41</v>
      </c>
      <c r="B186" s="186">
        <v>42291</v>
      </c>
      <c r="C186" s="186"/>
      <c r="D186" s="187" t="s">
        <v>678</v>
      </c>
      <c r="E186" s="188" t="s">
        <v>618</v>
      </c>
      <c r="F186" s="189">
        <v>144</v>
      </c>
      <c r="G186" s="188"/>
      <c r="H186" s="188">
        <v>182.5</v>
      </c>
      <c r="I186" s="190">
        <v>181</v>
      </c>
      <c r="J186" s="191" t="s">
        <v>676</v>
      </c>
      <c r="K186" s="192">
        <f t="shared" si="138"/>
        <v>38.5</v>
      </c>
      <c r="L186" s="193">
        <f t="shared" si="139"/>
        <v>0.2673611111111111</v>
      </c>
      <c r="M186" s="188" t="s">
        <v>587</v>
      </c>
      <c r="N186" s="194">
        <v>42817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42</v>
      </c>
      <c r="B187" s="186">
        <v>42291</v>
      </c>
      <c r="C187" s="186"/>
      <c r="D187" s="187" t="s">
        <v>679</v>
      </c>
      <c r="E187" s="188" t="s">
        <v>618</v>
      </c>
      <c r="F187" s="189">
        <v>264</v>
      </c>
      <c r="G187" s="188"/>
      <c r="H187" s="188">
        <v>311</v>
      </c>
      <c r="I187" s="190">
        <v>311</v>
      </c>
      <c r="J187" s="191" t="s">
        <v>676</v>
      </c>
      <c r="K187" s="192">
        <f t="shared" si="138"/>
        <v>47</v>
      </c>
      <c r="L187" s="193">
        <f t="shared" si="139"/>
        <v>0.17803030303030304</v>
      </c>
      <c r="M187" s="188" t="s">
        <v>587</v>
      </c>
      <c r="N187" s="194">
        <v>42604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43</v>
      </c>
      <c r="B188" s="186">
        <v>42318</v>
      </c>
      <c r="C188" s="186"/>
      <c r="D188" s="187" t="s">
        <v>680</v>
      </c>
      <c r="E188" s="188" t="s">
        <v>589</v>
      </c>
      <c r="F188" s="189">
        <v>549.5</v>
      </c>
      <c r="G188" s="188"/>
      <c r="H188" s="188">
        <v>630</v>
      </c>
      <c r="I188" s="190">
        <v>630</v>
      </c>
      <c r="J188" s="191" t="s">
        <v>676</v>
      </c>
      <c r="K188" s="192">
        <f t="shared" si="138"/>
        <v>80.5</v>
      </c>
      <c r="L188" s="193">
        <f t="shared" si="139"/>
        <v>0.1464968152866242</v>
      </c>
      <c r="M188" s="188" t="s">
        <v>587</v>
      </c>
      <c r="N188" s="194">
        <v>42419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44</v>
      </c>
      <c r="B189" s="186">
        <v>42342</v>
      </c>
      <c r="C189" s="186"/>
      <c r="D189" s="187" t="s">
        <v>681</v>
      </c>
      <c r="E189" s="188" t="s">
        <v>618</v>
      </c>
      <c r="F189" s="189">
        <v>1027.5</v>
      </c>
      <c r="G189" s="188"/>
      <c r="H189" s="188">
        <v>1315</v>
      </c>
      <c r="I189" s="190">
        <v>1250</v>
      </c>
      <c r="J189" s="191" t="s">
        <v>676</v>
      </c>
      <c r="K189" s="192">
        <f t="shared" si="138"/>
        <v>287.5</v>
      </c>
      <c r="L189" s="193">
        <f t="shared" si="139"/>
        <v>0.27980535279805352</v>
      </c>
      <c r="M189" s="188" t="s">
        <v>587</v>
      </c>
      <c r="N189" s="194">
        <v>43244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45</v>
      </c>
      <c r="B190" s="186">
        <v>42367</v>
      </c>
      <c r="C190" s="186"/>
      <c r="D190" s="187" t="s">
        <v>682</v>
      </c>
      <c r="E190" s="188" t="s">
        <v>618</v>
      </c>
      <c r="F190" s="189">
        <v>465</v>
      </c>
      <c r="G190" s="188"/>
      <c r="H190" s="188">
        <v>540</v>
      </c>
      <c r="I190" s="190">
        <v>540</v>
      </c>
      <c r="J190" s="191" t="s">
        <v>676</v>
      </c>
      <c r="K190" s="192">
        <f t="shared" si="138"/>
        <v>75</v>
      </c>
      <c r="L190" s="193">
        <f t="shared" si="139"/>
        <v>0.16129032258064516</v>
      </c>
      <c r="M190" s="188" t="s">
        <v>587</v>
      </c>
      <c r="N190" s="194">
        <v>42530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46</v>
      </c>
      <c r="B191" s="186">
        <v>42380</v>
      </c>
      <c r="C191" s="186"/>
      <c r="D191" s="187" t="s">
        <v>381</v>
      </c>
      <c r="E191" s="188" t="s">
        <v>589</v>
      </c>
      <c r="F191" s="189">
        <v>81</v>
      </c>
      <c r="G191" s="188"/>
      <c r="H191" s="188">
        <v>110</v>
      </c>
      <c r="I191" s="190">
        <v>110</v>
      </c>
      <c r="J191" s="191" t="s">
        <v>676</v>
      </c>
      <c r="K191" s="192">
        <f t="shared" si="138"/>
        <v>29</v>
      </c>
      <c r="L191" s="193">
        <f t="shared" si="139"/>
        <v>0.35802469135802467</v>
      </c>
      <c r="M191" s="188" t="s">
        <v>587</v>
      </c>
      <c r="N191" s="194">
        <v>42745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47</v>
      </c>
      <c r="B192" s="186">
        <v>42382</v>
      </c>
      <c r="C192" s="186"/>
      <c r="D192" s="187" t="s">
        <v>683</v>
      </c>
      <c r="E192" s="188" t="s">
        <v>589</v>
      </c>
      <c r="F192" s="189">
        <v>417.5</v>
      </c>
      <c r="G192" s="188"/>
      <c r="H192" s="188">
        <v>547</v>
      </c>
      <c r="I192" s="190">
        <v>535</v>
      </c>
      <c r="J192" s="191" t="s">
        <v>676</v>
      </c>
      <c r="K192" s="192">
        <f t="shared" si="138"/>
        <v>129.5</v>
      </c>
      <c r="L192" s="193">
        <f t="shared" si="139"/>
        <v>0.31017964071856285</v>
      </c>
      <c r="M192" s="188" t="s">
        <v>587</v>
      </c>
      <c r="N192" s="194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48</v>
      </c>
      <c r="B193" s="186">
        <v>42408</v>
      </c>
      <c r="C193" s="186"/>
      <c r="D193" s="187" t="s">
        <v>684</v>
      </c>
      <c r="E193" s="188" t="s">
        <v>618</v>
      </c>
      <c r="F193" s="189">
        <v>650</v>
      </c>
      <c r="G193" s="188"/>
      <c r="H193" s="188">
        <v>800</v>
      </c>
      <c r="I193" s="190">
        <v>800</v>
      </c>
      <c r="J193" s="191" t="s">
        <v>676</v>
      </c>
      <c r="K193" s="192">
        <f t="shared" si="138"/>
        <v>150</v>
      </c>
      <c r="L193" s="193">
        <f t="shared" si="139"/>
        <v>0.23076923076923078</v>
      </c>
      <c r="M193" s="188" t="s">
        <v>587</v>
      </c>
      <c r="N193" s="194">
        <v>43154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49</v>
      </c>
      <c r="B194" s="186">
        <v>42433</v>
      </c>
      <c r="C194" s="186"/>
      <c r="D194" s="187" t="s">
        <v>210</v>
      </c>
      <c r="E194" s="188" t="s">
        <v>618</v>
      </c>
      <c r="F194" s="189">
        <v>437.5</v>
      </c>
      <c r="G194" s="188"/>
      <c r="H194" s="188">
        <v>504.5</v>
      </c>
      <c r="I194" s="190">
        <v>522</v>
      </c>
      <c r="J194" s="191" t="s">
        <v>685</v>
      </c>
      <c r="K194" s="192">
        <f t="shared" si="138"/>
        <v>67</v>
      </c>
      <c r="L194" s="193">
        <f t="shared" si="139"/>
        <v>0.15314285714285714</v>
      </c>
      <c r="M194" s="188" t="s">
        <v>587</v>
      </c>
      <c r="N194" s="194">
        <v>42480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50</v>
      </c>
      <c r="B195" s="186">
        <v>42438</v>
      </c>
      <c r="C195" s="186"/>
      <c r="D195" s="187" t="s">
        <v>686</v>
      </c>
      <c r="E195" s="188" t="s">
        <v>618</v>
      </c>
      <c r="F195" s="189">
        <v>189.5</v>
      </c>
      <c r="G195" s="188"/>
      <c r="H195" s="188">
        <v>218</v>
      </c>
      <c r="I195" s="190">
        <v>218</v>
      </c>
      <c r="J195" s="191" t="s">
        <v>676</v>
      </c>
      <c r="K195" s="192">
        <f t="shared" si="138"/>
        <v>28.5</v>
      </c>
      <c r="L195" s="193">
        <f t="shared" si="139"/>
        <v>0.15039577836411611</v>
      </c>
      <c r="M195" s="188" t="s">
        <v>587</v>
      </c>
      <c r="N195" s="194">
        <v>43034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51</v>
      </c>
      <c r="B196" s="196">
        <v>42471</v>
      </c>
      <c r="C196" s="196"/>
      <c r="D196" s="204" t="s">
        <v>687</v>
      </c>
      <c r="E196" s="199" t="s">
        <v>618</v>
      </c>
      <c r="F196" s="199">
        <v>36.5</v>
      </c>
      <c r="G196" s="200"/>
      <c r="H196" s="200">
        <v>15.85</v>
      </c>
      <c r="I196" s="200">
        <v>60</v>
      </c>
      <c r="J196" s="201" t="s">
        <v>688</v>
      </c>
      <c r="K196" s="202">
        <f t="shared" si="138"/>
        <v>-20.65</v>
      </c>
      <c r="L196" s="203">
        <f t="shared" si="139"/>
        <v>-0.5657534246575342</v>
      </c>
      <c r="M196" s="199" t="s">
        <v>599</v>
      </c>
      <c r="N196" s="207">
        <v>43627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52</v>
      </c>
      <c r="B197" s="186">
        <v>42472</v>
      </c>
      <c r="C197" s="186"/>
      <c r="D197" s="187" t="s">
        <v>689</v>
      </c>
      <c r="E197" s="188" t="s">
        <v>618</v>
      </c>
      <c r="F197" s="189">
        <v>93</v>
      </c>
      <c r="G197" s="188"/>
      <c r="H197" s="188">
        <v>149</v>
      </c>
      <c r="I197" s="190">
        <v>140</v>
      </c>
      <c r="J197" s="191" t="s">
        <v>690</v>
      </c>
      <c r="K197" s="192">
        <f t="shared" si="138"/>
        <v>56</v>
      </c>
      <c r="L197" s="193">
        <f t="shared" si="139"/>
        <v>0.60215053763440862</v>
      </c>
      <c r="M197" s="188" t="s">
        <v>587</v>
      </c>
      <c r="N197" s="194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53</v>
      </c>
      <c r="B198" s="186">
        <v>42472</v>
      </c>
      <c r="C198" s="186"/>
      <c r="D198" s="187" t="s">
        <v>691</v>
      </c>
      <c r="E198" s="188" t="s">
        <v>618</v>
      </c>
      <c r="F198" s="189">
        <v>130</v>
      </c>
      <c r="G198" s="188"/>
      <c r="H198" s="188">
        <v>150</v>
      </c>
      <c r="I198" s="190" t="s">
        <v>692</v>
      </c>
      <c r="J198" s="191" t="s">
        <v>676</v>
      </c>
      <c r="K198" s="192">
        <f t="shared" si="138"/>
        <v>20</v>
      </c>
      <c r="L198" s="193">
        <f t="shared" si="139"/>
        <v>0.15384615384615385</v>
      </c>
      <c r="M198" s="188" t="s">
        <v>587</v>
      </c>
      <c r="N198" s="194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54</v>
      </c>
      <c r="B199" s="186">
        <v>42473</v>
      </c>
      <c r="C199" s="186"/>
      <c r="D199" s="187" t="s">
        <v>693</v>
      </c>
      <c r="E199" s="188" t="s">
        <v>618</v>
      </c>
      <c r="F199" s="189">
        <v>196</v>
      </c>
      <c r="G199" s="188"/>
      <c r="H199" s="188">
        <v>299</v>
      </c>
      <c r="I199" s="190">
        <v>299</v>
      </c>
      <c r="J199" s="191" t="s">
        <v>676</v>
      </c>
      <c r="K199" s="192">
        <v>103</v>
      </c>
      <c r="L199" s="193">
        <v>0.52551020408163296</v>
      </c>
      <c r="M199" s="188" t="s">
        <v>587</v>
      </c>
      <c r="N199" s="194">
        <v>42620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55</v>
      </c>
      <c r="B200" s="186">
        <v>42473</v>
      </c>
      <c r="C200" s="186"/>
      <c r="D200" s="187" t="s">
        <v>694</v>
      </c>
      <c r="E200" s="188" t="s">
        <v>618</v>
      </c>
      <c r="F200" s="189">
        <v>88</v>
      </c>
      <c r="G200" s="188"/>
      <c r="H200" s="188">
        <v>103</v>
      </c>
      <c r="I200" s="190">
        <v>103</v>
      </c>
      <c r="J200" s="191" t="s">
        <v>676</v>
      </c>
      <c r="K200" s="192">
        <v>15</v>
      </c>
      <c r="L200" s="193">
        <v>0.170454545454545</v>
      </c>
      <c r="M200" s="188" t="s">
        <v>587</v>
      </c>
      <c r="N200" s="194">
        <v>42530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56</v>
      </c>
      <c r="B201" s="186">
        <v>42492</v>
      </c>
      <c r="C201" s="186"/>
      <c r="D201" s="187" t="s">
        <v>695</v>
      </c>
      <c r="E201" s="188" t="s">
        <v>618</v>
      </c>
      <c r="F201" s="189">
        <v>127.5</v>
      </c>
      <c r="G201" s="188"/>
      <c r="H201" s="188">
        <v>148</v>
      </c>
      <c r="I201" s="190" t="s">
        <v>696</v>
      </c>
      <c r="J201" s="191" t="s">
        <v>676</v>
      </c>
      <c r="K201" s="192">
        <f>H201-F201</f>
        <v>20.5</v>
      </c>
      <c r="L201" s="193">
        <f>K201/F201</f>
        <v>0.16078431372549021</v>
      </c>
      <c r="M201" s="188" t="s">
        <v>587</v>
      </c>
      <c r="N201" s="19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57</v>
      </c>
      <c r="B202" s="186">
        <v>42493</v>
      </c>
      <c r="C202" s="186"/>
      <c r="D202" s="187" t="s">
        <v>697</v>
      </c>
      <c r="E202" s="188" t="s">
        <v>618</v>
      </c>
      <c r="F202" s="189">
        <v>675</v>
      </c>
      <c r="G202" s="188"/>
      <c r="H202" s="188">
        <v>815</v>
      </c>
      <c r="I202" s="190" t="s">
        <v>698</v>
      </c>
      <c r="J202" s="191" t="s">
        <v>676</v>
      </c>
      <c r="K202" s="192">
        <f>H202-F202</f>
        <v>140</v>
      </c>
      <c r="L202" s="193">
        <f>K202/F202</f>
        <v>0.2074074074074074</v>
      </c>
      <c r="M202" s="188" t="s">
        <v>587</v>
      </c>
      <c r="N202" s="194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5">
        <v>58</v>
      </c>
      <c r="B203" s="196">
        <v>42522</v>
      </c>
      <c r="C203" s="196"/>
      <c r="D203" s="197" t="s">
        <v>699</v>
      </c>
      <c r="E203" s="198" t="s">
        <v>618</v>
      </c>
      <c r="F203" s="199">
        <v>500</v>
      </c>
      <c r="G203" s="199"/>
      <c r="H203" s="200">
        <v>232.5</v>
      </c>
      <c r="I203" s="200" t="s">
        <v>700</v>
      </c>
      <c r="J203" s="201" t="s">
        <v>701</v>
      </c>
      <c r="K203" s="202">
        <f>H203-F203</f>
        <v>-267.5</v>
      </c>
      <c r="L203" s="203">
        <f>K203/F203</f>
        <v>-0.53500000000000003</v>
      </c>
      <c r="M203" s="199" t="s">
        <v>599</v>
      </c>
      <c r="N203" s="196">
        <v>43735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59</v>
      </c>
      <c r="B204" s="186">
        <v>42527</v>
      </c>
      <c r="C204" s="186"/>
      <c r="D204" s="187" t="s">
        <v>539</v>
      </c>
      <c r="E204" s="188" t="s">
        <v>618</v>
      </c>
      <c r="F204" s="189">
        <v>110</v>
      </c>
      <c r="G204" s="188"/>
      <c r="H204" s="188">
        <v>126.5</v>
      </c>
      <c r="I204" s="190">
        <v>125</v>
      </c>
      <c r="J204" s="191" t="s">
        <v>627</v>
      </c>
      <c r="K204" s="192">
        <f>H204-F204</f>
        <v>16.5</v>
      </c>
      <c r="L204" s="193">
        <f>K204/F204</f>
        <v>0.15</v>
      </c>
      <c r="M204" s="188" t="s">
        <v>587</v>
      </c>
      <c r="N204" s="194">
        <v>42552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60</v>
      </c>
      <c r="B205" s="186">
        <v>42538</v>
      </c>
      <c r="C205" s="186"/>
      <c r="D205" s="187" t="s">
        <v>702</v>
      </c>
      <c r="E205" s="188" t="s">
        <v>618</v>
      </c>
      <c r="F205" s="189">
        <v>44</v>
      </c>
      <c r="G205" s="188"/>
      <c r="H205" s="188">
        <v>69.5</v>
      </c>
      <c r="I205" s="190">
        <v>69.5</v>
      </c>
      <c r="J205" s="191" t="s">
        <v>703</v>
      </c>
      <c r="K205" s="192">
        <f>H205-F205</f>
        <v>25.5</v>
      </c>
      <c r="L205" s="193">
        <f>K205/F205</f>
        <v>0.57954545454545459</v>
      </c>
      <c r="M205" s="188" t="s">
        <v>587</v>
      </c>
      <c r="N205" s="194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61</v>
      </c>
      <c r="B206" s="186">
        <v>42549</v>
      </c>
      <c r="C206" s="186"/>
      <c r="D206" s="187" t="s">
        <v>704</v>
      </c>
      <c r="E206" s="188" t="s">
        <v>618</v>
      </c>
      <c r="F206" s="189">
        <v>262.5</v>
      </c>
      <c r="G206" s="188"/>
      <c r="H206" s="188">
        <v>340</v>
      </c>
      <c r="I206" s="190">
        <v>333</v>
      </c>
      <c r="J206" s="191" t="s">
        <v>705</v>
      </c>
      <c r="K206" s="192">
        <v>77.5</v>
      </c>
      <c r="L206" s="193">
        <v>0.29523809523809502</v>
      </c>
      <c r="M206" s="188" t="s">
        <v>587</v>
      </c>
      <c r="N206" s="194">
        <v>43017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62</v>
      </c>
      <c r="B207" s="186">
        <v>42549</v>
      </c>
      <c r="C207" s="186"/>
      <c r="D207" s="187" t="s">
        <v>706</v>
      </c>
      <c r="E207" s="188" t="s">
        <v>618</v>
      </c>
      <c r="F207" s="189">
        <v>840</v>
      </c>
      <c r="G207" s="188"/>
      <c r="H207" s="188">
        <v>1230</v>
      </c>
      <c r="I207" s="190">
        <v>1230</v>
      </c>
      <c r="J207" s="191" t="s">
        <v>676</v>
      </c>
      <c r="K207" s="192">
        <v>390</v>
      </c>
      <c r="L207" s="193">
        <v>0.46428571428571402</v>
      </c>
      <c r="M207" s="188" t="s">
        <v>587</v>
      </c>
      <c r="N207" s="194">
        <v>42649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8">
        <v>63</v>
      </c>
      <c r="B208" s="209">
        <v>42556</v>
      </c>
      <c r="C208" s="209"/>
      <c r="D208" s="210" t="s">
        <v>707</v>
      </c>
      <c r="E208" s="211" t="s">
        <v>618</v>
      </c>
      <c r="F208" s="211">
        <v>395</v>
      </c>
      <c r="G208" s="212"/>
      <c r="H208" s="212">
        <f>(468.5+342.5)/2</f>
        <v>405.5</v>
      </c>
      <c r="I208" s="212">
        <v>510</v>
      </c>
      <c r="J208" s="213" t="s">
        <v>708</v>
      </c>
      <c r="K208" s="214">
        <f t="shared" ref="K208:K214" si="140">H208-F208</f>
        <v>10.5</v>
      </c>
      <c r="L208" s="215">
        <f t="shared" ref="L208:L214" si="141">K208/F208</f>
        <v>2.6582278481012658E-2</v>
      </c>
      <c r="M208" s="211" t="s">
        <v>709</v>
      </c>
      <c r="N208" s="209">
        <v>43606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5">
        <v>64</v>
      </c>
      <c r="B209" s="196">
        <v>42584</v>
      </c>
      <c r="C209" s="196"/>
      <c r="D209" s="197" t="s">
        <v>710</v>
      </c>
      <c r="E209" s="198" t="s">
        <v>589</v>
      </c>
      <c r="F209" s="199">
        <f>169.5-12.8</f>
        <v>156.69999999999999</v>
      </c>
      <c r="G209" s="199"/>
      <c r="H209" s="200">
        <v>77</v>
      </c>
      <c r="I209" s="200" t="s">
        <v>711</v>
      </c>
      <c r="J209" s="201" t="s">
        <v>712</v>
      </c>
      <c r="K209" s="202">
        <f t="shared" si="140"/>
        <v>-79.699999999999989</v>
      </c>
      <c r="L209" s="203">
        <f t="shared" si="141"/>
        <v>-0.50861518825781749</v>
      </c>
      <c r="M209" s="199" t="s">
        <v>599</v>
      </c>
      <c r="N209" s="196">
        <v>43522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5">
        <v>65</v>
      </c>
      <c r="B210" s="196">
        <v>42586</v>
      </c>
      <c r="C210" s="196"/>
      <c r="D210" s="197" t="s">
        <v>713</v>
      </c>
      <c r="E210" s="198" t="s">
        <v>618</v>
      </c>
      <c r="F210" s="199">
        <v>400</v>
      </c>
      <c r="G210" s="199"/>
      <c r="H210" s="200">
        <v>305</v>
      </c>
      <c r="I210" s="200">
        <v>475</v>
      </c>
      <c r="J210" s="201" t="s">
        <v>714</v>
      </c>
      <c r="K210" s="202">
        <f t="shared" si="140"/>
        <v>-95</v>
      </c>
      <c r="L210" s="203">
        <f t="shared" si="141"/>
        <v>-0.23749999999999999</v>
      </c>
      <c r="M210" s="199" t="s">
        <v>599</v>
      </c>
      <c r="N210" s="196">
        <v>43606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66</v>
      </c>
      <c r="B211" s="186">
        <v>42593</v>
      </c>
      <c r="C211" s="186"/>
      <c r="D211" s="187" t="s">
        <v>715</v>
      </c>
      <c r="E211" s="188" t="s">
        <v>618</v>
      </c>
      <c r="F211" s="189">
        <v>86.5</v>
      </c>
      <c r="G211" s="188"/>
      <c r="H211" s="188">
        <v>130</v>
      </c>
      <c r="I211" s="190">
        <v>130</v>
      </c>
      <c r="J211" s="191" t="s">
        <v>716</v>
      </c>
      <c r="K211" s="192">
        <f t="shared" si="140"/>
        <v>43.5</v>
      </c>
      <c r="L211" s="193">
        <f t="shared" si="141"/>
        <v>0.50289017341040465</v>
      </c>
      <c r="M211" s="188" t="s">
        <v>587</v>
      </c>
      <c r="N211" s="194">
        <v>43091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5">
        <v>67</v>
      </c>
      <c r="B212" s="196">
        <v>42600</v>
      </c>
      <c r="C212" s="196"/>
      <c r="D212" s="197" t="s">
        <v>109</v>
      </c>
      <c r="E212" s="198" t="s">
        <v>618</v>
      </c>
      <c r="F212" s="199">
        <v>133.5</v>
      </c>
      <c r="G212" s="199"/>
      <c r="H212" s="200">
        <v>126.5</v>
      </c>
      <c r="I212" s="200">
        <v>178</v>
      </c>
      <c r="J212" s="201" t="s">
        <v>717</v>
      </c>
      <c r="K212" s="202">
        <f t="shared" si="140"/>
        <v>-7</v>
      </c>
      <c r="L212" s="203">
        <f t="shared" si="141"/>
        <v>-5.2434456928838954E-2</v>
      </c>
      <c r="M212" s="199" t="s">
        <v>599</v>
      </c>
      <c r="N212" s="196">
        <v>42615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68</v>
      </c>
      <c r="B213" s="186">
        <v>42613</v>
      </c>
      <c r="C213" s="186"/>
      <c r="D213" s="187" t="s">
        <v>718</v>
      </c>
      <c r="E213" s="188" t="s">
        <v>618</v>
      </c>
      <c r="F213" s="189">
        <v>560</v>
      </c>
      <c r="G213" s="188"/>
      <c r="H213" s="188">
        <v>725</v>
      </c>
      <c r="I213" s="190">
        <v>725</v>
      </c>
      <c r="J213" s="191" t="s">
        <v>620</v>
      </c>
      <c r="K213" s="192">
        <f t="shared" si="140"/>
        <v>165</v>
      </c>
      <c r="L213" s="193">
        <f t="shared" si="141"/>
        <v>0.29464285714285715</v>
      </c>
      <c r="M213" s="188" t="s">
        <v>587</v>
      </c>
      <c r="N213" s="194">
        <v>42456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69</v>
      </c>
      <c r="B214" s="186">
        <v>42614</v>
      </c>
      <c r="C214" s="186"/>
      <c r="D214" s="187" t="s">
        <v>719</v>
      </c>
      <c r="E214" s="188" t="s">
        <v>618</v>
      </c>
      <c r="F214" s="189">
        <v>160.5</v>
      </c>
      <c r="G214" s="188"/>
      <c r="H214" s="188">
        <v>210</v>
      </c>
      <c r="I214" s="190">
        <v>210</v>
      </c>
      <c r="J214" s="191" t="s">
        <v>620</v>
      </c>
      <c r="K214" s="192">
        <f t="shared" si="140"/>
        <v>49.5</v>
      </c>
      <c r="L214" s="193">
        <f t="shared" si="141"/>
        <v>0.30841121495327101</v>
      </c>
      <c r="M214" s="188" t="s">
        <v>587</v>
      </c>
      <c r="N214" s="194">
        <v>42871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70</v>
      </c>
      <c r="B215" s="186">
        <v>42646</v>
      </c>
      <c r="C215" s="186"/>
      <c r="D215" s="187" t="s">
        <v>395</v>
      </c>
      <c r="E215" s="188" t="s">
        <v>618</v>
      </c>
      <c r="F215" s="189">
        <v>430</v>
      </c>
      <c r="G215" s="188"/>
      <c r="H215" s="188">
        <v>596</v>
      </c>
      <c r="I215" s="190">
        <v>575</v>
      </c>
      <c r="J215" s="191" t="s">
        <v>720</v>
      </c>
      <c r="K215" s="192">
        <v>166</v>
      </c>
      <c r="L215" s="193">
        <v>0.38604651162790699</v>
      </c>
      <c r="M215" s="188" t="s">
        <v>587</v>
      </c>
      <c r="N215" s="194">
        <v>42769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71</v>
      </c>
      <c r="B216" s="186">
        <v>42657</v>
      </c>
      <c r="C216" s="186"/>
      <c r="D216" s="187" t="s">
        <v>721</v>
      </c>
      <c r="E216" s="188" t="s">
        <v>618</v>
      </c>
      <c r="F216" s="189">
        <v>280</v>
      </c>
      <c r="G216" s="188"/>
      <c r="H216" s="188">
        <v>345</v>
      </c>
      <c r="I216" s="190">
        <v>345</v>
      </c>
      <c r="J216" s="191" t="s">
        <v>620</v>
      </c>
      <c r="K216" s="192">
        <f t="shared" ref="K216:K221" si="142">H216-F216</f>
        <v>65</v>
      </c>
      <c r="L216" s="193">
        <f>K216/F216</f>
        <v>0.23214285714285715</v>
      </c>
      <c r="M216" s="188" t="s">
        <v>587</v>
      </c>
      <c r="N216" s="194">
        <v>42814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72</v>
      </c>
      <c r="B217" s="186">
        <v>42657</v>
      </c>
      <c r="C217" s="186"/>
      <c r="D217" s="187" t="s">
        <v>722</v>
      </c>
      <c r="E217" s="188" t="s">
        <v>618</v>
      </c>
      <c r="F217" s="189">
        <v>245</v>
      </c>
      <c r="G217" s="188"/>
      <c r="H217" s="188">
        <v>325.5</v>
      </c>
      <c r="I217" s="190">
        <v>330</v>
      </c>
      <c r="J217" s="191" t="s">
        <v>723</v>
      </c>
      <c r="K217" s="192">
        <f t="shared" si="142"/>
        <v>80.5</v>
      </c>
      <c r="L217" s="193">
        <f>K217/F217</f>
        <v>0.32857142857142857</v>
      </c>
      <c r="M217" s="188" t="s">
        <v>587</v>
      </c>
      <c r="N217" s="194">
        <v>42769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73</v>
      </c>
      <c r="B218" s="186">
        <v>42660</v>
      </c>
      <c r="C218" s="186"/>
      <c r="D218" s="187" t="s">
        <v>345</v>
      </c>
      <c r="E218" s="188" t="s">
        <v>618</v>
      </c>
      <c r="F218" s="189">
        <v>125</v>
      </c>
      <c r="G218" s="188"/>
      <c r="H218" s="188">
        <v>160</v>
      </c>
      <c r="I218" s="190">
        <v>160</v>
      </c>
      <c r="J218" s="191" t="s">
        <v>676</v>
      </c>
      <c r="K218" s="192">
        <f t="shared" si="142"/>
        <v>35</v>
      </c>
      <c r="L218" s="193">
        <v>0.28000000000000003</v>
      </c>
      <c r="M218" s="188" t="s">
        <v>587</v>
      </c>
      <c r="N218" s="194">
        <v>42803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74</v>
      </c>
      <c r="B219" s="186">
        <v>42660</v>
      </c>
      <c r="C219" s="186"/>
      <c r="D219" s="187" t="s">
        <v>468</v>
      </c>
      <c r="E219" s="188" t="s">
        <v>618</v>
      </c>
      <c r="F219" s="189">
        <v>114</v>
      </c>
      <c r="G219" s="188"/>
      <c r="H219" s="188">
        <v>145</v>
      </c>
      <c r="I219" s="190">
        <v>145</v>
      </c>
      <c r="J219" s="191" t="s">
        <v>676</v>
      </c>
      <c r="K219" s="192">
        <f t="shared" si="142"/>
        <v>31</v>
      </c>
      <c r="L219" s="193">
        <f>K219/F219</f>
        <v>0.27192982456140352</v>
      </c>
      <c r="M219" s="188" t="s">
        <v>587</v>
      </c>
      <c r="N219" s="194">
        <v>42859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75</v>
      </c>
      <c r="B220" s="186">
        <v>42660</v>
      </c>
      <c r="C220" s="186"/>
      <c r="D220" s="187" t="s">
        <v>724</v>
      </c>
      <c r="E220" s="188" t="s">
        <v>618</v>
      </c>
      <c r="F220" s="189">
        <v>212</v>
      </c>
      <c r="G220" s="188"/>
      <c r="H220" s="188">
        <v>280</v>
      </c>
      <c r="I220" s="190">
        <v>276</v>
      </c>
      <c r="J220" s="191" t="s">
        <v>725</v>
      </c>
      <c r="K220" s="192">
        <f t="shared" si="142"/>
        <v>68</v>
      </c>
      <c r="L220" s="193">
        <f>K220/F220</f>
        <v>0.32075471698113206</v>
      </c>
      <c r="M220" s="188" t="s">
        <v>587</v>
      </c>
      <c r="N220" s="194">
        <v>42858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76</v>
      </c>
      <c r="B221" s="186">
        <v>42678</v>
      </c>
      <c r="C221" s="186"/>
      <c r="D221" s="187" t="s">
        <v>456</v>
      </c>
      <c r="E221" s="188" t="s">
        <v>618</v>
      </c>
      <c r="F221" s="189">
        <v>155</v>
      </c>
      <c r="G221" s="188"/>
      <c r="H221" s="188">
        <v>210</v>
      </c>
      <c r="I221" s="190">
        <v>210</v>
      </c>
      <c r="J221" s="191" t="s">
        <v>726</v>
      </c>
      <c r="K221" s="192">
        <f t="shared" si="142"/>
        <v>55</v>
      </c>
      <c r="L221" s="193">
        <f>K221/F221</f>
        <v>0.35483870967741937</v>
      </c>
      <c r="M221" s="188" t="s">
        <v>587</v>
      </c>
      <c r="N221" s="194">
        <v>42944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5">
        <v>77</v>
      </c>
      <c r="B222" s="196">
        <v>42710</v>
      </c>
      <c r="C222" s="196"/>
      <c r="D222" s="197" t="s">
        <v>727</v>
      </c>
      <c r="E222" s="198" t="s">
        <v>618</v>
      </c>
      <c r="F222" s="199">
        <v>150.5</v>
      </c>
      <c r="G222" s="199"/>
      <c r="H222" s="200">
        <v>72.5</v>
      </c>
      <c r="I222" s="200">
        <v>174</v>
      </c>
      <c r="J222" s="201" t="s">
        <v>728</v>
      </c>
      <c r="K222" s="202">
        <v>-78</v>
      </c>
      <c r="L222" s="203">
        <v>-0.51827242524916906</v>
      </c>
      <c r="M222" s="199" t="s">
        <v>599</v>
      </c>
      <c r="N222" s="196">
        <v>43333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78</v>
      </c>
      <c r="B223" s="186">
        <v>42712</v>
      </c>
      <c r="C223" s="186"/>
      <c r="D223" s="187" t="s">
        <v>729</v>
      </c>
      <c r="E223" s="188" t="s">
        <v>618</v>
      </c>
      <c r="F223" s="189">
        <v>380</v>
      </c>
      <c r="G223" s="188"/>
      <c r="H223" s="188">
        <v>478</v>
      </c>
      <c r="I223" s="190">
        <v>468</v>
      </c>
      <c r="J223" s="191" t="s">
        <v>676</v>
      </c>
      <c r="K223" s="192">
        <f>H223-F223</f>
        <v>98</v>
      </c>
      <c r="L223" s="193">
        <f>K223/F223</f>
        <v>0.25789473684210529</v>
      </c>
      <c r="M223" s="188" t="s">
        <v>587</v>
      </c>
      <c r="N223" s="194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79</v>
      </c>
      <c r="B224" s="186">
        <v>42734</v>
      </c>
      <c r="C224" s="186"/>
      <c r="D224" s="187" t="s">
        <v>108</v>
      </c>
      <c r="E224" s="188" t="s">
        <v>618</v>
      </c>
      <c r="F224" s="189">
        <v>305</v>
      </c>
      <c r="G224" s="188"/>
      <c r="H224" s="188">
        <v>375</v>
      </c>
      <c r="I224" s="190">
        <v>375</v>
      </c>
      <c r="J224" s="191" t="s">
        <v>676</v>
      </c>
      <c r="K224" s="192">
        <f>H224-F224</f>
        <v>70</v>
      </c>
      <c r="L224" s="193">
        <f>K224/F224</f>
        <v>0.22950819672131148</v>
      </c>
      <c r="M224" s="188" t="s">
        <v>587</v>
      </c>
      <c r="N224" s="194">
        <v>42768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80</v>
      </c>
      <c r="B225" s="186">
        <v>42739</v>
      </c>
      <c r="C225" s="186"/>
      <c r="D225" s="187" t="s">
        <v>94</v>
      </c>
      <c r="E225" s="188" t="s">
        <v>618</v>
      </c>
      <c r="F225" s="189">
        <v>99.5</v>
      </c>
      <c r="G225" s="188"/>
      <c r="H225" s="188">
        <v>158</v>
      </c>
      <c r="I225" s="190">
        <v>158</v>
      </c>
      <c r="J225" s="191" t="s">
        <v>676</v>
      </c>
      <c r="K225" s="192">
        <f>H225-F225</f>
        <v>58.5</v>
      </c>
      <c r="L225" s="193">
        <f>K225/F225</f>
        <v>0.5879396984924623</v>
      </c>
      <c r="M225" s="188" t="s">
        <v>587</v>
      </c>
      <c r="N225" s="194">
        <v>42898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81</v>
      </c>
      <c r="B226" s="186">
        <v>42739</v>
      </c>
      <c r="C226" s="186"/>
      <c r="D226" s="187" t="s">
        <v>94</v>
      </c>
      <c r="E226" s="188" t="s">
        <v>618</v>
      </c>
      <c r="F226" s="189">
        <v>99.5</v>
      </c>
      <c r="G226" s="188"/>
      <c r="H226" s="188">
        <v>158</v>
      </c>
      <c r="I226" s="190">
        <v>158</v>
      </c>
      <c r="J226" s="191" t="s">
        <v>676</v>
      </c>
      <c r="K226" s="192">
        <v>58.5</v>
      </c>
      <c r="L226" s="193">
        <v>0.58793969849246197</v>
      </c>
      <c r="M226" s="188" t="s">
        <v>587</v>
      </c>
      <c r="N226" s="194">
        <v>42898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82</v>
      </c>
      <c r="B227" s="186">
        <v>42786</v>
      </c>
      <c r="C227" s="186"/>
      <c r="D227" s="187" t="s">
        <v>185</v>
      </c>
      <c r="E227" s="188" t="s">
        <v>618</v>
      </c>
      <c r="F227" s="189">
        <v>140.5</v>
      </c>
      <c r="G227" s="188"/>
      <c r="H227" s="188">
        <v>220</v>
      </c>
      <c r="I227" s="190">
        <v>220</v>
      </c>
      <c r="J227" s="191" t="s">
        <v>676</v>
      </c>
      <c r="K227" s="192">
        <f>H227-F227</f>
        <v>79.5</v>
      </c>
      <c r="L227" s="193">
        <f>K227/F227</f>
        <v>0.5658362989323843</v>
      </c>
      <c r="M227" s="188" t="s">
        <v>587</v>
      </c>
      <c r="N227" s="194">
        <v>42864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83</v>
      </c>
      <c r="B228" s="186">
        <v>42786</v>
      </c>
      <c r="C228" s="186"/>
      <c r="D228" s="187" t="s">
        <v>730</v>
      </c>
      <c r="E228" s="188" t="s">
        <v>618</v>
      </c>
      <c r="F228" s="189">
        <v>202.5</v>
      </c>
      <c r="G228" s="188"/>
      <c r="H228" s="188">
        <v>234</v>
      </c>
      <c r="I228" s="190">
        <v>234</v>
      </c>
      <c r="J228" s="191" t="s">
        <v>676</v>
      </c>
      <c r="K228" s="192">
        <v>31.5</v>
      </c>
      <c r="L228" s="193">
        <v>0.155555555555556</v>
      </c>
      <c r="M228" s="188" t="s">
        <v>587</v>
      </c>
      <c r="N228" s="194">
        <v>42836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84</v>
      </c>
      <c r="B229" s="186">
        <v>42818</v>
      </c>
      <c r="C229" s="186"/>
      <c r="D229" s="187" t="s">
        <v>731</v>
      </c>
      <c r="E229" s="188" t="s">
        <v>618</v>
      </c>
      <c r="F229" s="189">
        <v>300.5</v>
      </c>
      <c r="G229" s="188"/>
      <c r="H229" s="188">
        <v>417.5</v>
      </c>
      <c r="I229" s="190">
        <v>420</v>
      </c>
      <c r="J229" s="191" t="s">
        <v>732</v>
      </c>
      <c r="K229" s="192">
        <f>H229-F229</f>
        <v>117</v>
      </c>
      <c r="L229" s="193">
        <f>K229/F229</f>
        <v>0.38935108153078202</v>
      </c>
      <c r="M229" s="188" t="s">
        <v>587</v>
      </c>
      <c r="N229" s="194">
        <v>43070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85</v>
      </c>
      <c r="B230" s="186">
        <v>42818</v>
      </c>
      <c r="C230" s="186"/>
      <c r="D230" s="187" t="s">
        <v>706</v>
      </c>
      <c r="E230" s="188" t="s">
        <v>618</v>
      </c>
      <c r="F230" s="189">
        <v>850</v>
      </c>
      <c r="G230" s="188"/>
      <c r="H230" s="188">
        <v>1042.5</v>
      </c>
      <c r="I230" s="190">
        <v>1023</v>
      </c>
      <c r="J230" s="191" t="s">
        <v>733</v>
      </c>
      <c r="K230" s="192">
        <v>192.5</v>
      </c>
      <c r="L230" s="193">
        <v>0.22647058823529401</v>
      </c>
      <c r="M230" s="188" t="s">
        <v>587</v>
      </c>
      <c r="N230" s="194">
        <v>42830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86</v>
      </c>
      <c r="B231" s="186">
        <v>42830</v>
      </c>
      <c r="C231" s="186"/>
      <c r="D231" s="187" t="s">
        <v>487</v>
      </c>
      <c r="E231" s="188" t="s">
        <v>618</v>
      </c>
      <c r="F231" s="189">
        <v>785</v>
      </c>
      <c r="G231" s="188"/>
      <c r="H231" s="188">
        <v>930</v>
      </c>
      <c r="I231" s="190">
        <v>920</v>
      </c>
      <c r="J231" s="191" t="s">
        <v>734</v>
      </c>
      <c r="K231" s="192">
        <f>H231-F231</f>
        <v>145</v>
      </c>
      <c r="L231" s="193">
        <f>K231/F231</f>
        <v>0.18471337579617833</v>
      </c>
      <c r="M231" s="188" t="s">
        <v>587</v>
      </c>
      <c r="N231" s="194">
        <v>42976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87</v>
      </c>
      <c r="B232" s="196">
        <v>42831</v>
      </c>
      <c r="C232" s="196"/>
      <c r="D232" s="197" t="s">
        <v>735</v>
      </c>
      <c r="E232" s="198" t="s">
        <v>618</v>
      </c>
      <c r="F232" s="199">
        <v>40</v>
      </c>
      <c r="G232" s="199"/>
      <c r="H232" s="200">
        <v>13.1</v>
      </c>
      <c r="I232" s="200">
        <v>60</v>
      </c>
      <c r="J232" s="201" t="s">
        <v>736</v>
      </c>
      <c r="K232" s="202">
        <v>-26.9</v>
      </c>
      <c r="L232" s="203">
        <v>-0.67249999999999999</v>
      </c>
      <c r="M232" s="199" t="s">
        <v>599</v>
      </c>
      <c r="N232" s="196">
        <v>43138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88</v>
      </c>
      <c r="B233" s="186">
        <v>42837</v>
      </c>
      <c r="C233" s="186"/>
      <c r="D233" s="187" t="s">
        <v>93</v>
      </c>
      <c r="E233" s="188" t="s">
        <v>618</v>
      </c>
      <c r="F233" s="189">
        <v>289.5</v>
      </c>
      <c r="G233" s="188"/>
      <c r="H233" s="188">
        <v>354</v>
      </c>
      <c r="I233" s="190">
        <v>360</v>
      </c>
      <c r="J233" s="191" t="s">
        <v>737</v>
      </c>
      <c r="K233" s="192">
        <f t="shared" ref="K233:K241" si="143">H233-F233</f>
        <v>64.5</v>
      </c>
      <c r="L233" s="193">
        <f t="shared" ref="L233:L241" si="144">K233/F233</f>
        <v>0.22279792746113988</v>
      </c>
      <c r="M233" s="188" t="s">
        <v>587</v>
      </c>
      <c r="N233" s="19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89</v>
      </c>
      <c r="B234" s="186">
        <v>42845</v>
      </c>
      <c r="C234" s="186"/>
      <c r="D234" s="187" t="s">
        <v>426</v>
      </c>
      <c r="E234" s="188" t="s">
        <v>618</v>
      </c>
      <c r="F234" s="189">
        <v>700</v>
      </c>
      <c r="G234" s="188"/>
      <c r="H234" s="188">
        <v>840</v>
      </c>
      <c r="I234" s="190">
        <v>840</v>
      </c>
      <c r="J234" s="191" t="s">
        <v>738</v>
      </c>
      <c r="K234" s="192">
        <f t="shared" si="143"/>
        <v>140</v>
      </c>
      <c r="L234" s="193">
        <f t="shared" si="144"/>
        <v>0.2</v>
      </c>
      <c r="M234" s="188" t="s">
        <v>587</v>
      </c>
      <c r="N234" s="194">
        <v>42893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90</v>
      </c>
      <c r="B235" s="186">
        <v>42887</v>
      </c>
      <c r="C235" s="186"/>
      <c r="D235" s="187" t="s">
        <v>739</v>
      </c>
      <c r="E235" s="188" t="s">
        <v>618</v>
      </c>
      <c r="F235" s="189">
        <v>130</v>
      </c>
      <c r="G235" s="188"/>
      <c r="H235" s="188">
        <v>144.25</v>
      </c>
      <c r="I235" s="190">
        <v>170</v>
      </c>
      <c r="J235" s="191" t="s">
        <v>740</v>
      </c>
      <c r="K235" s="192">
        <f t="shared" si="143"/>
        <v>14.25</v>
      </c>
      <c r="L235" s="193">
        <f t="shared" si="144"/>
        <v>0.10961538461538461</v>
      </c>
      <c r="M235" s="188" t="s">
        <v>587</v>
      </c>
      <c r="N235" s="194">
        <v>43675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91</v>
      </c>
      <c r="B236" s="186">
        <v>42901</v>
      </c>
      <c r="C236" s="186"/>
      <c r="D236" s="187" t="s">
        <v>741</v>
      </c>
      <c r="E236" s="188" t="s">
        <v>618</v>
      </c>
      <c r="F236" s="189">
        <v>214.5</v>
      </c>
      <c r="G236" s="188"/>
      <c r="H236" s="188">
        <v>262</v>
      </c>
      <c r="I236" s="190">
        <v>262</v>
      </c>
      <c r="J236" s="191" t="s">
        <v>742</v>
      </c>
      <c r="K236" s="192">
        <f t="shared" si="143"/>
        <v>47.5</v>
      </c>
      <c r="L236" s="193">
        <f t="shared" si="144"/>
        <v>0.22144522144522144</v>
      </c>
      <c r="M236" s="188" t="s">
        <v>587</v>
      </c>
      <c r="N236" s="194">
        <v>42977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92</v>
      </c>
      <c r="B237" s="217">
        <v>42933</v>
      </c>
      <c r="C237" s="217"/>
      <c r="D237" s="218" t="s">
        <v>743</v>
      </c>
      <c r="E237" s="219" t="s">
        <v>618</v>
      </c>
      <c r="F237" s="220">
        <v>370</v>
      </c>
      <c r="G237" s="219"/>
      <c r="H237" s="219">
        <v>447.5</v>
      </c>
      <c r="I237" s="221">
        <v>450</v>
      </c>
      <c r="J237" s="222" t="s">
        <v>676</v>
      </c>
      <c r="K237" s="192">
        <f t="shared" si="143"/>
        <v>77.5</v>
      </c>
      <c r="L237" s="223">
        <f t="shared" si="144"/>
        <v>0.20945945945945946</v>
      </c>
      <c r="M237" s="219" t="s">
        <v>587</v>
      </c>
      <c r="N237" s="224">
        <v>43035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93</v>
      </c>
      <c r="B238" s="217">
        <v>42943</v>
      </c>
      <c r="C238" s="217"/>
      <c r="D238" s="218" t="s">
        <v>183</v>
      </c>
      <c r="E238" s="219" t="s">
        <v>618</v>
      </c>
      <c r="F238" s="220">
        <v>657.5</v>
      </c>
      <c r="G238" s="219"/>
      <c r="H238" s="219">
        <v>825</v>
      </c>
      <c r="I238" s="221">
        <v>820</v>
      </c>
      <c r="J238" s="222" t="s">
        <v>676</v>
      </c>
      <c r="K238" s="192">
        <f t="shared" si="143"/>
        <v>167.5</v>
      </c>
      <c r="L238" s="223">
        <f t="shared" si="144"/>
        <v>0.25475285171102663</v>
      </c>
      <c r="M238" s="219" t="s">
        <v>587</v>
      </c>
      <c r="N238" s="224">
        <v>43090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94</v>
      </c>
      <c r="B239" s="186">
        <v>42964</v>
      </c>
      <c r="C239" s="186"/>
      <c r="D239" s="187" t="s">
        <v>361</v>
      </c>
      <c r="E239" s="188" t="s">
        <v>618</v>
      </c>
      <c r="F239" s="189">
        <v>605</v>
      </c>
      <c r="G239" s="188"/>
      <c r="H239" s="188">
        <v>750</v>
      </c>
      <c r="I239" s="190">
        <v>750</v>
      </c>
      <c r="J239" s="191" t="s">
        <v>734</v>
      </c>
      <c r="K239" s="192">
        <f t="shared" si="143"/>
        <v>145</v>
      </c>
      <c r="L239" s="193">
        <f t="shared" si="144"/>
        <v>0.23966942148760331</v>
      </c>
      <c r="M239" s="188" t="s">
        <v>587</v>
      </c>
      <c r="N239" s="194">
        <v>43027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5">
        <v>95</v>
      </c>
      <c r="B240" s="196">
        <v>42979</v>
      </c>
      <c r="C240" s="196"/>
      <c r="D240" s="204" t="s">
        <v>744</v>
      </c>
      <c r="E240" s="199" t="s">
        <v>618</v>
      </c>
      <c r="F240" s="199">
        <v>255</v>
      </c>
      <c r="G240" s="200"/>
      <c r="H240" s="200">
        <v>217.25</v>
      </c>
      <c r="I240" s="200">
        <v>320</v>
      </c>
      <c r="J240" s="201" t="s">
        <v>745</v>
      </c>
      <c r="K240" s="202">
        <f t="shared" si="143"/>
        <v>-37.75</v>
      </c>
      <c r="L240" s="205">
        <f t="shared" si="144"/>
        <v>-0.14803921568627451</v>
      </c>
      <c r="M240" s="199" t="s">
        <v>599</v>
      </c>
      <c r="N240" s="196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96</v>
      </c>
      <c r="B241" s="186">
        <v>42997</v>
      </c>
      <c r="C241" s="186"/>
      <c r="D241" s="187" t="s">
        <v>746</v>
      </c>
      <c r="E241" s="188" t="s">
        <v>618</v>
      </c>
      <c r="F241" s="189">
        <v>215</v>
      </c>
      <c r="G241" s="188"/>
      <c r="H241" s="188">
        <v>258</v>
      </c>
      <c r="I241" s="190">
        <v>258</v>
      </c>
      <c r="J241" s="191" t="s">
        <v>676</v>
      </c>
      <c r="K241" s="192">
        <f t="shared" si="143"/>
        <v>43</v>
      </c>
      <c r="L241" s="193">
        <f t="shared" si="144"/>
        <v>0.2</v>
      </c>
      <c r="M241" s="188" t="s">
        <v>587</v>
      </c>
      <c r="N241" s="194">
        <v>43040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97</v>
      </c>
      <c r="B242" s="186">
        <v>42997</v>
      </c>
      <c r="C242" s="186"/>
      <c r="D242" s="187" t="s">
        <v>746</v>
      </c>
      <c r="E242" s="188" t="s">
        <v>618</v>
      </c>
      <c r="F242" s="189">
        <v>215</v>
      </c>
      <c r="G242" s="188"/>
      <c r="H242" s="188">
        <v>258</v>
      </c>
      <c r="I242" s="190">
        <v>258</v>
      </c>
      <c r="J242" s="222" t="s">
        <v>676</v>
      </c>
      <c r="K242" s="192">
        <v>43</v>
      </c>
      <c r="L242" s="193">
        <v>0.2</v>
      </c>
      <c r="M242" s="188" t="s">
        <v>587</v>
      </c>
      <c r="N242" s="194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98</v>
      </c>
      <c r="B243" s="217">
        <v>42998</v>
      </c>
      <c r="C243" s="217"/>
      <c r="D243" s="218" t="s">
        <v>747</v>
      </c>
      <c r="E243" s="219" t="s">
        <v>618</v>
      </c>
      <c r="F243" s="189">
        <v>75</v>
      </c>
      <c r="G243" s="219"/>
      <c r="H243" s="219">
        <v>90</v>
      </c>
      <c r="I243" s="221">
        <v>90</v>
      </c>
      <c r="J243" s="191" t="s">
        <v>748</v>
      </c>
      <c r="K243" s="192">
        <f t="shared" ref="K243:K248" si="145">H243-F243</f>
        <v>15</v>
      </c>
      <c r="L243" s="193">
        <f t="shared" ref="L243:L248" si="146">K243/F243</f>
        <v>0.2</v>
      </c>
      <c r="M243" s="188" t="s">
        <v>587</v>
      </c>
      <c r="N243" s="194">
        <v>43019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99</v>
      </c>
      <c r="B244" s="217">
        <v>43011</v>
      </c>
      <c r="C244" s="217"/>
      <c r="D244" s="218" t="s">
        <v>601</v>
      </c>
      <c r="E244" s="219" t="s">
        <v>618</v>
      </c>
      <c r="F244" s="220">
        <v>315</v>
      </c>
      <c r="G244" s="219"/>
      <c r="H244" s="219">
        <v>392</v>
      </c>
      <c r="I244" s="221">
        <v>384</v>
      </c>
      <c r="J244" s="222" t="s">
        <v>749</v>
      </c>
      <c r="K244" s="192">
        <f t="shared" si="145"/>
        <v>77</v>
      </c>
      <c r="L244" s="223">
        <f t="shared" si="146"/>
        <v>0.24444444444444444</v>
      </c>
      <c r="M244" s="219" t="s">
        <v>587</v>
      </c>
      <c r="N244" s="224">
        <v>43017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100</v>
      </c>
      <c r="B245" s="217">
        <v>43013</v>
      </c>
      <c r="C245" s="217"/>
      <c r="D245" s="218" t="s">
        <v>461</v>
      </c>
      <c r="E245" s="219" t="s">
        <v>618</v>
      </c>
      <c r="F245" s="220">
        <v>145</v>
      </c>
      <c r="G245" s="219"/>
      <c r="H245" s="219">
        <v>179</v>
      </c>
      <c r="I245" s="221">
        <v>180</v>
      </c>
      <c r="J245" s="222" t="s">
        <v>750</v>
      </c>
      <c r="K245" s="192">
        <f t="shared" si="145"/>
        <v>34</v>
      </c>
      <c r="L245" s="223">
        <f t="shared" si="146"/>
        <v>0.23448275862068965</v>
      </c>
      <c r="M245" s="219" t="s">
        <v>587</v>
      </c>
      <c r="N245" s="224">
        <v>43025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101</v>
      </c>
      <c r="B246" s="217">
        <v>43014</v>
      </c>
      <c r="C246" s="217"/>
      <c r="D246" s="218" t="s">
        <v>335</v>
      </c>
      <c r="E246" s="219" t="s">
        <v>618</v>
      </c>
      <c r="F246" s="220">
        <v>256</v>
      </c>
      <c r="G246" s="219"/>
      <c r="H246" s="219">
        <v>323</v>
      </c>
      <c r="I246" s="221">
        <v>320</v>
      </c>
      <c r="J246" s="222" t="s">
        <v>676</v>
      </c>
      <c r="K246" s="192">
        <f t="shared" si="145"/>
        <v>67</v>
      </c>
      <c r="L246" s="223">
        <f t="shared" si="146"/>
        <v>0.26171875</v>
      </c>
      <c r="M246" s="219" t="s">
        <v>587</v>
      </c>
      <c r="N246" s="224">
        <v>43067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6">
        <v>102</v>
      </c>
      <c r="B247" s="217">
        <v>43017</v>
      </c>
      <c r="C247" s="217"/>
      <c r="D247" s="218" t="s">
        <v>351</v>
      </c>
      <c r="E247" s="219" t="s">
        <v>618</v>
      </c>
      <c r="F247" s="220">
        <v>137.5</v>
      </c>
      <c r="G247" s="219"/>
      <c r="H247" s="219">
        <v>184</v>
      </c>
      <c r="I247" s="221">
        <v>183</v>
      </c>
      <c r="J247" s="222" t="s">
        <v>751</v>
      </c>
      <c r="K247" s="192">
        <f t="shared" si="145"/>
        <v>46.5</v>
      </c>
      <c r="L247" s="223">
        <f t="shared" si="146"/>
        <v>0.33818181818181819</v>
      </c>
      <c r="M247" s="219" t="s">
        <v>587</v>
      </c>
      <c r="N247" s="224">
        <v>43108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103</v>
      </c>
      <c r="B248" s="217">
        <v>43018</v>
      </c>
      <c r="C248" s="217"/>
      <c r="D248" s="218" t="s">
        <v>752</v>
      </c>
      <c r="E248" s="219" t="s">
        <v>618</v>
      </c>
      <c r="F248" s="220">
        <v>125.5</v>
      </c>
      <c r="G248" s="219"/>
      <c r="H248" s="219">
        <v>158</v>
      </c>
      <c r="I248" s="221">
        <v>155</v>
      </c>
      <c r="J248" s="222" t="s">
        <v>753</v>
      </c>
      <c r="K248" s="192">
        <f t="shared" si="145"/>
        <v>32.5</v>
      </c>
      <c r="L248" s="223">
        <f t="shared" si="146"/>
        <v>0.25896414342629481</v>
      </c>
      <c r="M248" s="219" t="s">
        <v>587</v>
      </c>
      <c r="N248" s="224">
        <v>43067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104</v>
      </c>
      <c r="B249" s="217">
        <v>43018</v>
      </c>
      <c r="C249" s="217"/>
      <c r="D249" s="218" t="s">
        <v>754</v>
      </c>
      <c r="E249" s="219" t="s">
        <v>618</v>
      </c>
      <c r="F249" s="220">
        <v>895</v>
      </c>
      <c r="G249" s="219"/>
      <c r="H249" s="219">
        <v>1122.5</v>
      </c>
      <c r="I249" s="221">
        <v>1078</v>
      </c>
      <c r="J249" s="222" t="s">
        <v>755</v>
      </c>
      <c r="K249" s="192">
        <v>227.5</v>
      </c>
      <c r="L249" s="223">
        <v>0.25418994413407803</v>
      </c>
      <c r="M249" s="219" t="s">
        <v>587</v>
      </c>
      <c r="N249" s="224">
        <v>43117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105</v>
      </c>
      <c r="B250" s="217">
        <v>43020</v>
      </c>
      <c r="C250" s="217"/>
      <c r="D250" s="218" t="s">
        <v>344</v>
      </c>
      <c r="E250" s="219" t="s">
        <v>618</v>
      </c>
      <c r="F250" s="220">
        <v>525</v>
      </c>
      <c r="G250" s="219"/>
      <c r="H250" s="219">
        <v>629</v>
      </c>
      <c r="I250" s="221">
        <v>629</v>
      </c>
      <c r="J250" s="222" t="s">
        <v>676</v>
      </c>
      <c r="K250" s="192">
        <v>104</v>
      </c>
      <c r="L250" s="223">
        <v>0.19809523809523799</v>
      </c>
      <c r="M250" s="219" t="s">
        <v>587</v>
      </c>
      <c r="N250" s="224">
        <v>43119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106</v>
      </c>
      <c r="B251" s="217">
        <v>43046</v>
      </c>
      <c r="C251" s="217"/>
      <c r="D251" s="218" t="s">
        <v>386</v>
      </c>
      <c r="E251" s="219" t="s">
        <v>618</v>
      </c>
      <c r="F251" s="220">
        <v>740</v>
      </c>
      <c r="G251" s="219"/>
      <c r="H251" s="219">
        <v>892.5</v>
      </c>
      <c r="I251" s="221">
        <v>900</v>
      </c>
      <c r="J251" s="222" t="s">
        <v>756</v>
      </c>
      <c r="K251" s="192">
        <f>H251-F251</f>
        <v>152.5</v>
      </c>
      <c r="L251" s="223">
        <f>K251/F251</f>
        <v>0.20608108108108109</v>
      </c>
      <c r="M251" s="219" t="s">
        <v>587</v>
      </c>
      <c r="N251" s="224">
        <v>43052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5">
        <v>107</v>
      </c>
      <c r="B252" s="186">
        <v>43073</v>
      </c>
      <c r="C252" s="186"/>
      <c r="D252" s="187" t="s">
        <v>757</v>
      </c>
      <c r="E252" s="188" t="s">
        <v>618</v>
      </c>
      <c r="F252" s="189">
        <v>118.5</v>
      </c>
      <c r="G252" s="188"/>
      <c r="H252" s="188">
        <v>143.5</v>
      </c>
      <c r="I252" s="190">
        <v>145</v>
      </c>
      <c r="J252" s="191" t="s">
        <v>608</v>
      </c>
      <c r="K252" s="192">
        <f>H252-F252</f>
        <v>25</v>
      </c>
      <c r="L252" s="193">
        <f>K252/F252</f>
        <v>0.2109704641350211</v>
      </c>
      <c r="M252" s="188" t="s">
        <v>587</v>
      </c>
      <c r="N252" s="194">
        <v>43097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5">
        <v>108</v>
      </c>
      <c r="B253" s="196">
        <v>43090</v>
      </c>
      <c r="C253" s="196"/>
      <c r="D253" s="197" t="s">
        <v>432</v>
      </c>
      <c r="E253" s="198" t="s">
        <v>618</v>
      </c>
      <c r="F253" s="199">
        <v>715</v>
      </c>
      <c r="G253" s="199"/>
      <c r="H253" s="200">
        <v>500</v>
      </c>
      <c r="I253" s="200">
        <v>872</v>
      </c>
      <c r="J253" s="201" t="s">
        <v>758</v>
      </c>
      <c r="K253" s="202">
        <f>H253-F253</f>
        <v>-215</v>
      </c>
      <c r="L253" s="203">
        <f>K253/F253</f>
        <v>-0.30069930069930068</v>
      </c>
      <c r="M253" s="199" t="s">
        <v>599</v>
      </c>
      <c r="N253" s="196">
        <v>43670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109</v>
      </c>
      <c r="B254" s="186">
        <v>43098</v>
      </c>
      <c r="C254" s="186"/>
      <c r="D254" s="187" t="s">
        <v>601</v>
      </c>
      <c r="E254" s="188" t="s">
        <v>618</v>
      </c>
      <c r="F254" s="189">
        <v>435</v>
      </c>
      <c r="G254" s="188"/>
      <c r="H254" s="188">
        <v>542.5</v>
      </c>
      <c r="I254" s="190">
        <v>539</v>
      </c>
      <c r="J254" s="191" t="s">
        <v>676</v>
      </c>
      <c r="K254" s="192">
        <v>107.5</v>
      </c>
      <c r="L254" s="193">
        <v>0.247126436781609</v>
      </c>
      <c r="M254" s="188" t="s">
        <v>587</v>
      </c>
      <c r="N254" s="194">
        <v>43206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110</v>
      </c>
      <c r="B255" s="186">
        <v>43098</v>
      </c>
      <c r="C255" s="186"/>
      <c r="D255" s="187" t="s">
        <v>559</v>
      </c>
      <c r="E255" s="188" t="s">
        <v>618</v>
      </c>
      <c r="F255" s="189">
        <v>885</v>
      </c>
      <c r="G255" s="188"/>
      <c r="H255" s="188">
        <v>1090</v>
      </c>
      <c r="I255" s="190">
        <v>1084</v>
      </c>
      <c r="J255" s="191" t="s">
        <v>676</v>
      </c>
      <c r="K255" s="192">
        <v>205</v>
      </c>
      <c r="L255" s="193">
        <v>0.23163841807909599</v>
      </c>
      <c r="M255" s="188" t="s">
        <v>587</v>
      </c>
      <c r="N255" s="194">
        <v>43213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5">
        <v>111</v>
      </c>
      <c r="B256" s="226">
        <v>43192</v>
      </c>
      <c r="C256" s="226"/>
      <c r="D256" s="204" t="s">
        <v>759</v>
      </c>
      <c r="E256" s="199" t="s">
        <v>618</v>
      </c>
      <c r="F256" s="227">
        <v>478.5</v>
      </c>
      <c r="G256" s="199"/>
      <c r="H256" s="199">
        <v>442</v>
      </c>
      <c r="I256" s="200">
        <v>613</v>
      </c>
      <c r="J256" s="201" t="s">
        <v>760</v>
      </c>
      <c r="K256" s="202">
        <f>H256-F256</f>
        <v>-36.5</v>
      </c>
      <c r="L256" s="203">
        <f>K256/F256</f>
        <v>-7.6280041797283177E-2</v>
      </c>
      <c r="M256" s="199" t="s">
        <v>599</v>
      </c>
      <c r="N256" s="196">
        <v>43762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5">
        <v>112</v>
      </c>
      <c r="B257" s="196">
        <v>43194</v>
      </c>
      <c r="C257" s="196"/>
      <c r="D257" s="197" t="s">
        <v>761</v>
      </c>
      <c r="E257" s="198" t="s">
        <v>618</v>
      </c>
      <c r="F257" s="199">
        <f>141.5-7.3</f>
        <v>134.19999999999999</v>
      </c>
      <c r="G257" s="199"/>
      <c r="H257" s="200">
        <v>77</v>
      </c>
      <c r="I257" s="200">
        <v>180</v>
      </c>
      <c r="J257" s="201" t="s">
        <v>762</v>
      </c>
      <c r="K257" s="202">
        <f>H257-F257</f>
        <v>-57.199999999999989</v>
      </c>
      <c r="L257" s="203">
        <f>K257/F257</f>
        <v>-0.42622950819672129</v>
      </c>
      <c r="M257" s="199" t="s">
        <v>599</v>
      </c>
      <c r="N257" s="196">
        <v>43522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5">
        <v>113</v>
      </c>
      <c r="B258" s="196">
        <v>43209</v>
      </c>
      <c r="C258" s="196"/>
      <c r="D258" s="197" t="s">
        <v>763</v>
      </c>
      <c r="E258" s="198" t="s">
        <v>618</v>
      </c>
      <c r="F258" s="199">
        <v>430</v>
      </c>
      <c r="G258" s="199"/>
      <c r="H258" s="200">
        <v>220</v>
      </c>
      <c r="I258" s="200">
        <v>537</v>
      </c>
      <c r="J258" s="201" t="s">
        <v>764</v>
      </c>
      <c r="K258" s="202">
        <f>H258-F258</f>
        <v>-210</v>
      </c>
      <c r="L258" s="203">
        <f>K258/F258</f>
        <v>-0.48837209302325579</v>
      </c>
      <c r="M258" s="199" t="s">
        <v>599</v>
      </c>
      <c r="N258" s="196">
        <v>43252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114</v>
      </c>
      <c r="B259" s="217">
        <v>43220</v>
      </c>
      <c r="C259" s="217"/>
      <c r="D259" s="218" t="s">
        <v>387</v>
      </c>
      <c r="E259" s="219" t="s">
        <v>618</v>
      </c>
      <c r="F259" s="219">
        <v>153.5</v>
      </c>
      <c r="G259" s="219"/>
      <c r="H259" s="219">
        <v>196</v>
      </c>
      <c r="I259" s="221">
        <v>196</v>
      </c>
      <c r="J259" s="191" t="s">
        <v>765</v>
      </c>
      <c r="K259" s="192">
        <f>H259-F259</f>
        <v>42.5</v>
      </c>
      <c r="L259" s="193">
        <f>K259/F259</f>
        <v>0.27687296416938112</v>
      </c>
      <c r="M259" s="188" t="s">
        <v>587</v>
      </c>
      <c r="N259" s="194">
        <v>43605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5">
        <v>115</v>
      </c>
      <c r="B260" s="196">
        <v>43306</v>
      </c>
      <c r="C260" s="196"/>
      <c r="D260" s="197" t="s">
        <v>735</v>
      </c>
      <c r="E260" s="198" t="s">
        <v>618</v>
      </c>
      <c r="F260" s="199">
        <v>27.5</v>
      </c>
      <c r="G260" s="199"/>
      <c r="H260" s="200">
        <v>13.1</v>
      </c>
      <c r="I260" s="200">
        <v>60</v>
      </c>
      <c r="J260" s="201" t="s">
        <v>766</v>
      </c>
      <c r="K260" s="202">
        <v>-14.4</v>
      </c>
      <c r="L260" s="203">
        <v>-0.52363636363636401</v>
      </c>
      <c r="M260" s="199" t="s">
        <v>599</v>
      </c>
      <c r="N260" s="196">
        <v>43138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116</v>
      </c>
      <c r="B261" s="226">
        <v>43318</v>
      </c>
      <c r="C261" s="226"/>
      <c r="D261" s="204" t="s">
        <v>767</v>
      </c>
      <c r="E261" s="199" t="s">
        <v>618</v>
      </c>
      <c r="F261" s="199">
        <v>148.5</v>
      </c>
      <c r="G261" s="199"/>
      <c r="H261" s="199">
        <v>102</v>
      </c>
      <c r="I261" s="200">
        <v>182</v>
      </c>
      <c r="J261" s="201" t="s">
        <v>768</v>
      </c>
      <c r="K261" s="202">
        <f>H261-F261</f>
        <v>-46.5</v>
      </c>
      <c r="L261" s="203">
        <f>K261/F261</f>
        <v>-0.31313131313131315</v>
      </c>
      <c r="M261" s="199" t="s">
        <v>599</v>
      </c>
      <c r="N261" s="196">
        <v>43661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117</v>
      </c>
      <c r="B262" s="186">
        <v>43335</v>
      </c>
      <c r="C262" s="186"/>
      <c r="D262" s="187" t="s">
        <v>769</v>
      </c>
      <c r="E262" s="188" t="s">
        <v>618</v>
      </c>
      <c r="F262" s="219">
        <v>285</v>
      </c>
      <c r="G262" s="188"/>
      <c r="H262" s="188">
        <v>355</v>
      </c>
      <c r="I262" s="190">
        <v>364</v>
      </c>
      <c r="J262" s="191" t="s">
        <v>770</v>
      </c>
      <c r="K262" s="192">
        <v>70</v>
      </c>
      <c r="L262" s="193">
        <v>0.24561403508771901</v>
      </c>
      <c r="M262" s="188" t="s">
        <v>587</v>
      </c>
      <c r="N262" s="194">
        <v>43455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118</v>
      </c>
      <c r="B263" s="186">
        <v>43341</v>
      </c>
      <c r="C263" s="186"/>
      <c r="D263" s="187" t="s">
        <v>375</v>
      </c>
      <c r="E263" s="188" t="s">
        <v>618</v>
      </c>
      <c r="F263" s="219">
        <v>525</v>
      </c>
      <c r="G263" s="188"/>
      <c r="H263" s="188">
        <v>585</v>
      </c>
      <c r="I263" s="190">
        <v>635</v>
      </c>
      <c r="J263" s="191" t="s">
        <v>771</v>
      </c>
      <c r="K263" s="192">
        <f t="shared" ref="K263:K280" si="147">H263-F263</f>
        <v>60</v>
      </c>
      <c r="L263" s="193">
        <f t="shared" ref="L263:L280" si="148">K263/F263</f>
        <v>0.11428571428571428</v>
      </c>
      <c r="M263" s="188" t="s">
        <v>587</v>
      </c>
      <c r="N263" s="194">
        <v>43662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119</v>
      </c>
      <c r="B264" s="186">
        <v>43395</v>
      </c>
      <c r="C264" s="186"/>
      <c r="D264" s="187" t="s">
        <v>361</v>
      </c>
      <c r="E264" s="188" t="s">
        <v>618</v>
      </c>
      <c r="F264" s="219">
        <v>475</v>
      </c>
      <c r="G264" s="188"/>
      <c r="H264" s="188">
        <v>574</v>
      </c>
      <c r="I264" s="190">
        <v>570</v>
      </c>
      <c r="J264" s="191" t="s">
        <v>676</v>
      </c>
      <c r="K264" s="192">
        <f t="shared" si="147"/>
        <v>99</v>
      </c>
      <c r="L264" s="193">
        <f t="shared" si="148"/>
        <v>0.20842105263157895</v>
      </c>
      <c r="M264" s="188" t="s">
        <v>587</v>
      </c>
      <c r="N264" s="194">
        <v>43403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120</v>
      </c>
      <c r="B265" s="217">
        <v>43397</v>
      </c>
      <c r="C265" s="217"/>
      <c r="D265" s="218" t="s">
        <v>382</v>
      </c>
      <c r="E265" s="219" t="s">
        <v>618</v>
      </c>
      <c r="F265" s="219">
        <v>707.5</v>
      </c>
      <c r="G265" s="219"/>
      <c r="H265" s="219">
        <v>872</v>
      </c>
      <c r="I265" s="221">
        <v>872</v>
      </c>
      <c r="J265" s="222" t="s">
        <v>676</v>
      </c>
      <c r="K265" s="192">
        <f t="shared" si="147"/>
        <v>164.5</v>
      </c>
      <c r="L265" s="223">
        <f t="shared" si="148"/>
        <v>0.23250883392226149</v>
      </c>
      <c r="M265" s="219" t="s">
        <v>587</v>
      </c>
      <c r="N265" s="224">
        <v>43482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121</v>
      </c>
      <c r="B266" s="217">
        <v>43398</v>
      </c>
      <c r="C266" s="217"/>
      <c r="D266" s="218" t="s">
        <v>772</v>
      </c>
      <c r="E266" s="219" t="s">
        <v>618</v>
      </c>
      <c r="F266" s="219">
        <v>162</v>
      </c>
      <c r="G266" s="219"/>
      <c r="H266" s="219">
        <v>204</v>
      </c>
      <c r="I266" s="221">
        <v>209</v>
      </c>
      <c r="J266" s="222" t="s">
        <v>773</v>
      </c>
      <c r="K266" s="192">
        <f t="shared" si="147"/>
        <v>42</v>
      </c>
      <c r="L266" s="223">
        <f t="shared" si="148"/>
        <v>0.25925925925925924</v>
      </c>
      <c r="M266" s="219" t="s">
        <v>587</v>
      </c>
      <c r="N266" s="224">
        <v>43539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122</v>
      </c>
      <c r="B267" s="217">
        <v>43399</v>
      </c>
      <c r="C267" s="217"/>
      <c r="D267" s="218" t="s">
        <v>480</v>
      </c>
      <c r="E267" s="219" t="s">
        <v>618</v>
      </c>
      <c r="F267" s="219">
        <v>240</v>
      </c>
      <c r="G267" s="219"/>
      <c r="H267" s="219">
        <v>297</v>
      </c>
      <c r="I267" s="221">
        <v>297</v>
      </c>
      <c r="J267" s="222" t="s">
        <v>676</v>
      </c>
      <c r="K267" s="228">
        <f t="shared" si="147"/>
        <v>57</v>
      </c>
      <c r="L267" s="223">
        <f t="shared" si="148"/>
        <v>0.23749999999999999</v>
      </c>
      <c r="M267" s="219" t="s">
        <v>587</v>
      </c>
      <c r="N267" s="224">
        <v>43417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123</v>
      </c>
      <c r="B268" s="186">
        <v>43439</v>
      </c>
      <c r="C268" s="186"/>
      <c r="D268" s="187" t="s">
        <v>774</v>
      </c>
      <c r="E268" s="188" t="s">
        <v>618</v>
      </c>
      <c r="F268" s="188">
        <v>202.5</v>
      </c>
      <c r="G268" s="188"/>
      <c r="H268" s="188">
        <v>255</v>
      </c>
      <c r="I268" s="190">
        <v>252</v>
      </c>
      <c r="J268" s="191" t="s">
        <v>676</v>
      </c>
      <c r="K268" s="192">
        <f t="shared" si="147"/>
        <v>52.5</v>
      </c>
      <c r="L268" s="193">
        <f t="shared" si="148"/>
        <v>0.25925925925925924</v>
      </c>
      <c r="M268" s="188" t="s">
        <v>587</v>
      </c>
      <c r="N268" s="194">
        <v>43542</v>
      </c>
      <c r="O268" s="1"/>
      <c r="P268" s="1"/>
      <c r="Q268" s="1"/>
      <c r="R268" s="6" t="s">
        <v>775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124</v>
      </c>
      <c r="B269" s="217">
        <v>43465</v>
      </c>
      <c r="C269" s="186"/>
      <c r="D269" s="218" t="s">
        <v>414</v>
      </c>
      <c r="E269" s="219" t="s">
        <v>618</v>
      </c>
      <c r="F269" s="219">
        <v>710</v>
      </c>
      <c r="G269" s="219"/>
      <c r="H269" s="219">
        <v>866</v>
      </c>
      <c r="I269" s="221">
        <v>866</v>
      </c>
      <c r="J269" s="222" t="s">
        <v>676</v>
      </c>
      <c r="K269" s="192">
        <f t="shared" si="147"/>
        <v>156</v>
      </c>
      <c r="L269" s="193">
        <f t="shared" si="148"/>
        <v>0.21971830985915494</v>
      </c>
      <c r="M269" s="188" t="s">
        <v>587</v>
      </c>
      <c r="N269" s="194">
        <v>43553</v>
      </c>
      <c r="O269" s="1"/>
      <c r="P269" s="1"/>
      <c r="Q269" s="1"/>
      <c r="R269" s="6" t="s">
        <v>775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125</v>
      </c>
      <c r="B270" s="217">
        <v>43522</v>
      </c>
      <c r="C270" s="217"/>
      <c r="D270" s="218" t="s">
        <v>152</v>
      </c>
      <c r="E270" s="219" t="s">
        <v>618</v>
      </c>
      <c r="F270" s="219">
        <v>337.25</v>
      </c>
      <c r="G270" s="219"/>
      <c r="H270" s="219">
        <v>398.5</v>
      </c>
      <c r="I270" s="221">
        <v>411</v>
      </c>
      <c r="J270" s="191" t="s">
        <v>776</v>
      </c>
      <c r="K270" s="192">
        <f t="shared" si="147"/>
        <v>61.25</v>
      </c>
      <c r="L270" s="193">
        <f t="shared" si="148"/>
        <v>0.1816160118606375</v>
      </c>
      <c r="M270" s="188" t="s">
        <v>587</v>
      </c>
      <c r="N270" s="194">
        <v>43760</v>
      </c>
      <c r="O270" s="1"/>
      <c r="P270" s="1"/>
      <c r="Q270" s="1"/>
      <c r="R270" s="6" t="s">
        <v>775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126</v>
      </c>
      <c r="B271" s="230">
        <v>43559</v>
      </c>
      <c r="C271" s="230"/>
      <c r="D271" s="231" t="s">
        <v>777</v>
      </c>
      <c r="E271" s="232" t="s">
        <v>618</v>
      </c>
      <c r="F271" s="232">
        <v>130</v>
      </c>
      <c r="G271" s="232"/>
      <c r="H271" s="232">
        <v>65</v>
      </c>
      <c r="I271" s="233">
        <v>158</v>
      </c>
      <c r="J271" s="201" t="s">
        <v>778</v>
      </c>
      <c r="K271" s="202">
        <f t="shared" si="147"/>
        <v>-65</v>
      </c>
      <c r="L271" s="203">
        <f t="shared" si="148"/>
        <v>-0.5</v>
      </c>
      <c r="M271" s="199" t="s">
        <v>599</v>
      </c>
      <c r="N271" s="196">
        <v>43726</v>
      </c>
      <c r="O271" s="1"/>
      <c r="P271" s="1"/>
      <c r="Q271" s="1"/>
      <c r="R271" s="6" t="s">
        <v>779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127</v>
      </c>
      <c r="B272" s="217">
        <v>43017</v>
      </c>
      <c r="C272" s="217"/>
      <c r="D272" s="218" t="s">
        <v>185</v>
      </c>
      <c r="E272" s="219" t="s">
        <v>618</v>
      </c>
      <c r="F272" s="219">
        <v>141.5</v>
      </c>
      <c r="G272" s="219"/>
      <c r="H272" s="219">
        <v>183.5</v>
      </c>
      <c r="I272" s="221">
        <v>210</v>
      </c>
      <c r="J272" s="191" t="s">
        <v>773</v>
      </c>
      <c r="K272" s="192">
        <f t="shared" si="147"/>
        <v>42</v>
      </c>
      <c r="L272" s="193">
        <f t="shared" si="148"/>
        <v>0.29681978798586572</v>
      </c>
      <c r="M272" s="188" t="s">
        <v>587</v>
      </c>
      <c r="N272" s="194">
        <v>43042</v>
      </c>
      <c r="O272" s="1"/>
      <c r="P272" s="1"/>
      <c r="Q272" s="1"/>
      <c r="R272" s="6" t="s">
        <v>779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128</v>
      </c>
      <c r="B273" s="230">
        <v>43074</v>
      </c>
      <c r="C273" s="230"/>
      <c r="D273" s="231" t="s">
        <v>780</v>
      </c>
      <c r="E273" s="232" t="s">
        <v>618</v>
      </c>
      <c r="F273" s="227">
        <v>172</v>
      </c>
      <c r="G273" s="232"/>
      <c r="H273" s="232">
        <v>155.25</v>
      </c>
      <c r="I273" s="233">
        <v>230</v>
      </c>
      <c r="J273" s="201" t="s">
        <v>781</v>
      </c>
      <c r="K273" s="202">
        <f t="shared" si="147"/>
        <v>-16.75</v>
      </c>
      <c r="L273" s="203">
        <f t="shared" si="148"/>
        <v>-9.7383720930232565E-2</v>
      </c>
      <c r="M273" s="199" t="s">
        <v>599</v>
      </c>
      <c r="N273" s="196">
        <v>43787</v>
      </c>
      <c r="O273" s="1"/>
      <c r="P273" s="1"/>
      <c r="Q273" s="1"/>
      <c r="R273" s="6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129</v>
      </c>
      <c r="B274" s="217">
        <v>43398</v>
      </c>
      <c r="C274" s="217"/>
      <c r="D274" s="218" t="s">
        <v>107</v>
      </c>
      <c r="E274" s="219" t="s">
        <v>618</v>
      </c>
      <c r="F274" s="219">
        <v>698.5</v>
      </c>
      <c r="G274" s="219"/>
      <c r="H274" s="219">
        <v>890</v>
      </c>
      <c r="I274" s="221">
        <v>890</v>
      </c>
      <c r="J274" s="191" t="s">
        <v>849</v>
      </c>
      <c r="K274" s="192">
        <f t="shared" si="147"/>
        <v>191.5</v>
      </c>
      <c r="L274" s="193">
        <f t="shared" si="148"/>
        <v>0.27415891195418757</v>
      </c>
      <c r="M274" s="188" t="s">
        <v>587</v>
      </c>
      <c r="N274" s="194">
        <v>44328</v>
      </c>
      <c r="O274" s="1"/>
      <c r="P274" s="1"/>
      <c r="Q274" s="1"/>
      <c r="R274" s="6" t="s">
        <v>775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130</v>
      </c>
      <c r="B275" s="217">
        <v>42877</v>
      </c>
      <c r="C275" s="217"/>
      <c r="D275" s="218" t="s">
        <v>374</v>
      </c>
      <c r="E275" s="219" t="s">
        <v>618</v>
      </c>
      <c r="F275" s="219">
        <v>127.6</v>
      </c>
      <c r="G275" s="219"/>
      <c r="H275" s="219">
        <v>138</v>
      </c>
      <c r="I275" s="221">
        <v>190</v>
      </c>
      <c r="J275" s="191" t="s">
        <v>782</v>
      </c>
      <c r="K275" s="192">
        <f t="shared" si="147"/>
        <v>10.400000000000006</v>
      </c>
      <c r="L275" s="193">
        <f t="shared" si="148"/>
        <v>8.1504702194357417E-2</v>
      </c>
      <c r="M275" s="188" t="s">
        <v>587</v>
      </c>
      <c r="N275" s="194">
        <v>43774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131</v>
      </c>
      <c r="B276" s="217">
        <v>43158</v>
      </c>
      <c r="C276" s="217"/>
      <c r="D276" s="218" t="s">
        <v>783</v>
      </c>
      <c r="E276" s="219" t="s">
        <v>618</v>
      </c>
      <c r="F276" s="219">
        <v>317</v>
      </c>
      <c r="G276" s="219"/>
      <c r="H276" s="219">
        <v>382.5</v>
      </c>
      <c r="I276" s="221">
        <v>398</v>
      </c>
      <c r="J276" s="191" t="s">
        <v>784</v>
      </c>
      <c r="K276" s="192">
        <f t="shared" si="147"/>
        <v>65.5</v>
      </c>
      <c r="L276" s="193">
        <f t="shared" si="148"/>
        <v>0.20662460567823343</v>
      </c>
      <c r="M276" s="188" t="s">
        <v>587</v>
      </c>
      <c r="N276" s="194">
        <v>44238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132</v>
      </c>
      <c r="B277" s="230">
        <v>43164</v>
      </c>
      <c r="C277" s="230"/>
      <c r="D277" s="231" t="s">
        <v>144</v>
      </c>
      <c r="E277" s="232" t="s">
        <v>618</v>
      </c>
      <c r="F277" s="227">
        <f>510-14.4</f>
        <v>495.6</v>
      </c>
      <c r="G277" s="232"/>
      <c r="H277" s="232">
        <v>350</v>
      </c>
      <c r="I277" s="233">
        <v>672</v>
      </c>
      <c r="J277" s="201" t="s">
        <v>785</v>
      </c>
      <c r="K277" s="202">
        <f t="shared" si="147"/>
        <v>-145.60000000000002</v>
      </c>
      <c r="L277" s="203">
        <f t="shared" si="148"/>
        <v>-0.29378531073446329</v>
      </c>
      <c r="M277" s="199" t="s">
        <v>599</v>
      </c>
      <c r="N277" s="196">
        <v>43887</v>
      </c>
      <c r="O277" s="1"/>
      <c r="P277" s="1"/>
      <c r="Q277" s="1"/>
      <c r="R277" s="6" t="s">
        <v>775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133</v>
      </c>
      <c r="B278" s="230">
        <v>43237</v>
      </c>
      <c r="C278" s="230"/>
      <c r="D278" s="231" t="s">
        <v>472</v>
      </c>
      <c r="E278" s="232" t="s">
        <v>618</v>
      </c>
      <c r="F278" s="227">
        <v>230.3</v>
      </c>
      <c r="G278" s="232"/>
      <c r="H278" s="232">
        <v>102.5</v>
      </c>
      <c r="I278" s="233">
        <v>348</v>
      </c>
      <c r="J278" s="201" t="s">
        <v>786</v>
      </c>
      <c r="K278" s="202">
        <f t="shared" si="147"/>
        <v>-127.80000000000001</v>
      </c>
      <c r="L278" s="203">
        <f t="shared" si="148"/>
        <v>-0.55492835432045162</v>
      </c>
      <c r="M278" s="199" t="s">
        <v>599</v>
      </c>
      <c r="N278" s="196">
        <v>43896</v>
      </c>
      <c r="O278" s="1"/>
      <c r="P278" s="1"/>
      <c r="Q278" s="1"/>
      <c r="R278" s="6" t="s">
        <v>775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134</v>
      </c>
      <c r="B279" s="217">
        <v>43258</v>
      </c>
      <c r="C279" s="217"/>
      <c r="D279" s="218" t="s">
        <v>437</v>
      </c>
      <c r="E279" s="219" t="s">
        <v>618</v>
      </c>
      <c r="F279" s="219">
        <f>342.5-5.1</f>
        <v>337.4</v>
      </c>
      <c r="G279" s="219"/>
      <c r="H279" s="219">
        <v>412.5</v>
      </c>
      <c r="I279" s="221">
        <v>439</v>
      </c>
      <c r="J279" s="191" t="s">
        <v>787</v>
      </c>
      <c r="K279" s="192">
        <f t="shared" si="147"/>
        <v>75.100000000000023</v>
      </c>
      <c r="L279" s="193">
        <f t="shared" si="148"/>
        <v>0.22258446947243635</v>
      </c>
      <c r="M279" s="188" t="s">
        <v>587</v>
      </c>
      <c r="N279" s="194">
        <v>44230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0">
        <v>135</v>
      </c>
      <c r="B280" s="209">
        <v>43285</v>
      </c>
      <c r="C280" s="209"/>
      <c r="D280" s="210" t="s">
        <v>55</v>
      </c>
      <c r="E280" s="211" t="s">
        <v>618</v>
      </c>
      <c r="F280" s="211">
        <f>127.5-5.53</f>
        <v>121.97</v>
      </c>
      <c r="G280" s="212"/>
      <c r="H280" s="212">
        <v>122.5</v>
      </c>
      <c r="I280" s="212">
        <v>170</v>
      </c>
      <c r="J280" s="213" t="s">
        <v>816</v>
      </c>
      <c r="K280" s="214">
        <f t="shared" si="147"/>
        <v>0.53000000000000114</v>
      </c>
      <c r="L280" s="215">
        <f t="shared" si="148"/>
        <v>4.3453308190538747E-3</v>
      </c>
      <c r="M280" s="211" t="s">
        <v>709</v>
      </c>
      <c r="N280" s="209">
        <v>44431</v>
      </c>
      <c r="O280" s="1"/>
      <c r="P280" s="1"/>
      <c r="Q280" s="1"/>
      <c r="R280" s="6" t="s">
        <v>775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136</v>
      </c>
      <c r="B281" s="230">
        <v>43294</v>
      </c>
      <c r="C281" s="230"/>
      <c r="D281" s="231" t="s">
        <v>363</v>
      </c>
      <c r="E281" s="232" t="s">
        <v>618</v>
      </c>
      <c r="F281" s="227">
        <v>46.5</v>
      </c>
      <c r="G281" s="232"/>
      <c r="H281" s="232">
        <v>17</v>
      </c>
      <c r="I281" s="233">
        <v>59</v>
      </c>
      <c r="J281" s="201" t="s">
        <v>788</v>
      </c>
      <c r="K281" s="202">
        <f t="shared" ref="K281:K289" si="149">H281-F281</f>
        <v>-29.5</v>
      </c>
      <c r="L281" s="203">
        <f t="shared" ref="L281:L289" si="150">K281/F281</f>
        <v>-0.63440860215053763</v>
      </c>
      <c r="M281" s="199" t="s">
        <v>599</v>
      </c>
      <c r="N281" s="196">
        <v>43887</v>
      </c>
      <c r="O281" s="1"/>
      <c r="P281" s="1"/>
      <c r="Q281" s="1"/>
      <c r="R281" s="6" t="s">
        <v>775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137</v>
      </c>
      <c r="B282" s="217">
        <v>43396</v>
      </c>
      <c r="C282" s="217"/>
      <c r="D282" s="218" t="s">
        <v>416</v>
      </c>
      <c r="E282" s="219" t="s">
        <v>618</v>
      </c>
      <c r="F282" s="219">
        <v>156.5</v>
      </c>
      <c r="G282" s="219"/>
      <c r="H282" s="219">
        <v>207.5</v>
      </c>
      <c r="I282" s="221">
        <v>191</v>
      </c>
      <c r="J282" s="191" t="s">
        <v>676</v>
      </c>
      <c r="K282" s="192">
        <f t="shared" si="149"/>
        <v>51</v>
      </c>
      <c r="L282" s="193">
        <f t="shared" si="150"/>
        <v>0.32587859424920129</v>
      </c>
      <c r="M282" s="188" t="s">
        <v>587</v>
      </c>
      <c r="N282" s="194">
        <v>44369</v>
      </c>
      <c r="O282" s="1"/>
      <c r="P282" s="1"/>
      <c r="Q282" s="1"/>
      <c r="R282" s="6" t="s">
        <v>775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138</v>
      </c>
      <c r="B283" s="217">
        <v>43439</v>
      </c>
      <c r="C283" s="217"/>
      <c r="D283" s="218" t="s">
        <v>325</v>
      </c>
      <c r="E283" s="219" t="s">
        <v>618</v>
      </c>
      <c r="F283" s="219">
        <v>259.5</v>
      </c>
      <c r="G283" s="219"/>
      <c r="H283" s="219">
        <v>320</v>
      </c>
      <c r="I283" s="221">
        <v>320</v>
      </c>
      <c r="J283" s="191" t="s">
        <v>676</v>
      </c>
      <c r="K283" s="192">
        <f t="shared" si="149"/>
        <v>60.5</v>
      </c>
      <c r="L283" s="193">
        <f t="shared" si="150"/>
        <v>0.23314065510597304</v>
      </c>
      <c r="M283" s="188" t="s">
        <v>587</v>
      </c>
      <c r="N283" s="194">
        <v>44323</v>
      </c>
      <c r="O283" s="1"/>
      <c r="P283" s="1"/>
      <c r="Q283" s="1"/>
      <c r="R283" s="6" t="s">
        <v>775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139</v>
      </c>
      <c r="B284" s="230">
        <v>43439</v>
      </c>
      <c r="C284" s="230"/>
      <c r="D284" s="231" t="s">
        <v>789</v>
      </c>
      <c r="E284" s="232" t="s">
        <v>618</v>
      </c>
      <c r="F284" s="232">
        <v>715</v>
      </c>
      <c r="G284" s="232"/>
      <c r="H284" s="232">
        <v>445</v>
      </c>
      <c r="I284" s="233">
        <v>840</v>
      </c>
      <c r="J284" s="201" t="s">
        <v>790</v>
      </c>
      <c r="K284" s="202">
        <f t="shared" si="149"/>
        <v>-270</v>
      </c>
      <c r="L284" s="203">
        <f t="shared" si="150"/>
        <v>-0.3776223776223776</v>
      </c>
      <c r="M284" s="199" t="s">
        <v>599</v>
      </c>
      <c r="N284" s="196">
        <v>43800</v>
      </c>
      <c r="O284" s="1"/>
      <c r="P284" s="1"/>
      <c r="Q284" s="1"/>
      <c r="R284" s="6" t="s">
        <v>775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140</v>
      </c>
      <c r="B285" s="217">
        <v>43469</v>
      </c>
      <c r="C285" s="217"/>
      <c r="D285" s="218" t="s">
        <v>157</v>
      </c>
      <c r="E285" s="219" t="s">
        <v>618</v>
      </c>
      <c r="F285" s="219">
        <v>875</v>
      </c>
      <c r="G285" s="219"/>
      <c r="H285" s="219">
        <v>1165</v>
      </c>
      <c r="I285" s="221">
        <v>1185</v>
      </c>
      <c r="J285" s="191" t="s">
        <v>791</v>
      </c>
      <c r="K285" s="192">
        <f t="shared" si="149"/>
        <v>290</v>
      </c>
      <c r="L285" s="193">
        <f t="shared" si="150"/>
        <v>0.33142857142857141</v>
      </c>
      <c r="M285" s="188" t="s">
        <v>587</v>
      </c>
      <c r="N285" s="194">
        <v>43847</v>
      </c>
      <c r="O285" s="1"/>
      <c r="P285" s="1"/>
      <c r="Q285" s="1"/>
      <c r="R285" s="6" t="s">
        <v>775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141</v>
      </c>
      <c r="B286" s="217">
        <v>43559</v>
      </c>
      <c r="C286" s="217"/>
      <c r="D286" s="218" t="s">
        <v>341</v>
      </c>
      <c r="E286" s="219" t="s">
        <v>618</v>
      </c>
      <c r="F286" s="219">
        <f>387-14.63</f>
        <v>372.37</v>
      </c>
      <c r="G286" s="219"/>
      <c r="H286" s="219">
        <v>490</v>
      </c>
      <c r="I286" s="221">
        <v>490</v>
      </c>
      <c r="J286" s="191" t="s">
        <v>676</v>
      </c>
      <c r="K286" s="192">
        <f t="shared" si="149"/>
        <v>117.63</v>
      </c>
      <c r="L286" s="193">
        <f t="shared" si="150"/>
        <v>0.31589548030185027</v>
      </c>
      <c r="M286" s="188" t="s">
        <v>587</v>
      </c>
      <c r="N286" s="194">
        <v>43850</v>
      </c>
      <c r="O286" s="1"/>
      <c r="P286" s="1"/>
      <c r="Q286" s="1"/>
      <c r="R286" s="6" t="s">
        <v>775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142</v>
      </c>
      <c r="B287" s="230">
        <v>43578</v>
      </c>
      <c r="C287" s="230"/>
      <c r="D287" s="231" t="s">
        <v>792</v>
      </c>
      <c r="E287" s="232" t="s">
        <v>589</v>
      </c>
      <c r="F287" s="232">
        <v>220</v>
      </c>
      <c r="G287" s="232"/>
      <c r="H287" s="232">
        <v>127.5</v>
      </c>
      <c r="I287" s="233">
        <v>284</v>
      </c>
      <c r="J287" s="201" t="s">
        <v>793</v>
      </c>
      <c r="K287" s="202">
        <f t="shared" si="149"/>
        <v>-92.5</v>
      </c>
      <c r="L287" s="203">
        <f t="shared" si="150"/>
        <v>-0.42045454545454547</v>
      </c>
      <c r="M287" s="199" t="s">
        <v>599</v>
      </c>
      <c r="N287" s="196">
        <v>43896</v>
      </c>
      <c r="O287" s="1"/>
      <c r="P287" s="1"/>
      <c r="Q287" s="1"/>
      <c r="R287" s="6" t="s">
        <v>775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143</v>
      </c>
      <c r="B288" s="217">
        <v>43622</v>
      </c>
      <c r="C288" s="217"/>
      <c r="D288" s="218" t="s">
        <v>481</v>
      </c>
      <c r="E288" s="219" t="s">
        <v>589</v>
      </c>
      <c r="F288" s="219">
        <v>332.8</v>
      </c>
      <c r="G288" s="219"/>
      <c r="H288" s="219">
        <v>405</v>
      </c>
      <c r="I288" s="221">
        <v>419</v>
      </c>
      <c r="J288" s="191" t="s">
        <v>794</v>
      </c>
      <c r="K288" s="192">
        <f t="shared" si="149"/>
        <v>72.199999999999989</v>
      </c>
      <c r="L288" s="193">
        <f t="shared" si="150"/>
        <v>0.21694711538461534</v>
      </c>
      <c r="M288" s="188" t="s">
        <v>587</v>
      </c>
      <c r="N288" s="194">
        <v>43860</v>
      </c>
      <c r="O288" s="1"/>
      <c r="P288" s="1"/>
      <c r="Q288" s="1"/>
      <c r="R288" s="6" t="s">
        <v>779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0">
        <v>144</v>
      </c>
      <c r="B289" s="209">
        <v>43641</v>
      </c>
      <c r="C289" s="209"/>
      <c r="D289" s="210" t="s">
        <v>150</v>
      </c>
      <c r="E289" s="211" t="s">
        <v>618</v>
      </c>
      <c r="F289" s="211">
        <v>386</v>
      </c>
      <c r="G289" s="212"/>
      <c r="H289" s="212">
        <v>395</v>
      </c>
      <c r="I289" s="212">
        <v>452</v>
      </c>
      <c r="J289" s="213" t="s">
        <v>795</v>
      </c>
      <c r="K289" s="214">
        <f t="shared" si="149"/>
        <v>9</v>
      </c>
      <c r="L289" s="215">
        <f t="shared" si="150"/>
        <v>2.3316062176165803E-2</v>
      </c>
      <c r="M289" s="211" t="s">
        <v>709</v>
      </c>
      <c r="N289" s="209">
        <v>43868</v>
      </c>
      <c r="O289" s="1"/>
      <c r="P289" s="1"/>
      <c r="Q289" s="1"/>
      <c r="R289" s="6" t="s">
        <v>779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0">
        <v>145</v>
      </c>
      <c r="B290" s="209">
        <v>43707</v>
      </c>
      <c r="C290" s="209"/>
      <c r="D290" s="210" t="s">
        <v>130</v>
      </c>
      <c r="E290" s="211" t="s">
        <v>618</v>
      </c>
      <c r="F290" s="211">
        <v>137.5</v>
      </c>
      <c r="G290" s="212"/>
      <c r="H290" s="212">
        <v>138.5</v>
      </c>
      <c r="I290" s="212">
        <v>190</v>
      </c>
      <c r="J290" s="213" t="s">
        <v>815</v>
      </c>
      <c r="K290" s="214">
        <f>H290-F290</f>
        <v>1</v>
      </c>
      <c r="L290" s="215">
        <f>K290/F290</f>
        <v>7.2727272727272727E-3</v>
      </c>
      <c r="M290" s="211" t="s">
        <v>709</v>
      </c>
      <c r="N290" s="209">
        <v>44432</v>
      </c>
      <c r="O290" s="1"/>
      <c r="P290" s="1"/>
      <c r="Q290" s="1"/>
      <c r="R290" s="6" t="s">
        <v>775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146</v>
      </c>
      <c r="B291" s="217">
        <v>43731</v>
      </c>
      <c r="C291" s="217"/>
      <c r="D291" s="218" t="s">
        <v>428</v>
      </c>
      <c r="E291" s="219" t="s">
        <v>618</v>
      </c>
      <c r="F291" s="219">
        <v>235</v>
      </c>
      <c r="G291" s="219"/>
      <c r="H291" s="219">
        <v>295</v>
      </c>
      <c r="I291" s="221">
        <v>296</v>
      </c>
      <c r="J291" s="191" t="s">
        <v>796</v>
      </c>
      <c r="K291" s="192">
        <f t="shared" ref="K291:K297" si="151">H291-F291</f>
        <v>60</v>
      </c>
      <c r="L291" s="193">
        <f t="shared" ref="L291:L297" si="152">K291/F291</f>
        <v>0.25531914893617019</v>
      </c>
      <c r="M291" s="188" t="s">
        <v>587</v>
      </c>
      <c r="N291" s="194">
        <v>43844</v>
      </c>
      <c r="O291" s="1"/>
      <c r="P291" s="1"/>
      <c r="Q291" s="1"/>
      <c r="R291" s="6" t="s">
        <v>779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16">
        <v>147</v>
      </c>
      <c r="B292" s="217">
        <v>43752</v>
      </c>
      <c r="C292" s="217"/>
      <c r="D292" s="218" t="s">
        <v>797</v>
      </c>
      <c r="E292" s="219" t="s">
        <v>618</v>
      </c>
      <c r="F292" s="219">
        <v>277.5</v>
      </c>
      <c r="G292" s="219"/>
      <c r="H292" s="219">
        <v>333</v>
      </c>
      <c r="I292" s="221">
        <v>333</v>
      </c>
      <c r="J292" s="191" t="s">
        <v>798</v>
      </c>
      <c r="K292" s="192">
        <f t="shared" si="151"/>
        <v>55.5</v>
      </c>
      <c r="L292" s="193">
        <f t="shared" si="152"/>
        <v>0.2</v>
      </c>
      <c r="M292" s="188" t="s">
        <v>587</v>
      </c>
      <c r="N292" s="194">
        <v>43846</v>
      </c>
      <c r="O292" s="1"/>
      <c r="P292" s="1"/>
      <c r="Q292" s="1"/>
      <c r="R292" s="6" t="s">
        <v>775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148</v>
      </c>
      <c r="B293" s="217">
        <v>43752</v>
      </c>
      <c r="C293" s="217"/>
      <c r="D293" s="218" t="s">
        <v>799</v>
      </c>
      <c r="E293" s="219" t="s">
        <v>618</v>
      </c>
      <c r="F293" s="219">
        <v>930</v>
      </c>
      <c r="G293" s="219"/>
      <c r="H293" s="219">
        <v>1165</v>
      </c>
      <c r="I293" s="221">
        <v>1200</v>
      </c>
      <c r="J293" s="191" t="s">
        <v>800</v>
      </c>
      <c r="K293" s="192">
        <f t="shared" si="151"/>
        <v>235</v>
      </c>
      <c r="L293" s="193">
        <f t="shared" si="152"/>
        <v>0.25268817204301075</v>
      </c>
      <c r="M293" s="188" t="s">
        <v>587</v>
      </c>
      <c r="N293" s="194">
        <v>43847</v>
      </c>
      <c r="O293" s="1"/>
      <c r="P293" s="1"/>
      <c r="Q293" s="1"/>
      <c r="R293" s="6" t="s">
        <v>779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6">
        <v>149</v>
      </c>
      <c r="B294" s="217">
        <v>43753</v>
      </c>
      <c r="C294" s="217"/>
      <c r="D294" s="218" t="s">
        <v>801</v>
      </c>
      <c r="E294" s="219" t="s">
        <v>618</v>
      </c>
      <c r="F294" s="189">
        <v>111</v>
      </c>
      <c r="G294" s="219"/>
      <c r="H294" s="219">
        <v>141</v>
      </c>
      <c r="I294" s="221">
        <v>141</v>
      </c>
      <c r="J294" s="191" t="s">
        <v>602</v>
      </c>
      <c r="K294" s="192">
        <f t="shared" si="151"/>
        <v>30</v>
      </c>
      <c r="L294" s="193">
        <f t="shared" si="152"/>
        <v>0.27027027027027029</v>
      </c>
      <c r="M294" s="188" t="s">
        <v>587</v>
      </c>
      <c r="N294" s="194">
        <v>44328</v>
      </c>
      <c r="O294" s="1"/>
      <c r="P294" s="1"/>
      <c r="Q294" s="1"/>
      <c r="R294" s="6" t="s">
        <v>779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150</v>
      </c>
      <c r="B295" s="217">
        <v>43753</v>
      </c>
      <c r="C295" s="217"/>
      <c r="D295" s="218" t="s">
        <v>802</v>
      </c>
      <c r="E295" s="219" t="s">
        <v>618</v>
      </c>
      <c r="F295" s="189">
        <v>296</v>
      </c>
      <c r="G295" s="219"/>
      <c r="H295" s="219">
        <v>370</v>
      </c>
      <c r="I295" s="221">
        <v>370</v>
      </c>
      <c r="J295" s="191" t="s">
        <v>676</v>
      </c>
      <c r="K295" s="192">
        <f t="shared" si="151"/>
        <v>74</v>
      </c>
      <c r="L295" s="193">
        <f t="shared" si="152"/>
        <v>0.25</v>
      </c>
      <c r="M295" s="188" t="s">
        <v>587</v>
      </c>
      <c r="N295" s="194">
        <v>43853</v>
      </c>
      <c r="O295" s="1"/>
      <c r="P295" s="1"/>
      <c r="Q295" s="1"/>
      <c r="R295" s="6" t="s">
        <v>779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151</v>
      </c>
      <c r="B296" s="217">
        <v>43754</v>
      </c>
      <c r="C296" s="217"/>
      <c r="D296" s="218" t="s">
        <v>803</v>
      </c>
      <c r="E296" s="219" t="s">
        <v>618</v>
      </c>
      <c r="F296" s="189">
        <v>300</v>
      </c>
      <c r="G296" s="219"/>
      <c r="H296" s="219">
        <v>382.5</v>
      </c>
      <c r="I296" s="221">
        <v>344</v>
      </c>
      <c r="J296" s="191" t="s">
        <v>853</v>
      </c>
      <c r="K296" s="192">
        <f t="shared" si="151"/>
        <v>82.5</v>
      </c>
      <c r="L296" s="193">
        <f t="shared" si="152"/>
        <v>0.27500000000000002</v>
      </c>
      <c r="M296" s="188" t="s">
        <v>587</v>
      </c>
      <c r="N296" s="194">
        <v>44238</v>
      </c>
      <c r="O296" s="1"/>
      <c r="P296" s="1"/>
      <c r="Q296" s="1"/>
      <c r="R296" s="6" t="s">
        <v>779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152</v>
      </c>
      <c r="B297" s="217">
        <v>43832</v>
      </c>
      <c r="C297" s="217"/>
      <c r="D297" s="218" t="s">
        <v>804</v>
      </c>
      <c r="E297" s="219" t="s">
        <v>618</v>
      </c>
      <c r="F297" s="189">
        <v>495</v>
      </c>
      <c r="G297" s="219"/>
      <c r="H297" s="219">
        <v>595</v>
      </c>
      <c r="I297" s="221">
        <v>590</v>
      </c>
      <c r="J297" s="191" t="s">
        <v>852</v>
      </c>
      <c r="K297" s="192">
        <f t="shared" si="151"/>
        <v>100</v>
      </c>
      <c r="L297" s="193">
        <f t="shared" si="152"/>
        <v>0.20202020202020202</v>
      </c>
      <c r="M297" s="188" t="s">
        <v>587</v>
      </c>
      <c r="N297" s="194">
        <v>44589</v>
      </c>
      <c r="O297" s="1"/>
      <c r="P297" s="1"/>
      <c r="Q297" s="1"/>
      <c r="R297" s="6" t="s">
        <v>779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153</v>
      </c>
      <c r="B298" s="217">
        <v>43966</v>
      </c>
      <c r="C298" s="217"/>
      <c r="D298" s="218" t="s">
        <v>71</v>
      </c>
      <c r="E298" s="219" t="s">
        <v>618</v>
      </c>
      <c r="F298" s="189">
        <v>67.5</v>
      </c>
      <c r="G298" s="219"/>
      <c r="H298" s="219">
        <v>86</v>
      </c>
      <c r="I298" s="221">
        <v>86</v>
      </c>
      <c r="J298" s="191" t="s">
        <v>805</v>
      </c>
      <c r="K298" s="192">
        <f t="shared" ref="K298:K305" si="153">H298-F298</f>
        <v>18.5</v>
      </c>
      <c r="L298" s="193">
        <f t="shared" ref="L298:L305" si="154">K298/F298</f>
        <v>0.27407407407407408</v>
      </c>
      <c r="M298" s="188" t="s">
        <v>587</v>
      </c>
      <c r="N298" s="194">
        <v>44008</v>
      </c>
      <c r="O298" s="1"/>
      <c r="P298" s="1"/>
      <c r="Q298" s="1"/>
      <c r="R298" s="6" t="s">
        <v>779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154</v>
      </c>
      <c r="B299" s="217">
        <v>44035</v>
      </c>
      <c r="C299" s="217"/>
      <c r="D299" s="218" t="s">
        <v>480</v>
      </c>
      <c r="E299" s="219" t="s">
        <v>618</v>
      </c>
      <c r="F299" s="189">
        <v>231</v>
      </c>
      <c r="G299" s="219"/>
      <c r="H299" s="219">
        <v>281</v>
      </c>
      <c r="I299" s="221">
        <v>281</v>
      </c>
      <c r="J299" s="191" t="s">
        <v>676</v>
      </c>
      <c r="K299" s="192">
        <f t="shared" si="153"/>
        <v>50</v>
      </c>
      <c r="L299" s="193">
        <f t="shared" si="154"/>
        <v>0.21645021645021645</v>
      </c>
      <c r="M299" s="188" t="s">
        <v>587</v>
      </c>
      <c r="N299" s="194">
        <v>44358</v>
      </c>
      <c r="O299" s="1"/>
      <c r="P299" s="1"/>
      <c r="Q299" s="1"/>
      <c r="R299" s="6" t="s">
        <v>779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155</v>
      </c>
      <c r="B300" s="217">
        <v>44092</v>
      </c>
      <c r="C300" s="217"/>
      <c r="D300" s="218" t="s">
        <v>405</v>
      </c>
      <c r="E300" s="219" t="s">
        <v>618</v>
      </c>
      <c r="F300" s="219">
        <v>206</v>
      </c>
      <c r="G300" s="219"/>
      <c r="H300" s="219">
        <v>248</v>
      </c>
      <c r="I300" s="221">
        <v>248</v>
      </c>
      <c r="J300" s="191" t="s">
        <v>676</v>
      </c>
      <c r="K300" s="192">
        <f t="shared" si="153"/>
        <v>42</v>
      </c>
      <c r="L300" s="193">
        <f t="shared" si="154"/>
        <v>0.20388349514563106</v>
      </c>
      <c r="M300" s="188" t="s">
        <v>587</v>
      </c>
      <c r="N300" s="194">
        <v>44214</v>
      </c>
      <c r="O300" s="1"/>
      <c r="P300" s="1"/>
      <c r="Q300" s="1"/>
      <c r="R300" s="6" t="s">
        <v>779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156</v>
      </c>
      <c r="B301" s="217">
        <v>44140</v>
      </c>
      <c r="C301" s="217"/>
      <c r="D301" s="218" t="s">
        <v>405</v>
      </c>
      <c r="E301" s="219" t="s">
        <v>618</v>
      </c>
      <c r="F301" s="219">
        <v>182.5</v>
      </c>
      <c r="G301" s="219"/>
      <c r="H301" s="219">
        <v>248</v>
      </c>
      <c r="I301" s="221">
        <v>248</v>
      </c>
      <c r="J301" s="191" t="s">
        <v>676</v>
      </c>
      <c r="K301" s="192">
        <f t="shared" si="153"/>
        <v>65.5</v>
      </c>
      <c r="L301" s="193">
        <f t="shared" si="154"/>
        <v>0.35890410958904112</v>
      </c>
      <c r="M301" s="188" t="s">
        <v>587</v>
      </c>
      <c r="N301" s="194">
        <v>44214</v>
      </c>
      <c r="O301" s="1"/>
      <c r="P301" s="1"/>
      <c r="Q301" s="1"/>
      <c r="R301" s="6" t="s">
        <v>779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157</v>
      </c>
      <c r="B302" s="217">
        <v>44140</v>
      </c>
      <c r="C302" s="217"/>
      <c r="D302" s="218" t="s">
        <v>325</v>
      </c>
      <c r="E302" s="219" t="s">
        <v>618</v>
      </c>
      <c r="F302" s="219">
        <v>247.5</v>
      </c>
      <c r="G302" s="219"/>
      <c r="H302" s="219">
        <v>320</v>
      </c>
      <c r="I302" s="221">
        <v>320</v>
      </c>
      <c r="J302" s="191" t="s">
        <v>676</v>
      </c>
      <c r="K302" s="192">
        <f t="shared" si="153"/>
        <v>72.5</v>
      </c>
      <c r="L302" s="193">
        <f t="shared" si="154"/>
        <v>0.29292929292929293</v>
      </c>
      <c r="M302" s="188" t="s">
        <v>587</v>
      </c>
      <c r="N302" s="194">
        <v>44323</v>
      </c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158</v>
      </c>
      <c r="B303" s="217">
        <v>44140</v>
      </c>
      <c r="C303" s="217"/>
      <c r="D303" s="218" t="s">
        <v>271</v>
      </c>
      <c r="E303" s="219" t="s">
        <v>618</v>
      </c>
      <c r="F303" s="189">
        <v>925</v>
      </c>
      <c r="G303" s="219"/>
      <c r="H303" s="219">
        <v>1095</v>
      </c>
      <c r="I303" s="221">
        <v>1093</v>
      </c>
      <c r="J303" s="191" t="s">
        <v>806</v>
      </c>
      <c r="K303" s="192">
        <f t="shared" si="153"/>
        <v>170</v>
      </c>
      <c r="L303" s="193">
        <f t="shared" si="154"/>
        <v>0.18378378378378379</v>
      </c>
      <c r="M303" s="188" t="s">
        <v>587</v>
      </c>
      <c r="N303" s="194">
        <v>44201</v>
      </c>
      <c r="O303" s="1"/>
      <c r="P303" s="1"/>
      <c r="Q303" s="1"/>
      <c r="R303" s="6" t="s">
        <v>779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159</v>
      </c>
      <c r="B304" s="217">
        <v>44140</v>
      </c>
      <c r="C304" s="217"/>
      <c r="D304" s="218" t="s">
        <v>341</v>
      </c>
      <c r="E304" s="219" t="s">
        <v>618</v>
      </c>
      <c r="F304" s="189">
        <v>332.5</v>
      </c>
      <c r="G304" s="219"/>
      <c r="H304" s="219">
        <v>393</v>
      </c>
      <c r="I304" s="221">
        <v>406</v>
      </c>
      <c r="J304" s="191" t="s">
        <v>807</v>
      </c>
      <c r="K304" s="192">
        <f t="shared" si="153"/>
        <v>60.5</v>
      </c>
      <c r="L304" s="193">
        <f t="shared" si="154"/>
        <v>0.18195488721804512</v>
      </c>
      <c r="M304" s="188" t="s">
        <v>587</v>
      </c>
      <c r="N304" s="194">
        <v>44256</v>
      </c>
      <c r="O304" s="1"/>
      <c r="P304" s="1"/>
      <c r="Q304" s="1"/>
      <c r="R304" s="6" t="s">
        <v>779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160</v>
      </c>
      <c r="B305" s="217">
        <v>44141</v>
      </c>
      <c r="C305" s="217"/>
      <c r="D305" s="218" t="s">
        <v>480</v>
      </c>
      <c r="E305" s="219" t="s">
        <v>618</v>
      </c>
      <c r="F305" s="189">
        <v>231</v>
      </c>
      <c r="G305" s="219"/>
      <c r="H305" s="219">
        <v>281</v>
      </c>
      <c r="I305" s="221">
        <v>281</v>
      </c>
      <c r="J305" s="191" t="s">
        <v>676</v>
      </c>
      <c r="K305" s="192">
        <f t="shared" si="153"/>
        <v>50</v>
      </c>
      <c r="L305" s="193">
        <f t="shared" si="154"/>
        <v>0.21645021645021645</v>
      </c>
      <c r="M305" s="188" t="s">
        <v>587</v>
      </c>
      <c r="N305" s="194">
        <v>44358</v>
      </c>
      <c r="O305" s="1"/>
      <c r="P305" s="1"/>
      <c r="Q305" s="1"/>
      <c r="R305" s="6" t="s">
        <v>779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42">
        <v>161</v>
      </c>
      <c r="B306" s="235">
        <v>44187</v>
      </c>
      <c r="C306" s="235"/>
      <c r="D306" s="236" t="s">
        <v>453</v>
      </c>
      <c r="E306" s="53" t="s">
        <v>618</v>
      </c>
      <c r="F306" s="237" t="s">
        <v>808</v>
      </c>
      <c r="G306" s="53"/>
      <c r="H306" s="53"/>
      <c r="I306" s="238">
        <v>239</v>
      </c>
      <c r="J306" s="234" t="s">
        <v>590</v>
      </c>
      <c r="K306" s="234"/>
      <c r="L306" s="239"/>
      <c r="M306" s="240"/>
      <c r="N306" s="241"/>
      <c r="O306" s="1"/>
      <c r="P306" s="1"/>
      <c r="Q306" s="1"/>
      <c r="R306" s="6" t="s">
        <v>779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162</v>
      </c>
      <c r="B307" s="217">
        <v>44258</v>
      </c>
      <c r="C307" s="217"/>
      <c r="D307" s="218" t="s">
        <v>804</v>
      </c>
      <c r="E307" s="219" t="s">
        <v>618</v>
      </c>
      <c r="F307" s="189">
        <v>495</v>
      </c>
      <c r="G307" s="219"/>
      <c r="H307" s="219">
        <v>595</v>
      </c>
      <c r="I307" s="221">
        <v>590</v>
      </c>
      <c r="J307" s="191" t="s">
        <v>852</v>
      </c>
      <c r="K307" s="192">
        <f>H307-F307</f>
        <v>100</v>
      </c>
      <c r="L307" s="193">
        <f>K307/F307</f>
        <v>0.20202020202020202</v>
      </c>
      <c r="M307" s="188" t="s">
        <v>587</v>
      </c>
      <c r="N307" s="194">
        <v>44589</v>
      </c>
      <c r="O307" s="1"/>
      <c r="P307" s="1"/>
      <c r="R307" s="6" t="s">
        <v>779</v>
      </c>
    </row>
    <row r="308" spans="1:26" ht="12.75" customHeight="1">
      <c r="A308" s="216">
        <v>163</v>
      </c>
      <c r="B308" s="217">
        <v>44274</v>
      </c>
      <c r="C308" s="217"/>
      <c r="D308" s="218" t="s">
        <v>341</v>
      </c>
      <c r="E308" s="219" t="s">
        <v>618</v>
      </c>
      <c r="F308" s="189">
        <v>355</v>
      </c>
      <c r="G308" s="219"/>
      <c r="H308" s="219">
        <v>422.5</v>
      </c>
      <c r="I308" s="221">
        <v>420</v>
      </c>
      <c r="J308" s="191" t="s">
        <v>809</v>
      </c>
      <c r="K308" s="192">
        <f>H308-F308</f>
        <v>67.5</v>
      </c>
      <c r="L308" s="193">
        <f>K308/F308</f>
        <v>0.19014084507042253</v>
      </c>
      <c r="M308" s="188" t="s">
        <v>587</v>
      </c>
      <c r="N308" s="194">
        <v>44361</v>
      </c>
      <c r="O308" s="1"/>
      <c r="R308" s="243" t="s">
        <v>779</v>
      </c>
    </row>
    <row r="309" spans="1:26" ht="12.75" customHeight="1">
      <c r="A309" s="216">
        <v>164</v>
      </c>
      <c r="B309" s="217">
        <v>44295</v>
      </c>
      <c r="C309" s="217"/>
      <c r="D309" s="218" t="s">
        <v>810</v>
      </c>
      <c r="E309" s="219" t="s">
        <v>618</v>
      </c>
      <c r="F309" s="189">
        <v>555</v>
      </c>
      <c r="G309" s="219"/>
      <c r="H309" s="219">
        <v>663</v>
      </c>
      <c r="I309" s="221">
        <v>663</v>
      </c>
      <c r="J309" s="191" t="s">
        <v>811</v>
      </c>
      <c r="K309" s="192">
        <f>H309-F309</f>
        <v>108</v>
      </c>
      <c r="L309" s="193">
        <f>K309/F309</f>
        <v>0.19459459459459461</v>
      </c>
      <c r="M309" s="188" t="s">
        <v>587</v>
      </c>
      <c r="N309" s="194">
        <v>44321</v>
      </c>
      <c r="O309" s="1"/>
      <c r="P309" s="1"/>
      <c r="Q309" s="1"/>
      <c r="R309" s="243" t="s">
        <v>779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165</v>
      </c>
      <c r="B310" s="217">
        <v>44308</v>
      </c>
      <c r="C310" s="217"/>
      <c r="D310" s="218" t="s">
        <v>374</v>
      </c>
      <c r="E310" s="219" t="s">
        <v>618</v>
      </c>
      <c r="F310" s="189">
        <v>126.5</v>
      </c>
      <c r="G310" s="219"/>
      <c r="H310" s="219">
        <v>155</v>
      </c>
      <c r="I310" s="221">
        <v>155</v>
      </c>
      <c r="J310" s="191" t="s">
        <v>676</v>
      </c>
      <c r="K310" s="192">
        <f>H310-F310</f>
        <v>28.5</v>
      </c>
      <c r="L310" s="193">
        <f>K310/F310</f>
        <v>0.22529644268774704</v>
      </c>
      <c r="M310" s="188" t="s">
        <v>587</v>
      </c>
      <c r="N310" s="194">
        <v>44362</v>
      </c>
      <c r="O310" s="1"/>
      <c r="R310" s="243" t="s">
        <v>779</v>
      </c>
    </row>
    <row r="311" spans="1:26" ht="12.75" customHeight="1">
      <c r="A311" s="277">
        <v>166</v>
      </c>
      <c r="B311" s="278">
        <v>44368</v>
      </c>
      <c r="C311" s="278"/>
      <c r="D311" s="279" t="s">
        <v>392</v>
      </c>
      <c r="E311" s="280" t="s">
        <v>618</v>
      </c>
      <c r="F311" s="281">
        <v>287.5</v>
      </c>
      <c r="G311" s="280"/>
      <c r="H311" s="280">
        <v>245</v>
      </c>
      <c r="I311" s="282">
        <v>344</v>
      </c>
      <c r="J311" s="201" t="s">
        <v>847</v>
      </c>
      <c r="K311" s="202">
        <f>H311-F311</f>
        <v>-42.5</v>
      </c>
      <c r="L311" s="203">
        <f>K311/F311</f>
        <v>-0.14782608695652175</v>
      </c>
      <c r="M311" s="199" t="s">
        <v>599</v>
      </c>
      <c r="N311" s="196">
        <v>44508</v>
      </c>
      <c r="O311" s="1"/>
      <c r="R311" s="243" t="s">
        <v>779</v>
      </c>
    </row>
    <row r="312" spans="1:26" ht="12.75" customHeight="1">
      <c r="A312" s="242">
        <v>167</v>
      </c>
      <c r="B312" s="235">
        <v>44368</v>
      </c>
      <c r="C312" s="235"/>
      <c r="D312" s="236" t="s">
        <v>480</v>
      </c>
      <c r="E312" s="53" t="s">
        <v>618</v>
      </c>
      <c r="F312" s="237" t="s">
        <v>812</v>
      </c>
      <c r="G312" s="53"/>
      <c r="H312" s="53"/>
      <c r="I312" s="238">
        <v>320</v>
      </c>
      <c r="J312" s="234" t="s">
        <v>590</v>
      </c>
      <c r="K312" s="242"/>
      <c r="L312" s="235"/>
      <c r="M312" s="235"/>
      <c r="N312" s="236"/>
      <c r="O312" s="41"/>
      <c r="R312" s="243" t="s">
        <v>779</v>
      </c>
    </row>
    <row r="313" spans="1:26" ht="12.75" customHeight="1">
      <c r="A313" s="216">
        <v>168</v>
      </c>
      <c r="B313" s="217">
        <v>44406</v>
      </c>
      <c r="C313" s="217"/>
      <c r="D313" s="218" t="s">
        <v>374</v>
      </c>
      <c r="E313" s="219" t="s">
        <v>618</v>
      </c>
      <c r="F313" s="189">
        <v>162.5</v>
      </c>
      <c r="G313" s="219"/>
      <c r="H313" s="219">
        <v>200</v>
      </c>
      <c r="I313" s="221">
        <v>200</v>
      </c>
      <c r="J313" s="191" t="s">
        <v>676</v>
      </c>
      <c r="K313" s="192">
        <f>H313-F313</f>
        <v>37.5</v>
      </c>
      <c r="L313" s="193">
        <f>K313/F313</f>
        <v>0.23076923076923078</v>
      </c>
      <c r="M313" s="188" t="s">
        <v>587</v>
      </c>
      <c r="N313" s="194">
        <v>44571</v>
      </c>
      <c r="O313" s="1"/>
      <c r="R313" s="243" t="s">
        <v>779</v>
      </c>
    </row>
    <row r="314" spans="1:26" ht="12.75" customHeight="1">
      <c r="A314" s="216">
        <v>169</v>
      </c>
      <c r="B314" s="217">
        <v>44462</v>
      </c>
      <c r="C314" s="217"/>
      <c r="D314" s="218" t="s">
        <v>817</v>
      </c>
      <c r="E314" s="219" t="s">
        <v>618</v>
      </c>
      <c r="F314" s="189">
        <v>1235</v>
      </c>
      <c r="G314" s="219"/>
      <c r="H314" s="219">
        <v>1505</v>
      </c>
      <c r="I314" s="221">
        <v>1500</v>
      </c>
      <c r="J314" s="191" t="s">
        <v>676</v>
      </c>
      <c r="K314" s="192">
        <f>H314-F314</f>
        <v>270</v>
      </c>
      <c r="L314" s="193">
        <f>K314/F314</f>
        <v>0.21862348178137653</v>
      </c>
      <c r="M314" s="188" t="s">
        <v>587</v>
      </c>
      <c r="N314" s="194">
        <v>44564</v>
      </c>
      <c r="O314" s="1"/>
      <c r="R314" s="243" t="s">
        <v>779</v>
      </c>
    </row>
    <row r="315" spans="1:26" ht="12.75" customHeight="1">
      <c r="A315" s="258">
        <v>170</v>
      </c>
      <c r="B315" s="259">
        <v>44480</v>
      </c>
      <c r="C315" s="259"/>
      <c r="D315" s="260" t="s">
        <v>819</v>
      </c>
      <c r="E315" s="261" t="s">
        <v>618</v>
      </c>
      <c r="F315" s="262" t="s">
        <v>824</v>
      </c>
      <c r="G315" s="261"/>
      <c r="H315" s="261"/>
      <c r="I315" s="261">
        <v>145</v>
      </c>
      <c r="J315" s="263" t="s">
        <v>590</v>
      </c>
      <c r="K315" s="258"/>
      <c r="L315" s="259"/>
      <c r="M315" s="259"/>
      <c r="N315" s="260"/>
      <c r="O315" s="41"/>
      <c r="R315" s="243" t="s">
        <v>779</v>
      </c>
    </row>
    <row r="316" spans="1:26" ht="12.75" customHeight="1">
      <c r="A316" s="264">
        <v>171</v>
      </c>
      <c r="B316" s="265">
        <v>44481</v>
      </c>
      <c r="C316" s="265"/>
      <c r="D316" s="266" t="s">
        <v>260</v>
      </c>
      <c r="E316" s="267" t="s">
        <v>618</v>
      </c>
      <c r="F316" s="268" t="s">
        <v>821</v>
      </c>
      <c r="G316" s="267"/>
      <c r="H316" s="267"/>
      <c r="I316" s="267">
        <v>380</v>
      </c>
      <c r="J316" s="269" t="s">
        <v>590</v>
      </c>
      <c r="K316" s="264"/>
      <c r="L316" s="265"/>
      <c r="M316" s="265"/>
      <c r="N316" s="266"/>
      <c r="O316" s="41"/>
      <c r="R316" s="243" t="s">
        <v>779</v>
      </c>
    </row>
    <row r="317" spans="1:26" ht="12.75" customHeight="1">
      <c r="A317" s="264">
        <v>172</v>
      </c>
      <c r="B317" s="265">
        <v>44481</v>
      </c>
      <c r="C317" s="265"/>
      <c r="D317" s="266" t="s">
        <v>400</v>
      </c>
      <c r="E317" s="267" t="s">
        <v>618</v>
      </c>
      <c r="F317" s="268" t="s">
        <v>822</v>
      </c>
      <c r="G317" s="267"/>
      <c r="H317" s="267"/>
      <c r="I317" s="267">
        <v>56</v>
      </c>
      <c r="J317" s="269" t="s">
        <v>590</v>
      </c>
      <c r="K317" s="264"/>
      <c r="L317" s="265"/>
      <c r="M317" s="265"/>
      <c r="N317" s="266"/>
      <c r="O317" s="41"/>
      <c r="R317" s="243"/>
    </row>
    <row r="318" spans="1:26" ht="12.75" customHeight="1">
      <c r="A318" s="216">
        <v>173</v>
      </c>
      <c r="B318" s="217">
        <v>44551</v>
      </c>
      <c r="C318" s="217"/>
      <c r="D318" s="218" t="s">
        <v>118</v>
      </c>
      <c r="E318" s="219" t="s">
        <v>618</v>
      </c>
      <c r="F318" s="189">
        <v>2300</v>
      </c>
      <c r="G318" s="219"/>
      <c r="H318" s="219">
        <f>(2820+2200)/2</f>
        <v>2510</v>
      </c>
      <c r="I318" s="221">
        <v>3000</v>
      </c>
      <c r="J318" s="191" t="s">
        <v>863</v>
      </c>
      <c r="K318" s="192">
        <f>H318-F318</f>
        <v>210</v>
      </c>
      <c r="L318" s="193">
        <f>K318/F318</f>
        <v>9.1304347826086957E-2</v>
      </c>
      <c r="M318" s="188" t="s">
        <v>587</v>
      </c>
      <c r="N318" s="194">
        <v>44649</v>
      </c>
      <c r="O318" s="1"/>
      <c r="R318" s="243"/>
    </row>
    <row r="319" spans="1:26" ht="12.75" customHeight="1">
      <c r="A319" s="270">
        <v>174</v>
      </c>
      <c r="B319" s="265">
        <v>44606</v>
      </c>
      <c r="C319" s="270"/>
      <c r="D319" s="270" t="s">
        <v>426</v>
      </c>
      <c r="E319" s="267" t="s">
        <v>618</v>
      </c>
      <c r="F319" s="267" t="s">
        <v>855</v>
      </c>
      <c r="G319" s="267"/>
      <c r="H319" s="267"/>
      <c r="I319" s="267">
        <v>764</v>
      </c>
      <c r="J319" s="267" t="s">
        <v>590</v>
      </c>
      <c r="K319" s="267"/>
      <c r="L319" s="267"/>
      <c r="M319" s="267"/>
      <c r="N319" s="270"/>
      <c r="O319" s="41"/>
      <c r="R319" s="243"/>
    </row>
    <row r="320" spans="1:26" ht="12.75" customHeight="1">
      <c r="A320" s="270">
        <v>175</v>
      </c>
      <c r="B320" s="265">
        <v>44613</v>
      </c>
      <c r="C320" s="270"/>
      <c r="D320" s="270" t="s">
        <v>817</v>
      </c>
      <c r="E320" s="267" t="s">
        <v>618</v>
      </c>
      <c r="F320" s="267" t="s">
        <v>856</v>
      </c>
      <c r="G320" s="267"/>
      <c r="H320" s="267"/>
      <c r="I320" s="267">
        <v>1510</v>
      </c>
      <c r="J320" s="267" t="s">
        <v>590</v>
      </c>
      <c r="K320" s="267"/>
      <c r="L320" s="267"/>
      <c r="M320" s="267"/>
      <c r="N320" s="270"/>
      <c r="O320" s="41"/>
      <c r="R320" s="243"/>
    </row>
    <row r="321" spans="1:18" ht="12.75" customHeight="1">
      <c r="A321">
        <v>176</v>
      </c>
      <c r="B321" s="265">
        <v>44670</v>
      </c>
      <c r="C321" s="265"/>
      <c r="D321" s="270" t="s">
        <v>551</v>
      </c>
      <c r="E321" s="360" t="s">
        <v>618</v>
      </c>
      <c r="F321" s="267" t="s">
        <v>871</v>
      </c>
      <c r="G321" s="267"/>
      <c r="H321" s="267"/>
      <c r="I321" s="267">
        <v>553</v>
      </c>
      <c r="J321" s="267" t="s">
        <v>590</v>
      </c>
      <c r="K321" s="267"/>
      <c r="L321" s="267"/>
      <c r="M321" s="267"/>
      <c r="N321" s="267"/>
      <c r="O321" s="41"/>
      <c r="R321" s="243"/>
    </row>
    <row r="322" spans="1:18" ht="12.75" customHeight="1">
      <c r="A322" s="242"/>
      <c r="F322" s="56"/>
      <c r="G322" s="56"/>
      <c r="H322" s="56"/>
      <c r="I322" s="56"/>
      <c r="J322" s="41"/>
      <c r="K322" s="56"/>
      <c r="L322" s="56"/>
      <c r="M322" s="56"/>
      <c r="O322" s="41"/>
      <c r="R322" s="243"/>
    </row>
    <row r="323" spans="1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1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1:18" ht="12.75" customHeight="1">
      <c r="B325" s="244" t="s">
        <v>813</v>
      </c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1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1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A332" s="245"/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A333" s="245"/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A334" s="53"/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</sheetData>
  <autoFilter ref="R1:R33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2022-05-25T02:53:27Z</dcterms:modified>
</cp:coreProperties>
</file>