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73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F&amp;O)'!$R$1:$R$327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18" i="7"/>
  <c r="M118" s="1"/>
  <c r="K117"/>
  <c r="M117" s="1"/>
  <c r="M114"/>
  <c r="K114"/>
  <c r="K112"/>
  <c r="M112" s="1"/>
  <c r="M72"/>
  <c r="L72"/>
  <c r="K73"/>
  <c r="K115"/>
  <c r="M115" s="1"/>
  <c r="K116"/>
  <c r="M116" s="1"/>
  <c r="K107"/>
  <c r="M107" s="1"/>
  <c r="M103"/>
  <c r="K103"/>
  <c r="K113"/>
  <c r="M113" s="1"/>
  <c r="K72"/>
  <c r="L52"/>
  <c r="K52"/>
  <c r="M52" s="1"/>
  <c r="L19"/>
  <c r="K19"/>
  <c r="M19" s="1"/>
  <c r="K109"/>
  <c r="L126"/>
  <c r="K126"/>
  <c r="M126" s="1"/>
  <c r="L53"/>
  <c r="K53"/>
  <c r="M53" s="1"/>
  <c r="K111"/>
  <c r="M111" s="1"/>
  <c r="M109"/>
  <c r="L50"/>
  <c r="K50"/>
  <c r="K110"/>
  <c r="M110" s="1"/>
  <c r="K108"/>
  <c r="M108" s="1"/>
  <c r="L49"/>
  <c r="K49"/>
  <c r="M49" s="1"/>
  <c r="L48"/>
  <c r="K48"/>
  <c r="L18"/>
  <c r="K18"/>
  <c r="K106"/>
  <c r="M106" s="1"/>
  <c r="K105"/>
  <c r="M105" s="1"/>
  <c r="K101"/>
  <c r="M101" s="1"/>
  <c r="K104"/>
  <c r="M104" s="1"/>
  <c r="K99"/>
  <c r="M99" s="1"/>
  <c r="K97"/>
  <c r="M97" s="1"/>
  <c r="K98"/>
  <c r="M98" s="1"/>
  <c r="L71"/>
  <c r="K71"/>
  <c r="K102"/>
  <c r="M102" s="1"/>
  <c r="L47"/>
  <c r="K47"/>
  <c r="K100"/>
  <c r="M100" s="1"/>
  <c r="L11"/>
  <c r="K11"/>
  <c r="K94"/>
  <c r="M94" s="1"/>
  <c r="L45"/>
  <c r="K45"/>
  <c r="L42"/>
  <c r="K42"/>
  <c r="K295"/>
  <c r="L295" s="1"/>
  <c r="K95"/>
  <c r="M95" s="1"/>
  <c r="L44"/>
  <c r="K44"/>
  <c r="L32"/>
  <c r="K32"/>
  <c r="L70"/>
  <c r="K70"/>
  <c r="K93"/>
  <c r="M93" s="1"/>
  <c r="K92"/>
  <c r="M92" s="1"/>
  <c r="L43"/>
  <c r="K43"/>
  <c r="L38"/>
  <c r="K38"/>
  <c r="L41"/>
  <c r="K41"/>
  <c r="L15"/>
  <c r="K15"/>
  <c r="L69"/>
  <c r="K69"/>
  <c r="K85"/>
  <c r="M85" s="1"/>
  <c r="K91"/>
  <c r="M91" s="1"/>
  <c r="L39"/>
  <c r="K39"/>
  <c r="L40"/>
  <c r="K40"/>
  <c r="L35"/>
  <c r="K35"/>
  <c r="L36"/>
  <c r="K36"/>
  <c r="K284"/>
  <c r="L284" s="1"/>
  <c r="K303"/>
  <c r="L303" s="1"/>
  <c r="K90"/>
  <c r="M90" s="1"/>
  <c r="K89"/>
  <c r="M89" s="1"/>
  <c r="L33"/>
  <c r="K33"/>
  <c r="K87"/>
  <c r="M87" s="1"/>
  <c r="K88"/>
  <c r="M88" s="1"/>
  <c r="L68"/>
  <c r="L67"/>
  <c r="L31"/>
  <c r="K31"/>
  <c r="K68"/>
  <c r="K67"/>
  <c r="M18" l="1"/>
  <c r="M50"/>
  <c r="M31"/>
  <c r="M48"/>
  <c r="M71"/>
  <c r="M11"/>
  <c r="M47"/>
  <c r="M32"/>
  <c r="M45"/>
  <c r="M70"/>
  <c r="M42"/>
  <c r="M43"/>
  <c r="M44"/>
  <c r="M41"/>
  <c r="M15"/>
  <c r="M36"/>
  <c r="M38"/>
  <c r="M39"/>
  <c r="M40"/>
  <c r="M35"/>
  <c r="M69"/>
  <c r="M33"/>
  <c r="M68"/>
  <c r="M67"/>
  <c r="K86" l="1"/>
  <c r="M86" s="1"/>
  <c r="L37"/>
  <c r="K37"/>
  <c r="K84"/>
  <c r="M84" s="1"/>
  <c r="K310"/>
  <c r="L310" s="1"/>
  <c r="M37" l="1"/>
  <c r="K83"/>
  <c r="M83" s="1"/>
  <c r="L16"/>
  <c r="K16"/>
  <c r="K82"/>
  <c r="M82" s="1"/>
  <c r="K81"/>
  <c r="M81" s="1"/>
  <c r="K80"/>
  <c r="M80" s="1"/>
  <c r="K79"/>
  <c r="M79" s="1"/>
  <c r="K34"/>
  <c r="L34"/>
  <c r="L13"/>
  <c r="K13"/>
  <c r="L12"/>
  <c r="K12"/>
  <c r="M16" l="1"/>
  <c r="M34"/>
  <c r="M13"/>
  <c r="M12"/>
  <c r="L124" l="1"/>
  <c r="K124"/>
  <c r="K305"/>
  <c r="L305" s="1"/>
  <c r="M124" l="1"/>
  <c r="K297"/>
  <c r="L297" s="1"/>
  <c r="K277"/>
  <c r="L277" s="1"/>
  <c r="K302"/>
  <c r="L302" s="1"/>
  <c r="K301"/>
  <c r="L301" s="1"/>
  <c r="K304"/>
  <c r="L304" s="1"/>
  <c r="K299"/>
  <c r="L299" s="1"/>
  <c r="M7"/>
  <c r="F287"/>
  <c r="K287" s="1"/>
  <c r="L287" s="1"/>
  <c r="K288"/>
  <c r="L288" s="1"/>
  <c r="K279"/>
  <c r="L279" s="1"/>
  <c r="K282"/>
  <c r="L282" s="1"/>
  <c r="K290"/>
  <c r="L290" s="1"/>
  <c r="F281"/>
  <c r="F280"/>
  <c r="K280" s="1"/>
  <c r="L280" s="1"/>
  <c r="F278"/>
  <c r="K278" s="1"/>
  <c r="L278" s="1"/>
  <c r="F258"/>
  <c r="K258" s="1"/>
  <c r="L258" s="1"/>
  <c r="F210"/>
  <c r="K210" s="1"/>
  <c r="L210" s="1"/>
  <c r="K289"/>
  <c r="L289" s="1"/>
  <c r="K293"/>
  <c r="L293" s="1"/>
  <c r="K294"/>
  <c r="L294" s="1"/>
  <c r="K286"/>
  <c r="L286" s="1"/>
  <c r="K296"/>
  <c r="L296" s="1"/>
  <c r="K292"/>
  <c r="L292" s="1"/>
  <c r="K285"/>
  <c r="L285" s="1"/>
  <c r="K274"/>
  <c r="L274" s="1"/>
  <c r="K276"/>
  <c r="L276" s="1"/>
  <c r="K273"/>
  <c r="L273" s="1"/>
  <c r="K275"/>
  <c r="L275" s="1"/>
  <c r="K204"/>
  <c r="L204" s="1"/>
  <c r="K257"/>
  <c r="L257" s="1"/>
  <c r="K271"/>
  <c r="L271" s="1"/>
  <c r="K272"/>
  <c r="L272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2"/>
  <c r="L262" s="1"/>
  <c r="K260"/>
  <c r="L260" s="1"/>
  <c r="K259"/>
  <c r="L259" s="1"/>
  <c r="K254"/>
  <c r="L254" s="1"/>
  <c r="K253"/>
  <c r="L253" s="1"/>
  <c r="K252"/>
  <c r="L252" s="1"/>
  <c r="K249"/>
  <c r="L249" s="1"/>
  <c r="K248"/>
  <c r="L248" s="1"/>
  <c r="K247"/>
  <c r="L247" s="1"/>
  <c r="K246"/>
  <c r="L246" s="1"/>
  <c r="K245"/>
  <c r="L245" s="1"/>
  <c r="K244"/>
  <c r="L244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2"/>
  <c r="L232" s="1"/>
  <c r="K230"/>
  <c r="L230" s="1"/>
  <c r="K228"/>
  <c r="L228" s="1"/>
  <c r="K226"/>
  <c r="L226" s="1"/>
  <c r="K225"/>
  <c r="L225" s="1"/>
  <c r="K224"/>
  <c r="L224" s="1"/>
  <c r="K222"/>
  <c r="L222" s="1"/>
  <c r="K221"/>
  <c r="L221" s="1"/>
  <c r="K220"/>
  <c r="L220" s="1"/>
  <c r="K219"/>
  <c r="K218"/>
  <c r="L218" s="1"/>
  <c r="K217"/>
  <c r="L217" s="1"/>
  <c r="K215"/>
  <c r="L215" s="1"/>
  <c r="K214"/>
  <c r="L214" s="1"/>
  <c r="K213"/>
  <c r="L213" s="1"/>
  <c r="K212"/>
  <c r="L212" s="1"/>
  <c r="K211"/>
  <c r="L211" s="1"/>
  <c r="H209"/>
  <c r="K209" s="1"/>
  <c r="L209" s="1"/>
  <c r="K206"/>
  <c r="L206" s="1"/>
  <c r="K205"/>
  <c r="L205" s="1"/>
  <c r="K203"/>
  <c r="L203" s="1"/>
  <c r="K202"/>
  <c r="L202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H175"/>
  <c r="K175" s="1"/>
  <c r="L175" s="1"/>
  <c r="F174"/>
  <c r="K174" s="1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D7" i="6"/>
  <c r="K6" i="4"/>
  <c r="K6" i="3"/>
  <c r="L6" i="2"/>
</calcChain>
</file>

<file path=xl/sharedStrings.xml><?xml version="1.0" encoding="utf-8"?>
<sst xmlns="http://schemas.openxmlformats.org/spreadsheetml/2006/main" count="2838" uniqueCount="1100">
  <si>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</si>
  <si>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</si>
  <si>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</si>
  <si>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</si>
  <si>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</si>
  <si>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</si>
  <si>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</si>
  <si>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</si>
  <si>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</si>
  <si>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</si>
  <si>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</si>
  <si>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</si>
  <si>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</si>
  <si>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</si>
  <si>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</si>
  <si>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</si>
  <si>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</si>
  <si>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</si>
  <si>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</si>
  <si>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</si>
  <si>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</si>
  <si>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</si>
  <si>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</si>
  <si>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</si>
  <si>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</si>
  <si>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</si>
  <si>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</si>
  <si>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</si>
  <si>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</si>
  <si>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</si>
  <si>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</si>
  <si>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</si>
  <si>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</si>
  <si>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</si>
  <si>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</si>
  <si>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</si>
  <si>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</si>
  <si>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</si>
  <si>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</si>
  <si>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</si>
  <si>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</si>
  <si>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</si>
  <si>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</si>
  <si>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</si>
  <si>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</si>
  <si>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</si>
  <si>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</si>
  <si>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</si>
  <si>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</si>
  <si>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</si>
  <si>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</si>
  <si>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</si>
  <si>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</si>
  <si>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</si>
  <si>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</si>
  <si>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</si>
  <si>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</si>
  <si>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</si>
  <si>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</si>
  <si>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</si>
  <si>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</si>
  <si>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</si>
  <si>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</si>
  <si>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</si>
  <si>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</si>
  <si>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</si>
  <si>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</si>
  <si>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</si>
  <si>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</si>
  <si>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</si>
  <si>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</si>
  <si>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</si>
  <si>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</si>
  <si>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</si>
  <si>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</si>
  <si>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</si>
  <si>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</si>
  <si>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</si>
  <si>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</si>
  <si>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</si>
  <si>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</si>
  <si>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</si>
  <si>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</si>
  <si>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</si>
  <si>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</si>
  <si>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</si>
  <si>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</si>
  <si>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</si>
  <si>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</si>
  <si>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</si>
  <si>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</si>
  <si>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</si>
  <si>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</si>
  <si>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</si>
  <si>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</si>
  <si>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</si>
  <si>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</si>
  <si>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</si>
  <si>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</si>
  <si>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</si>
  <si>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</si>
  <si>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</si>
  <si>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</si>
  <si>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</si>
  <si>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</si>
  <si>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</si>
  <si>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</si>
  <si>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</si>
  <si>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</si>
  <si>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</si>
  <si>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</si>
  <si>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</si>
  <si>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</si>
  <si>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</si>
  <si>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</si>
  <si>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</si>
  <si>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</si>
  <si>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</si>
  <si>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</si>
  <si>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</si>
  <si>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</si>
  <si>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</si>
  <si>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</si>
  <si>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</si>
  <si>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</si>
  <si>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</si>
  <si>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</si>
  <si>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</si>
  <si>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</si>
  <si>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</si>
  <si>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</si>
  <si>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</si>
  <si>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</si>
  <si>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</si>
  <si>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</si>
  <si>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</si>
  <si>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</si>
  <si>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</si>
  <si>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</si>
  <si>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</si>
  <si>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</si>
  <si>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</si>
  <si>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</si>
  <si>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</si>
  <si>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</si>
  <si>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</si>
  <si>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</si>
  <si>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</si>
  <si>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</si>
  <si>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</si>
  <si>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</si>
  <si>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</si>
  <si>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</si>
  <si>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</si>
  <si>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</si>
  <si>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</si>
  <si>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</si>
  <si>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</si>
  <si>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</si>
  <si>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</si>
  <si>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</si>
  <si>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</si>
  <si>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</si>
  <si>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</si>
  <si>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</si>
  <si>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</si>
  <si>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</si>
  <si>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</si>
  <si>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</si>
  <si>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</si>
  <si>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</si>
  <si>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</si>
  <si>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</si>
  <si>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</si>
  <si>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</si>
  <si>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</si>
  <si>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</si>
  <si>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</si>
  <si>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</si>
  <si>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</si>
  <si>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</si>
  <si>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</si>
  <si>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</si>
  <si>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</si>
  <si>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</si>
  <si>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</si>
  <si>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</si>
  <si>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</si>
  <si>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</si>
  <si>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</si>
  <si>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</si>
  <si>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</si>
  <si>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</si>
  <si>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</si>
  <si>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</si>
  <si>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</si>
  <si>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</si>
  <si>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</si>
  <si>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</si>
  <si>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</si>
  <si>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</si>
  <si>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</si>
  <si>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</si>
  <si>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</si>
  <si>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</si>
  <si>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</si>
  <si>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</si>
  <si>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</si>
  <si>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</si>
  <si>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</si>
  <si>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</si>
  <si>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</si>
  <si>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</si>
  <si>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</si>
  <si>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</si>
  <si>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</si>
  <si>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</si>
  <si>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</si>
  <si>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</si>
  <si>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</si>
  <si>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</si>
  <si>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</si>
  <si>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</si>
  <si>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</si>
  <si>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</si>
  <si>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</si>
  <si>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</si>
  <si>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</si>
  <si>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</si>
  <si>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</si>
  <si>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</si>
  <si>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</si>
  <si>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</si>
  <si>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</si>
  <si>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</si>
  <si>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</si>
  <si>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</si>
  <si>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</si>
  <si>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</si>
  <si>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</si>
  <si>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</si>
  <si>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</si>
  <si>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</si>
  <si>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</si>
  <si>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</si>
  <si>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</si>
  <si>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</si>
  <si>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</si>
  <si>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</si>
  <si>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</si>
  <si>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</si>
  <si>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</si>
  <si>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</si>
  <si>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</si>
  <si>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</si>
  <si>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</si>
  <si>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</si>
  <si>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</si>
  <si>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</si>
  <si>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</si>
  <si>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</si>
  <si>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</si>
  <si>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</si>
  <si>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</si>
  <si>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</si>
  <si>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</si>
  <si>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</si>
  <si>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</si>
  <si>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</si>
  <si>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</si>
  <si>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</si>
  <si>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</si>
  <si>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</si>
  <si>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</si>
  <si>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</si>
  <si>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</si>
  <si>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</si>
  <si>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</si>
  <si>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</si>
  <si>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</si>
  <si>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</si>
  <si>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</si>
  <si>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</si>
  <si>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</si>
  <si>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</si>
  <si>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</si>
  <si>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</si>
  <si>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</si>
  <si>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</si>
  <si>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</si>
  <si>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</si>
  <si>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</si>
  <si>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</si>
  <si>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</si>
  <si>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</si>
  <si>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</si>
  <si>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</si>
  <si>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</si>
  <si>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</si>
  <si>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</si>
  <si>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</si>
  <si>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</si>
  <si>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</si>
  <si>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</si>
  <si>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</si>
  <si>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</si>
  <si>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</si>
  <si>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</si>
  <si>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</si>
  <si>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</si>
  <si>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</si>
  <si>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</si>
  <si>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</si>
  <si>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</si>
  <si>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</si>
  <si>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</si>
  <si>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</si>
  <si>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</si>
  <si>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</si>
  <si>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</si>
  <si>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</si>
  <si>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</si>
  <si>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</si>
  <si>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</si>
  <si>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</si>
  <si>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</si>
  <si>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</si>
  <si>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</si>
  <si>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</si>
  <si>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</si>
  <si>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</si>
  <si>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</si>
  <si>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</si>
  <si>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</si>
  <si>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</si>
  <si>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</si>
  <si>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</si>
  <si>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</si>
  <si>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</si>
  <si>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</si>
  <si>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</si>
  <si>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</si>
  <si>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</si>
  <si>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</si>
  <si>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</si>
  <si>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</si>
  <si>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</si>
  <si>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</si>
  <si>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</si>
  <si>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</si>
  <si>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</si>
  <si>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</si>
  <si>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</si>
  <si>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</si>
  <si>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</si>
  <si>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</si>
  <si>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</si>
  <si>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</si>
  <si>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</si>
  <si>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</si>
  <si>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</si>
  <si>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</si>
  <si>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</si>
  <si>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</si>
  <si>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</si>
  <si>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</si>
  <si>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</si>
  <si>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</si>
  <si>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</si>
  <si>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</si>
  <si>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</si>
  <si>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</si>
  <si>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</si>
  <si>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</si>
  <si>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</si>
  <si>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</si>
  <si>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</si>
  <si>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</si>
  <si>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</si>
  <si>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</si>
  <si>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</si>
  <si>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</si>
  <si>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</si>
  <si>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</si>
  <si>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</si>
  <si>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</si>
  <si>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</si>
  <si>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</si>
  <si>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</si>
  <si>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</si>
  <si>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</si>
  <si>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</si>
  <si>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</si>
  <si>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</si>
  <si>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</si>
  <si>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</si>
  <si>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</si>
  <si>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</si>
  <si>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</si>
  <si>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</si>
  <si>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</si>
  <si>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</si>
  <si>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</si>
  <si>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</si>
  <si>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</si>
  <si>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</si>
  <si>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</si>
  <si>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</si>
  <si>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</si>
  <si>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</si>
  <si>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</si>
  <si>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</si>
  <si>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</si>
  <si>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</si>
  <si>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</si>
  <si>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</si>
  <si>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</si>
  <si>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</si>
  <si>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</si>
  <si>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</si>
  <si>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</si>
  <si>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</si>
  <si>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</si>
  <si>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</si>
  <si>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</si>
  <si>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</si>
  <si>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</si>
  <si>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</si>
  <si>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</si>
  <si>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</si>
  <si>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</si>
  <si>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</si>
  <si>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</si>
  <si>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</si>
  <si>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</si>
  <si>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</si>
  <si>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</si>
  <si>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</si>
  <si>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</si>
  <si>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</si>
  <si>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</si>
  <si>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</si>
  <si>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</si>
  <si>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</si>
  <si>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</si>
  <si>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</si>
  <si>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</si>
  <si>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</si>
  <si>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</si>
  <si>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</si>
  <si>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</si>
  <si>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</si>
  <si>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</si>
  <si>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</si>
  <si>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</si>
  <si>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</si>
  <si>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</si>
  <si>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</si>
  <si>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</si>
  <si>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</si>
  <si>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</si>
  <si>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</si>
  <si>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</si>
  <si>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</si>
  <si>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</si>
  <si>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</si>
  <si>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</si>
  <si>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</si>
  <si>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</si>
  <si>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</si>
  <si>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</si>
  <si>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</si>
  <si>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</si>
  <si>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</si>
  <si>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</si>
  <si>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</si>
  <si>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</si>
  <si>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</si>
  <si>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</si>
  <si>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</si>
  <si>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</si>
  <si>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</si>
  <si>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</si>
  <si>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</si>
  <si>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</si>
  <si>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</si>
  <si>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</si>
  <si>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</si>
  <si>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</si>
  <si>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</si>
  <si>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</si>
  <si>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</si>
  <si>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</si>
  <si>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</si>
  <si>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</si>
  <si>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</si>
  <si>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</si>
  <si>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</si>
  <si>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</si>
  <si>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</si>
  <si>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</si>
  <si>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</si>
  <si>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</si>
  <si>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</si>
  <si>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</si>
  <si>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</si>
  <si>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</si>
  <si>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</si>
  <si>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</si>
  <si>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</si>
  <si>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</si>
  <si>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</si>
  <si>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</si>
  <si>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</si>
  <si>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</si>
  <si>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</si>
  <si>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</si>
  <si>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</si>
  <si>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</si>
  <si>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</si>
  <si>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</si>
  <si>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</si>
  <si>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</si>
  <si>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</si>
  <si>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</si>
  <si>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</si>
  <si>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</si>
  <si>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</si>
  <si>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</si>
  <si>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</si>
  <si>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</si>
  <si>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</si>
  <si>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</si>
  <si>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</si>
  <si>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</si>
  <si>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</si>
  <si>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</si>
  <si>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</si>
  <si>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</si>
  <si>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</si>
  <si>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</si>
  <si>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</si>
  <si>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</si>
  <si>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</si>
  <si>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</si>
  <si>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</si>
  <si>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</si>
  <si>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</si>
  <si>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</si>
  <si>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</si>
  <si>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</si>
  <si>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</si>
  <si>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</si>
  <si>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</si>
  <si>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</si>
  <si>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</si>
  <si>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</si>
  <si>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</si>
  <si>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</si>
  <si>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</si>
  <si>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</si>
  <si>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</si>
  <si>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</si>
  <si>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</si>
  <si>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</si>
  <si>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</si>
  <si>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</si>
  <si>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</si>
  <si>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</si>
  <si>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</si>
  <si>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</si>
  <si>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</si>
  <si>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</si>
  <si>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</si>
  <si>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</si>
  <si>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</si>
  <si>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</si>
  <si>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</si>
  <si>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</si>
  <si>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</si>
  <si>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</si>
  <si>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</si>
  <si>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</si>
  <si>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</si>
  <si>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</si>
  <si>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</si>
  <si>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</si>
  <si>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</si>
  <si>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</si>
  <si>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</si>
  <si>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</si>
  <si>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</si>
  <si>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</si>
  <si>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</si>
  <si>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</si>
  <si>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</si>
  <si>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</si>
  <si>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</si>
  <si>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</si>
  <si>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</si>
  <si>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</si>
  <si>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</si>
  <si>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</si>
  <si>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</si>
  <si>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</si>
  <si>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</si>
  <si>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</si>
  <si>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</si>
  <si>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</si>
  <si>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</si>
  <si>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</si>
  <si>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</si>
  <si>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</si>
  <si>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</si>
  <si>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</si>
  <si>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</si>
  <si>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</si>
  <si>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</si>
  <si>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</si>
  <si>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</si>
  <si>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</si>
  <si>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</si>
  <si>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</si>
  <si>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</si>
  <si>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</si>
  <si>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</si>
  <si>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</si>
  <si>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</si>
  <si>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</si>
  <si>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</si>
  <si>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</si>
  <si>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</si>
  <si>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</si>
  <si>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</si>
  <si>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</si>
  <si>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</si>
  <si>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</si>
  <si>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</si>
  <si>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</si>
  <si>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</si>
  <si>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</si>
  <si>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</si>
  <si>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</si>
  <si>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</si>
  <si>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</si>
  <si>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</si>
  <si>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</si>
  <si>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</si>
  <si>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</si>
  <si>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</si>
  <si>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</si>
  <si>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</si>
  <si>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</si>
  <si>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</si>
  <si>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</si>
  <si>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</si>
  <si>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</si>
  <si>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</si>
  <si>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</si>
  <si>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</si>
  <si>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</si>
  <si>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</si>
  <si>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</si>
  <si>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</si>
  <si>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</si>
  <si>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</si>
  <si>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</si>
  <si>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</si>
  <si>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</si>
  <si>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</si>
  <si>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</si>
  <si>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</si>
  <si>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</si>
  <si>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</si>
  <si>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</si>
  <si>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</si>
  <si>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</si>
  <si>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</si>
  <si>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</si>
  <si>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</si>
  <si>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</si>
  <si>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</si>
  <si>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</si>
  <si>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</si>
  <si>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</si>
  <si>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</si>
  <si>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</si>
  <si>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</si>
  <si>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</si>
  <si>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</si>
  <si>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</si>
  <si>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</si>
  <si>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</si>
  <si>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</si>
  <si>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</si>
  <si>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</si>
  <si>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</si>
  <si>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</si>
  <si>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</si>
  <si>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</si>
  <si>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</si>
  <si>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</si>
  <si>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</si>
  <si>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</si>
  <si>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</si>
  <si>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</si>
  <si>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</si>
  <si>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</si>
  <si>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</si>
  <si>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</si>
  <si>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</si>
  <si>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</si>
  <si>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</si>
  <si>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</si>
  <si>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</si>
  <si>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</si>
  <si>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</si>
  <si>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</si>
  <si>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</si>
  <si>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</si>
  <si>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</si>
  <si>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</si>
  <si>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</si>
  <si>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</si>
  <si>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</si>
  <si>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</si>
  <si>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</si>
  <si>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</si>
  <si>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</si>
  <si>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</si>
  <si>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</si>
  <si>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</si>
  <si>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</si>
  <si>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</si>
  <si>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</si>
  <si>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</si>
  <si>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</si>
  <si>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</si>
  <si>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</si>
  <si>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</si>
  <si>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</si>
  <si>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</si>
  <si>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</si>
  <si>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</si>
  <si>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</si>
  <si>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</si>
  <si>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</si>
  <si>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</si>
  <si>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</si>
  <si>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</si>
  <si>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</si>
  <si>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</si>
  <si>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</si>
  <si>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</si>
  <si>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</si>
  <si>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</si>
  <si>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</si>
  <si>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</si>
  <si>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</si>
  <si>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</si>
  <si>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</si>
  <si>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</si>
  <si>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</si>
  <si>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</si>
  <si>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</si>
  <si>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</si>
  <si>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</si>
  <si>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</si>
  <si>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</si>
  <si>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</si>
  <si>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</si>
  <si>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</si>
  <si>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</si>
  <si>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</si>
  <si>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</si>
  <si>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</si>
  <si>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</si>
  <si>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</si>
  <si>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</si>
  <si>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</si>
  <si>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</si>
  <si>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</si>
  <si>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</si>
  <si>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</si>
  <si>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</si>
  <si>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</si>
  <si>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</si>
  <si>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</si>
  <si>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</si>
  <si>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</si>
  <si>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</si>
  <si>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</si>
  <si>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</si>
  <si>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</si>
  <si>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</si>
  <si>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</si>
  <si>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</si>
  <si>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</si>
  <si>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</si>
  <si>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</si>
  <si>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</si>
  <si>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</si>
  <si>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</si>
  <si>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</si>
  <si>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</si>
  <si>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</si>
  <si>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</si>
  <si>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</si>
  <si>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</si>
  <si>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</si>
  <si>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</si>
  <si>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</si>
  <si>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</si>
  <si>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</si>
  <si>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</si>
  <si>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</si>
  <si>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</si>
  <si>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</si>
  <si>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</si>
  <si>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</si>
  <si>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</si>
  <si>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</si>
  <si>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</si>
  <si>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</si>
  <si>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</si>
  <si>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</si>
  <si>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</si>
  <si>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</si>
  <si>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</si>
  <si>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</si>
  <si>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</si>
  <si>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</si>
  <si>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</si>
  <si>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</si>
  <si>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</si>
  <si>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</si>
  <si>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</si>
  <si>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</si>
  <si>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</si>
  <si>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</si>
  <si>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</si>
  <si>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350-360</t>
  </si>
  <si>
    <t>1465-1475</t>
  </si>
  <si>
    <t>1600-1700</t>
  </si>
  <si>
    <t>ANURAS</t>
  </si>
  <si>
    <t>1550-1600</t>
  </si>
  <si>
    <t>4500-4600</t>
  </si>
  <si>
    <t>560-565</t>
  </si>
  <si>
    <t xml:space="preserve"> IGL </t>
  </si>
  <si>
    <t>535-545</t>
  </si>
  <si>
    <t>125-128</t>
  </si>
  <si>
    <t>ALPHA LEON ENTERPRISES LLP</t>
  </si>
  <si>
    <t xml:space="preserve">HDFCAMC </t>
  </si>
  <si>
    <t>2790-2810</t>
  </si>
  <si>
    <t xml:space="preserve">COLPAL </t>
  </si>
  <si>
    <t xml:space="preserve">SUMICHEM </t>
  </si>
  <si>
    <t>330-340</t>
  </si>
  <si>
    <t>Profit of Rs.12/-</t>
  </si>
  <si>
    <t>ICICIBANK 620 CE MAY</t>
  </si>
  <si>
    <t>Profit of Rs.1.25/-</t>
  </si>
  <si>
    <t>570-575</t>
  </si>
  <si>
    <t>660-666</t>
  </si>
  <si>
    <t>720-740</t>
  </si>
  <si>
    <t>Retail Research Technical Calls &amp; Fundamental Performance Report for the month of May-2021</t>
  </si>
  <si>
    <t>HINDUNILVR 2440 CE MAY</t>
  </si>
  <si>
    <t>70-75</t>
  </si>
  <si>
    <t>HINDUNILVR 2460 CE MAY</t>
  </si>
  <si>
    <t>Profit of Rs.8/-</t>
  </si>
  <si>
    <t>Profit of Rs.4.5/-</t>
  </si>
  <si>
    <t>NIFTY 14500 PE 06-MAY</t>
  </si>
  <si>
    <t>Profit of Rs.16.5/-</t>
  </si>
  <si>
    <t>580-590</t>
  </si>
  <si>
    <t>Profit of Rs.31.50/-</t>
  </si>
  <si>
    <t>HDFC 2500 CE MAY</t>
  </si>
  <si>
    <t>Profit of Rs.6.5/-</t>
  </si>
  <si>
    <t>CIPLA MAY FUT</t>
  </si>
  <si>
    <t>Profit of Rs.108/-</t>
  </si>
  <si>
    <t>SUNPHARMA MAY FUT</t>
  </si>
  <si>
    <t>NIFTY 14650 CE 06-MAY</t>
  </si>
  <si>
    <t>Profit of Rs.14/-</t>
  </si>
  <si>
    <t>HDFCBANK 1420 CE MAY</t>
  </si>
  <si>
    <t>Profit of Rs.15.5/-</t>
  </si>
  <si>
    <t>Profit of Rs.9.5/-</t>
  </si>
  <si>
    <t>Profit of Rs.15/-</t>
  </si>
  <si>
    <t>Profit of Rs.3.5/-</t>
  </si>
  <si>
    <t>Profit of Rs.4/-</t>
  </si>
  <si>
    <t>Profit of Rs.16/-</t>
  </si>
  <si>
    <t>NIFTY 14750 PE 12-MAY</t>
  </si>
  <si>
    <t xml:space="preserve">CADILAHC </t>
  </si>
  <si>
    <t>DABUR 550 CE MAY</t>
  </si>
  <si>
    <t>18-20</t>
  </si>
  <si>
    <t>840-850</t>
  </si>
  <si>
    <t>Profit of Rs.1/-</t>
  </si>
  <si>
    <t>Profit of Rs.6/-</t>
  </si>
  <si>
    <t>Loss of Rs. 19/-</t>
  </si>
  <si>
    <t>Profit of Rs.22.5/-</t>
  </si>
  <si>
    <t>Profit of Rs.19/-</t>
  </si>
  <si>
    <t>2700-2720</t>
  </si>
  <si>
    <t>NIFTY 14900 PE 12-MAY</t>
  </si>
  <si>
    <t>Profit of Rs.11/-</t>
  </si>
  <si>
    <t>Profit of Rs.107.5/-</t>
  </si>
  <si>
    <t>Profit of Rs.265/-</t>
  </si>
  <si>
    <t>GRAVITON RESEARCH CAPITAL LLP</t>
  </si>
  <si>
    <t>Profit of Rs.11.5/-</t>
  </si>
  <si>
    <t>Profit of Rs.40.5/-</t>
  </si>
  <si>
    <t>CIPLA 930 CE MAY</t>
  </si>
  <si>
    <t>45-50</t>
  </si>
  <si>
    <t>15-17</t>
  </si>
  <si>
    <t>Profit of Rs.2/-</t>
  </si>
  <si>
    <t>NIFTY 14850 PE 12-MAY</t>
  </si>
  <si>
    <t>1900-1920</t>
  </si>
  <si>
    <t>237-241</t>
  </si>
  <si>
    <t>280-290</t>
  </si>
  <si>
    <t>Profit of Rs.13.5/-</t>
  </si>
  <si>
    <t>Profit of Rs.41/-</t>
  </si>
  <si>
    <t>Loss of Rs. 26.5/-</t>
  </si>
  <si>
    <t>PIDILITIND 1900 CE MAY</t>
  </si>
  <si>
    <t>50-55</t>
  </si>
  <si>
    <t>Profit of Rs.5.5/-</t>
  </si>
  <si>
    <t>450-470</t>
  </si>
  <si>
    <t>DABUR 545 CE MAY</t>
  </si>
  <si>
    <t>Sell</t>
  </si>
  <si>
    <t>6-6.2</t>
  </si>
  <si>
    <t>40-45</t>
  </si>
  <si>
    <t>14-16</t>
  </si>
  <si>
    <t>Part Profit of Rs.191.50/-</t>
  </si>
  <si>
    <t>Profit of Rs.30/-</t>
  </si>
  <si>
    <t>Loss of Rs. 17/-</t>
  </si>
  <si>
    <t>514-517</t>
  </si>
  <si>
    <t>540-550</t>
  </si>
  <si>
    <t>CUMMINSIND MAY FUT</t>
  </si>
  <si>
    <t>850-860</t>
  </si>
  <si>
    <t>NIFTY 14750 CE 20-MAY</t>
  </si>
  <si>
    <t>150-170</t>
  </si>
  <si>
    <t>BHARTIARTL 580 CE MAY</t>
  </si>
  <si>
    <t xml:space="preserve">IPCALAB </t>
  </si>
  <si>
    <t>2250-2260</t>
  </si>
  <si>
    <t>Profit of Rs.18/-</t>
  </si>
  <si>
    <t>3750-3850</t>
  </si>
  <si>
    <t>NIFTY 14700 PE 20-MAY</t>
  </si>
  <si>
    <t>Loss of Rs.21/-</t>
  </si>
  <si>
    <t>M&amp;MFIN  170 CE MAY</t>
  </si>
  <si>
    <t>BATAINDIA  1420 CE MAY</t>
  </si>
  <si>
    <t>Loss of Rs.40/-</t>
  </si>
  <si>
    <t>Profit of Rs.1.75/-</t>
  </si>
  <si>
    <t>Profit of Rs.3/-</t>
  </si>
  <si>
    <t>Loss of Rs.7.5/-</t>
  </si>
  <si>
    <t>Profit of Rs.105/-</t>
  </si>
  <si>
    <t>Loss of Rs.3/-</t>
  </si>
  <si>
    <t>1380-1400</t>
  </si>
  <si>
    <t>527-530</t>
  </si>
  <si>
    <t>HDFCBANK 1480 CE MAY</t>
  </si>
  <si>
    <t>30-35</t>
  </si>
  <si>
    <t>M&amp;M 800 CE MAY</t>
  </si>
  <si>
    <t>25-30</t>
  </si>
  <si>
    <t>MARUTI 6900 CE MAY</t>
  </si>
  <si>
    <t>160-190</t>
  </si>
  <si>
    <t>Profit of Rs.217.5/-</t>
  </si>
  <si>
    <t>NIFTY 15100 CE 20-MAY</t>
  </si>
  <si>
    <t>100-120</t>
  </si>
  <si>
    <t>BURGERKING</t>
  </si>
  <si>
    <t>155-160</t>
  </si>
  <si>
    <t>ITC  MAY FUT</t>
  </si>
  <si>
    <t>ITC 215 CE MAY</t>
  </si>
  <si>
    <t>VMV</t>
  </si>
  <si>
    <t>Profit of Rs.130/-</t>
  </si>
  <si>
    <t>405-415</t>
  </si>
  <si>
    <t>923-927</t>
  </si>
  <si>
    <t>970-980</t>
  </si>
  <si>
    <t>Profit of Rs.65/-</t>
  </si>
  <si>
    <t>Loss of Rs. 18/-</t>
  </si>
  <si>
    <t>M&amp;M 810 CE MAY</t>
  </si>
  <si>
    <t>25-27</t>
  </si>
  <si>
    <t>Loss of Rs.38.5/-</t>
  </si>
  <si>
    <t>ANUROOP</t>
  </si>
  <si>
    <t>SSPNFIN</t>
  </si>
  <si>
    <t>TEXMOPIPES</t>
  </si>
  <si>
    <t>Texmo Pipe &amp; Products Ltd</t>
  </si>
  <si>
    <t>RELIANCE 2000 CE MAY</t>
  </si>
  <si>
    <t>50-60</t>
  </si>
  <si>
    <t>HDFC 2520 CE MAY</t>
  </si>
  <si>
    <t>590-595</t>
  </si>
  <si>
    <t>650-680</t>
  </si>
  <si>
    <t>1312-1316</t>
  </si>
  <si>
    <t>Profit of Rs.13/-</t>
  </si>
  <si>
    <t>Profit of Rs.2.75/-</t>
  </si>
  <si>
    <t>SHANGAR</t>
  </si>
  <si>
    <t>GOENKA BUSINESS &amp; FINANCE LIMITED</t>
  </si>
  <si>
    <t>SUNIL KUMAR SINGH</t>
  </si>
  <si>
    <t>HARRMALAYA</t>
  </si>
  <si>
    <t>Harrisons  Malayalam Ltd</t>
  </si>
  <si>
    <t>Loss of Rs. 18.5/-</t>
  </si>
  <si>
    <t>Profit of Rs.10/-</t>
  </si>
  <si>
    <t>Profit of Rs.1.15/-</t>
  </si>
  <si>
    <t>12-14.0</t>
  </si>
  <si>
    <t>BANKNIFTY 35000 CE MAY</t>
  </si>
  <si>
    <t>600-700</t>
  </si>
  <si>
    <t>Profit of Rs.80/-</t>
  </si>
  <si>
    <t>ESCORTS 1200 CE MAY</t>
  </si>
  <si>
    <t>Profit of Rs.37/-</t>
  </si>
  <si>
    <t>SBIN 410 CE MAY</t>
  </si>
  <si>
    <t>Profit of Rs.3.15/-</t>
  </si>
  <si>
    <t>230-232</t>
  </si>
  <si>
    <t>255-265</t>
  </si>
  <si>
    <t>SHERWOOD SECURITIES PVT LTD</t>
  </si>
  <si>
    <t>BCPL</t>
  </si>
  <si>
    <t>BRIGHTBR</t>
  </si>
  <si>
    <t>BEELINE IMPEX PRIVATE LIMITED</t>
  </si>
  <si>
    <t>GEE</t>
  </si>
  <si>
    <t>VENKATESH SHELTER PRIVATE LIMITED</t>
  </si>
  <si>
    <t>ASHOK KUMAR SINGH</t>
  </si>
  <si>
    <t>EASEMYTRIP</t>
  </si>
  <si>
    <t>Easy Trip Planners Ltd</t>
  </si>
  <si>
    <t>GAMMNINFRA</t>
  </si>
  <si>
    <t>Gammon Infrastructure Pro</t>
  </si>
  <si>
    <t>KEERTI</t>
  </si>
  <si>
    <t>Keerti Know &amp; Skill Ltd.</t>
  </si>
  <si>
    <t>MACPOWER</t>
  </si>
  <si>
    <t>Macpower CNC Machines Ltd</t>
  </si>
  <si>
    <t>ZYANA STOCKS AND COMMODITIES</t>
  </si>
  <si>
    <t>URMILA  DOSHI</t>
  </si>
  <si>
    <t>ANKITA VISHAL SHAH</t>
  </si>
  <si>
    <t>VIKASWSP</t>
  </si>
  <si>
    <t>Vikas Wsp Ltd</t>
  </si>
  <si>
    <t>SONY  SEBASTIAN</t>
  </si>
  <si>
    <t>AARTISURF</t>
  </si>
  <si>
    <t>Aarti Surfactants Limited</t>
  </si>
  <si>
    <t>RELINFRA</t>
  </si>
  <si>
    <t>Reliance Infrastructu Ltd</t>
  </si>
  <si>
    <t>Loss of Rs.18/-</t>
  </si>
  <si>
    <t>Loss of Rs.10/-</t>
  </si>
  <si>
    <t>Profit of Rs.2.9/-</t>
  </si>
  <si>
    <t>10-12.0</t>
  </si>
  <si>
    <t>190-191</t>
  </si>
  <si>
    <t>200-205</t>
  </si>
  <si>
    <t>AMBALALSA</t>
  </si>
  <si>
    <t>MONET SECURITIES PRIVATE LTD</t>
  </si>
  <si>
    <t>ANUP</t>
  </si>
  <si>
    <t>HDFC MUTUAL FUND</t>
  </si>
  <si>
    <t>RAUNAK RAMUKA</t>
  </si>
  <si>
    <t>ARAMBHAN</t>
  </si>
  <si>
    <t>ANIL KUMAR DAGA</t>
  </si>
  <si>
    <t>JAIN SAPNA</t>
  </si>
  <si>
    <t>HKG</t>
  </si>
  <si>
    <t>HARSHAD JITENDRA CHANDE</t>
  </si>
  <si>
    <t>VORA PRANAV PRAFULCHANDRA</t>
  </si>
  <si>
    <t>VORA VILPABEN PRANAVBHAI</t>
  </si>
  <si>
    <t>PACL</t>
  </si>
  <si>
    <t>RAPIDIN</t>
  </si>
  <si>
    <t>PALLAVI SYNTHETICS PVT LTD</t>
  </si>
  <si>
    <t>SOLUTION COMMERCIALS INDIA PVT LTD</t>
  </si>
  <si>
    <t>RIBATEX</t>
  </si>
  <si>
    <t>KABIR SHRAN DAGAR</t>
  </si>
  <si>
    <t>SHAHLON</t>
  </si>
  <si>
    <t>KESAR TRACOM INDIA LLP</t>
  </si>
  <si>
    <t>SHIVA KUMAR</t>
  </si>
  <si>
    <t>ZODIACVEN</t>
  </si>
  <si>
    <t>RAJ KUMAR BANSAL</t>
  </si>
  <si>
    <t>3IINFOTECH</t>
  </si>
  <si>
    <t>3i Infotech Limited</t>
  </si>
  <si>
    <t>Amara Raja Batt Ltd</t>
  </si>
  <si>
    <t>INTEGRATED CORE STRATEGIES ASIA PTE LTD</t>
  </si>
  <si>
    <t>GHISALLO MASTER FUND LP</t>
  </si>
  <si>
    <t>MORGAN STANLEY ASIA SINGAPORE PTE ODI</t>
  </si>
  <si>
    <t>Dish TV India Limited</t>
  </si>
  <si>
    <t>SHARE INDIA SECURITIES LIMITED</t>
  </si>
  <si>
    <t>MANSI SHARES &amp; STOCK ADVISORS PVT LTD</t>
  </si>
  <si>
    <t>KAMATHOTEL</t>
  </si>
  <si>
    <t>Kamat Hotels (I) Ltd</t>
  </si>
  <si>
    <t>KIRAN HARIBHAI PATEL</t>
  </si>
  <si>
    <t>LINCOLN</t>
  </si>
  <si>
    <t>Lincoln Pharma Ltd</t>
  </si>
  <si>
    <t>MAJESCO</t>
  </si>
  <si>
    <t>Majesco Limited</t>
  </si>
  <si>
    <t>RAJASTHAN GLOBAL SECURITIES PVT LTD</t>
  </si>
  <si>
    <t>ROUTE</t>
  </si>
  <si>
    <t>ROUTE MOBILE LIMITED</t>
  </si>
  <si>
    <t>SANDHAR</t>
  </si>
  <si>
    <t>Sandhar Technologies Ltd</t>
  </si>
  <si>
    <t>NIPPON INDIA MUTUAL FUND</t>
  </si>
  <si>
    <t>Schneider Electric Infra</t>
  </si>
  <si>
    <t>PLUTUS WEALTH MANAGEMENT LLP</t>
  </si>
  <si>
    <t>SHEMAROO</t>
  </si>
  <si>
    <t>Shemaroo Enter. Ltd.</t>
  </si>
  <si>
    <t>MUKUL MAHESHWARI</t>
  </si>
  <si>
    <t>CHANDRAKANT VALLABHJI GOGRI</t>
  </si>
  <si>
    <t>AARVI</t>
  </si>
  <si>
    <t>Aarvi Encon Limited</t>
  </si>
  <si>
    <t>GITA KIRTI AMBANI</t>
  </si>
  <si>
    <t>CLARIOS ARBL HOLDING LP</t>
  </si>
  <si>
    <t>The Anup Engineering Ltd</t>
  </si>
  <si>
    <t>HDFC MUTUAL FUND A/C HDFC MIDCAP OPPORTUNITIES FUND</t>
  </si>
  <si>
    <t>BALLARPUR</t>
  </si>
  <si>
    <t>Ballarpur Industries Limi</t>
  </si>
  <si>
    <t>LT FINANCE LIMITED</t>
  </si>
  <si>
    <t>VLS FINANCE LTD</t>
  </si>
  <si>
    <t>ORIENTHOT</t>
  </si>
  <si>
    <t>Oriental Hotels Ltd</t>
  </si>
  <si>
    <t>BIRLA DIVIDEND YIELD PLUS</t>
  </si>
  <si>
    <t>HOUSING DEVELOPMENT FINANCE CORPORATION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</si>
</sst>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51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50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6" borderId="35" xfId="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16" fontId="7" fillId="56" borderId="35" xfId="160" applyNumberFormat="1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46" fillId="56" borderId="37" xfId="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1" fontId="0" fillId="57" borderId="35" xfId="0" applyNumberFormat="1" applyFill="1" applyBorder="1" applyAlignment="1">
      <alignment horizontal="center" vertical="center"/>
    </xf>
    <xf numFmtId="164" fontId="46" fillId="57" borderId="35" xfId="0" applyNumberFormat="1" applyFont="1" applyFill="1" applyBorder="1" applyAlignment="1">
      <alignment horizontal="center" vertical="center"/>
    </xf>
    <xf numFmtId="165" fontId="0" fillId="57" borderId="35" xfId="0" applyNumberFormat="1" applyFont="1" applyFill="1" applyBorder="1" applyAlignment="1">
      <alignment horizontal="center" vertical="center"/>
    </xf>
    <xf numFmtId="0" fontId="8" fillId="57" borderId="35" xfId="0" applyFont="1" applyFill="1" applyBorder="1" applyAlignment="1">
      <alignment horizontal="left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ont="1" applyFill="1" applyBorder="1" applyAlignment="1">
      <alignment horizontal="center" vertical="center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1" fontId="0" fillId="58" borderId="4" xfId="0" applyNumberFormat="1" applyFont="1" applyFill="1" applyBorder="1" applyAlignment="1">
      <alignment horizontal="center" vertical="center"/>
    </xf>
    <xf numFmtId="167" fontId="0" fillId="56" borderId="4" xfId="0" applyNumberFormat="1" applyFont="1" applyFill="1" applyBorder="1" applyAlignment="1">
      <alignment horizontal="center" vertical="center"/>
    </xf>
    <xf numFmtId="167" fontId="0" fillId="56" borderId="11" xfId="0" applyNumberFormat="1" applyFont="1" applyFill="1" applyBorder="1" applyAlignment="1">
      <alignment horizontal="center" vertical="center"/>
    </xf>
    <xf numFmtId="167" fontId="46" fillId="56" borderId="4" xfId="0" applyNumberFormat="1" applyFont="1" applyFill="1" applyBorder="1" applyAlignment="1">
      <alignment horizontal="left"/>
    </xf>
    <xf numFmtId="0" fontId="0" fillId="56" borderId="5" xfId="9" applyFont="1" applyFill="1" applyBorder="1" applyAlignment="1">
      <alignment horizontal="center"/>
    </xf>
    <xf numFmtId="2" fontId="0" fillId="56" borderId="5" xfId="9" applyNumberFormat="1" applyFont="1" applyFill="1" applyBorder="1" applyAlignment="1">
      <alignment horizontal="center" vertical="center"/>
    </xf>
    <xf numFmtId="2" fontId="0" fillId="56" borderId="5" xfId="9" applyNumberFormat="1" applyFont="1" applyFill="1" applyBorder="1" applyAlignment="1">
      <alignment horizontal="center"/>
    </xf>
    <xf numFmtId="0" fontId="46" fillId="58" borderId="9" xfId="0" applyFont="1" applyFill="1" applyBorder="1" applyAlignment="1">
      <alignment horizontal="center"/>
    </xf>
    <xf numFmtId="2" fontId="0" fillId="56" borderId="11" xfId="0" applyNumberFormat="1" applyFont="1" applyFill="1" applyBorder="1" applyAlignment="1">
      <alignment horizontal="center" vertical="center" wrapText="1"/>
    </xf>
    <xf numFmtId="10" fontId="0" fillId="56" borderId="11" xfId="51" applyNumberFormat="1" applyFont="1" applyFill="1" applyBorder="1" applyAlignment="1" applyProtection="1">
      <alignment horizontal="center" vertical="center" wrapText="1"/>
    </xf>
    <xf numFmtId="0" fontId="0" fillId="58" borderId="11" xfId="0" applyFont="1" applyFill="1" applyBorder="1" applyAlignment="1">
      <alignment horizontal="center"/>
    </xf>
    <xf numFmtId="164" fontId="0" fillId="56" borderId="35" xfId="0" applyNumberFormat="1" applyFill="1" applyBorder="1" applyAlignment="1">
      <alignment horizontal="center" vertical="center"/>
    </xf>
    <xf numFmtId="0" fontId="46" fillId="43" borderId="35" xfId="0" applyNumberFormat="1" applyFont="1" applyFill="1" applyBorder="1" applyAlignment="1">
      <alignment horizontal="center" vertical="center"/>
    </xf>
    <xf numFmtId="165" fontId="46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7" fillId="43" borderId="36" xfId="0" applyFont="1" applyFill="1" applyBorder="1" applyAlignment="1">
      <alignment horizontal="center" vertical="center"/>
    </xf>
    <xf numFmtId="169" fontId="7" fillId="43" borderId="35" xfId="0" applyNumberFormat="1" applyFont="1" applyFill="1" applyBorder="1" applyAlignment="1">
      <alignment horizontal="center" vertical="center"/>
    </xf>
    <xf numFmtId="43" fontId="7" fillId="43" borderId="35" xfId="160" applyFont="1" applyFill="1" applyBorder="1" applyAlignment="1">
      <alignment horizontal="center" vertical="center"/>
    </xf>
    <xf numFmtId="164" fontId="0" fillId="43" borderId="35" xfId="0" applyNumberFormat="1" applyFill="1" applyBorder="1" applyAlignment="1">
      <alignment horizontal="center" vertical="center"/>
    </xf>
    <xf numFmtId="16" fontId="48" fillId="43" borderId="35" xfId="160" applyNumberFormat="1" applyFont="1" applyFill="1" applyBorder="1" applyAlignment="1">
      <alignment horizontal="center" vertical="center"/>
    </xf>
    <xf numFmtId="0" fontId="46" fillId="43" borderId="37" xfId="0" applyNumberFormat="1" applyFont="1" applyFill="1" applyBorder="1" applyAlignment="1">
      <alignment horizontal="center" vertical="center"/>
    </xf>
    <xf numFmtId="2" fontId="7" fillId="43" borderId="36" xfId="0" applyNumberFormat="1" applyFont="1" applyFill="1" applyBorder="1" applyAlignment="1">
      <alignment horizontal="center" vertical="center"/>
    </xf>
    <xf numFmtId="0" fontId="46" fillId="0" borderId="4" xfId="0" applyFont="1" applyBorder="1"/>
    <xf numFmtId="43" fontId="8" fillId="56" borderId="35" xfId="160" applyFont="1" applyFill="1" applyBorder="1" applyAlignment="1">
      <alignment horizontal="left" vertical="center"/>
    </xf>
    <xf numFmtId="0" fontId="7" fillId="56" borderId="5" xfId="0" applyFont="1" applyFill="1" applyBorder="1" applyAlignment="1">
      <alignment horizontal="center" vertical="center"/>
    </xf>
    <xf numFmtId="2" fontId="7" fillId="56" borderId="5" xfId="0" applyNumberFormat="1" applyFont="1" applyFill="1" applyBorder="1" applyAlignment="1">
      <alignment horizontal="center" vertical="center"/>
    </xf>
    <xf numFmtId="43" fontId="7" fillId="56" borderId="5" xfId="16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7" fontId="7" fillId="56" borderId="35" xfId="0" applyNumberFormat="1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56" borderId="36" xfId="0" applyNumberFormat="1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0" fontId="46" fillId="56" borderId="36" xfId="0" applyFont="1" applyFill="1" applyBorder="1" applyAlignment="1">
      <alignment horizontal="center" vertical="center"/>
    </xf>
    <xf numFmtId="0" fontId="46" fillId="56" borderId="37" xfId="0" applyFont="1" applyFill="1" applyBorder="1" applyAlignment="1">
      <alignment horizontal="center" vertical="center"/>
    </xf>
    <xf numFmtId="164" fontId="46" fillId="56" borderId="36" xfId="0" applyNumberFormat="1" applyFont="1" applyFill="1" applyBorder="1" applyAlignment="1">
      <alignment horizontal="center" vertical="center"/>
    </xf>
    <xf numFmtId="164" fontId="46" fillId="56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8" sqref="C28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44342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D29" sqref="D29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44342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32" t="s">
        <v>16</v>
      </c>
      <c r="B9" s="534" t="s">
        <v>17</v>
      </c>
      <c r="C9" s="534" t="s">
        <v>18</v>
      </c>
      <c r="D9" s="534" t="s">
        <v>829</v>
      </c>
      <c r="E9" s="251" t="s">
        <v>19</v>
      </c>
      <c r="F9" s="251" t="s">
        <v>20</v>
      </c>
      <c r="G9" s="529" t="s">
        <v>21</v>
      </c>
      <c r="H9" s="530"/>
      <c r="I9" s="531"/>
      <c r="J9" s="529" t="s">
        <v>22</v>
      </c>
      <c r="K9" s="530"/>
      <c r="L9" s="531"/>
      <c r="M9" s="251"/>
      <c r="N9" s="258"/>
      <c r="O9" s="258"/>
      <c r="P9" s="258"/>
    </row>
    <row r="10" spans="1:16" ht="59.25" customHeight="1">
      <c r="A10" s="533"/>
      <c r="B10" s="535" t="s">
        <v>17</v>
      </c>
      <c r="C10" s="535"/>
      <c r="D10" s="535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3" t="s">
        <v>34</v>
      </c>
      <c r="C11" s="440" t="s">
        <v>35</v>
      </c>
      <c r="D11" s="441">
        <v>44343</v>
      </c>
      <c r="E11" s="275">
        <v>34758.050000000003</v>
      </c>
      <c r="F11" s="275">
        <v>34795.333333333336</v>
      </c>
      <c r="G11" s="287">
        <v>34396.716666666674</v>
      </c>
      <c r="H11" s="287">
        <v>34035.383333333339</v>
      </c>
      <c r="I11" s="287">
        <v>33636.766666666677</v>
      </c>
      <c r="J11" s="287">
        <v>35156.666666666672</v>
      </c>
      <c r="K11" s="287">
        <v>35555.283333333326</v>
      </c>
      <c r="L11" s="287">
        <v>35916.616666666669</v>
      </c>
      <c r="M11" s="274">
        <v>35193.949999999997</v>
      </c>
      <c r="N11" s="274">
        <v>34434</v>
      </c>
      <c r="O11" s="438">
        <v>2071600</v>
      </c>
      <c r="P11" s="439">
        <v>6.507628436652485E-2</v>
      </c>
    </row>
    <row r="12" spans="1:16" ht="15">
      <c r="A12" s="254">
        <v>2</v>
      </c>
      <c r="B12" s="343" t="s">
        <v>34</v>
      </c>
      <c r="C12" s="440" t="s">
        <v>36</v>
      </c>
      <c r="D12" s="441">
        <v>44343</v>
      </c>
      <c r="E12" s="288">
        <v>15218</v>
      </c>
      <c r="F12" s="288">
        <v>15225.800000000001</v>
      </c>
      <c r="G12" s="289">
        <v>15152.200000000003</v>
      </c>
      <c r="H12" s="289">
        <v>15086.400000000001</v>
      </c>
      <c r="I12" s="289">
        <v>15012.800000000003</v>
      </c>
      <c r="J12" s="289">
        <v>15291.600000000002</v>
      </c>
      <c r="K12" s="289">
        <v>15365.2</v>
      </c>
      <c r="L12" s="289">
        <v>15431.000000000002</v>
      </c>
      <c r="M12" s="276">
        <v>15299.4</v>
      </c>
      <c r="N12" s="276">
        <v>15160</v>
      </c>
      <c r="O12" s="291">
        <v>12605175</v>
      </c>
      <c r="P12" s="292">
        <v>3.5239115973094835E-2</v>
      </c>
    </row>
    <row r="13" spans="1:16" ht="15">
      <c r="A13" s="254">
        <v>3</v>
      </c>
      <c r="B13" s="343" t="s">
        <v>34</v>
      </c>
      <c r="C13" s="440" t="s">
        <v>827</v>
      </c>
      <c r="D13" s="441">
        <v>44343</v>
      </c>
      <c r="E13" s="404">
        <v>16363.85</v>
      </c>
      <c r="F13" s="404">
        <v>16389.016666666666</v>
      </c>
      <c r="G13" s="405">
        <v>16231.133333333331</v>
      </c>
      <c r="H13" s="405">
        <v>16098.416666666664</v>
      </c>
      <c r="I13" s="405">
        <v>15940.533333333329</v>
      </c>
      <c r="J13" s="405">
        <v>16521.733333333334</v>
      </c>
      <c r="K13" s="405">
        <v>16679.616666666672</v>
      </c>
      <c r="L13" s="405">
        <v>16812.333333333336</v>
      </c>
      <c r="M13" s="406">
        <v>16546.900000000001</v>
      </c>
      <c r="N13" s="406">
        <v>16256.3</v>
      </c>
      <c r="O13" s="407">
        <v>28040</v>
      </c>
      <c r="P13" s="408">
        <v>-3.4435261707988982E-2</v>
      </c>
    </row>
    <row r="14" spans="1:16" ht="15">
      <c r="A14" s="254">
        <v>4</v>
      </c>
      <c r="B14" s="363" t="s">
        <v>838</v>
      </c>
      <c r="C14" s="440" t="s">
        <v>735</v>
      </c>
      <c r="D14" s="441">
        <v>44343</v>
      </c>
      <c r="E14" s="288">
        <v>1659.1</v>
      </c>
      <c r="F14" s="288">
        <v>1674.3666666666668</v>
      </c>
      <c r="G14" s="289">
        <v>1640.7333333333336</v>
      </c>
      <c r="H14" s="289">
        <v>1622.3666666666668</v>
      </c>
      <c r="I14" s="289">
        <v>1588.7333333333336</v>
      </c>
      <c r="J14" s="289">
        <v>1692.7333333333336</v>
      </c>
      <c r="K14" s="289">
        <v>1726.3666666666668</v>
      </c>
      <c r="L14" s="289">
        <v>1744.7333333333336</v>
      </c>
      <c r="M14" s="276">
        <v>1708</v>
      </c>
      <c r="N14" s="276">
        <v>1656</v>
      </c>
      <c r="O14" s="291">
        <v>952850</v>
      </c>
      <c r="P14" s="292">
        <v>7.2214251554280254E-2</v>
      </c>
    </row>
    <row r="15" spans="1:16" ht="15">
      <c r="A15" s="254">
        <v>5</v>
      </c>
      <c r="B15" s="343" t="s">
        <v>37</v>
      </c>
      <c r="C15" s="440" t="s">
        <v>38</v>
      </c>
      <c r="D15" s="441">
        <v>44343</v>
      </c>
      <c r="E15" s="288">
        <v>1962.7</v>
      </c>
      <c r="F15" s="288">
        <v>1971.0333333333335</v>
      </c>
      <c r="G15" s="289">
        <v>1950.5166666666671</v>
      </c>
      <c r="H15" s="289">
        <v>1938.3333333333335</v>
      </c>
      <c r="I15" s="289">
        <v>1917.8166666666671</v>
      </c>
      <c r="J15" s="289">
        <v>1983.2166666666672</v>
      </c>
      <c r="K15" s="289">
        <v>2003.7333333333336</v>
      </c>
      <c r="L15" s="289">
        <v>2015.9166666666672</v>
      </c>
      <c r="M15" s="276">
        <v>1991.55</v>
      </c>
      <c r="N15" s="276">
        <v>1958.85</v>
      </c>
      <c r="O15" s="291">
        <v>2161500</v>
      </c>
      <c r="P15" s="292">
        <v>-3.2236400268636667E-2</v>
      </c>
    </row>
    <row r="16" spans="1:16" ht="15">
      <c r="A16" s="254">
        <v>6</v>
      </c>
      <c r="B16" s="343" t="s">
        <v>39</v>
      </c>
      <c r="C16" s="440" t="s">
        <v>40</v>
      </c>
      <c r="D16" s="441">
        <v>44343</v>
      </c>
      <c r="E16" s="288">
        <v>1286.55</v>
      </c>
      <c r="F16" s="288">
        <v>1295.7166666666665</v>
      </c>
      <c r="G16" s="289">
        <v>1266.083333333333</v>
      </c>
      <c r="H16" s="289">
        <v>1245.6166666666666</v>
      </c>
      <c r="I16" s="289">
        <v>1215.9833333333331</v>
      </c>
      <c r="J16" s="289">
        <v>1316.1833333333329</v>
      </c>
      <c r="K16" s="289">
        <v>1345.8166666666666</v>
      </c>
      <c r="L16" s="289">
        <v>1366.2833333333328</v>
      </c>
      <c r="M16" s="276">
        <v>1325.35</v>
      </c>
      <c r="N16" s="276">
        <v>1275.25</v>
      </c>
      <c r="O16" s="291">
        <v>18555000</v>
      </c>
      <c r="P16" s="292">
        <v>4.2825830382734784E-2</v>
      </c>
    </row>
    <row r="17" spans="1:16" ht="15">
      <c r="A17" s="254">
        <v>7</v>
      </c>
      <c r="B17" s="343" t="s">
        <v>39</v>
      </c>
      <c r="C17" s="440" t="s">
        <v>41</v>
      </c>
      <c r="D17" s="441">
        <v>44343</v>
      </c>
      <c r="E17" s="288">
        <v>766.2</v>
      </c>
      <c r="F17" s="288">
        <v>768.25</v>
      </c>
      <c r="G17" s="289">
        <v>757.75</v>
      </c>
      <c r="H17" s="289">
        <v>749.3</v>
      </c>
      <c r="I17" s="289">
        <v>738.8</v>
      </c>
      <c r="J17" s="289">
        <v>776.7</v>
      </c>
      <c r="K17" s="289">
        <v>787.2</v>
      </c>
      <c r="L17" s="289">
        <v>795.65000000000009</v>
      </c>
      <c r="M17" s="276">
        <v>778.75</v>
      </c>
      <c r="N17" s="276">
        <v>759.8</v>
      </c>
      <c r="O17" s="291">
        <v>73316250</v>
      </c>
      <c r="P17" s="292">
        <v>-9.2063921078414813E-3</v>
      </c>
    </row>
    <row r="18" spans="1:16" ht="15">
      <c r="A18" s="254">
        <v>8</v>
      </c>
      <c r="B18" s="343" t="s">
        <v>51</v>
      </c>
      <c r="C18" s="440" t="s">
        <v>226</v>
      </c>
      <c r="D18" s="441">
        <v>44343</v>
      </c>
      <c r="E18" s="288">
        <v>2902.3</v>
      </c>
      <c r="F18" s="288">
        <v>2920.4500000000003</v>
      </c>
      <c r="G18" s="289">
        <v>2806.8500000000004</v>
      </c>
      <c r="H18" s="289">
        <v>2711.4</v>
      </c>
      <c r="I18" s="289">
        <v>2597.8000000000002</v>
      </c>
      <c r="J18" s="289">
        <v>3015.9000000000005</v>
      </c>
      <c r="K18" s="289">
        <v>3129.5</v>
      </c>
      <c r="L18" s="289">
        <v>3224.9500000000007</v>
      </c>
      <c r="M18" s="276">
        <v>3034.05</v>
      </c>
      <c r="N18" s="276">
        <v>2825</v>
      </c>
      <c r="O18" s="291">
        <v>475000</v>
      </c>
      <c r="P18" s="292">
        <v>-1.6563146997929608E-2</v>
      </c>
    </row>
    <row r="19" spans="1:16" ht="15">
      <c r="A19" s="254">
        <v>9</v>
      </c>
      <c r="B19" s="343" t="s">
        <v>43</v>
      </c>
      <c r="C19" s="440" t="s">
        <v>44</v>
      </c>
      <c r="D19" s="441">
        <v>44343</v>
      </c>
      <c r="E19" s="288">
        <v>735.8</v>
      </c>
      <c r="F19" s="288">
        <v>742.7166666666667</v>
      </c>
      <c r="G19" s="289">
        <v>727.48333333333335</v>
      </c>
      <c r="H19" s="289">
        <v>719.16666666666663</v>
      </c>
      <c r="I19" s="289">
        <v>703.93333333333328</v>
      </c>
      <c r="J19" s="289">
        <v>751.03333333333342</v>
      </c>
      <c r="K19" s="289">
        <v>766.26666666666677</v>
      </c>
      <c r="L19" s="289">
        <v>774.58333333333348</v>
      </c>
      <c r="M19" s="276">
        <v>757.95</v>
      </c>
      <c r="N19" s="276">
        <v>734.4</v>
      </c>
      <c r="O19" s="291">
        <v>11805000</v>
      </c>
      <c r="P19" s="292">
        <v>0.70691150954308846</v>
      </c>
    </row>
    <row r="20" spans="1:16" ht="15">
      <c r="A20" s="254">
        <v>10</v>
      </c>
      <c r="B20" s="343" t="s">
        <v>37</v>
      </c>
      <c r="C20" s="440" t="s">
        <v>45</v>
      </c>
      <c r="D20" s="441">
        <v>44343</v>
      </c>
      <c r="E20" s="288">
        <v>322.2</v>
      </c>
      <c r="F20" s="288">
        <v>323.66666666666663</v>
      </c>
      <c r="G20" s="289">
        <v>319.93333333333328</v>
      </c>
      <c r="H20" s="289">
        <v>317.66666666666663</v>
      </c>
      <c r="I20" s="289">
        <v>313.93333333333328</v>
      </c>
      <c r="J20" s="289">
        <v>325.93333333333328</v>
      </c>
      <c r="K20" s="289">
        <v>329.66666666666663</v>
      </c>
      <c r="L20" s="289">
        <v>331.93333333333328</v>
      </c>
      <c r="M20" s="276">
        <v>327.39999999999998</v>
      </c>
      <c r="N20" s="276">
        <v>321.39999999999998</v>
      </c>
      <c r="O20" s="291">
        <v>14694000</v>
      </c>
      <c r="P20" s="292">
        <v>4.305925774041419E-3</v>
      </c>
    </row>
    <row r="21" spans="1:16" ht="15">
      <c r="A21" s="254">
        <v>11</v>
      </c>
      <c r="B21" s="343" t="s">
        <v>51</v>
      </c>
      <c r="C21" s="440" t="s">
        <v>294</v>
      </c>
      <c r="D21" s="441">
        <v>44343</v>
      </c>
      <c r="E21" s="288">
        <v>955</v>
      </c>
      <c r="F21" s="288">
        <v>956.06666666666661</v>
      </c>
      <c r="G21" s="289">
        <v>948.98333333333323</v>
      </c>
      <c r="H21" s="289">
        <v>942.96666666666658</v>
      </c>
      <c r="I21" s="289">
        <v>935.88333333333321</v>
      </c>
      <c r="J21" s="289">
        <v>962.08333333333326</v>
      </c>
      <c r="K21" s="289">
        <v>969.16666666666674</v>
      </c>
      <c r="L21" s="289">
        <v>975.18333333333328</v>
      </c>
      <c r="M21" s="276">
        <v>963.15</v>
      </c>
      <c r="N21" s="276">
        <v>950.05</v>
      </c>
      <c r="O21" s="291">
        <v>1326050</v>
      </c>
      <c r="P21" s="292">
        <v>-2.8949545078577337E-3</v>
      </c>
    </row>
    <row r="22" spans="1:16" ht="15">
      <c r="A22" s="254">
        <v>12</v>
      </c>
      <c r="B22" s="343" t="s">
        <v>39</v>
      </c>
      <c r="C22" s="440" t="s">
        <v>46</v>
      </c>
      <c r="D22" s="441">
        <v>44343</v>
      </c>
      <c r="E22" s="288">
        <v>3202.9</v>
      </c>
      <c r="F22" s="288">
        <v>3212.3833333333332</v>
      </c>
      <c r="G22" s="289">
        <v>3160.5166666666664</v>
      </c>
      <c r="H22" s="289">
        <v>3118.1333333333332</v>
      </c>
      <c r="I22" s="289">
        <v>3066.2666666666664</v>
      </c>
      <c r="J22" s="289">
        <v>3254.7666666666664</v>
      </c>
      <c r="K22" s="289">
        <v>3306.6333333333332</v>
      </c>
      <c r="L22" s="289">
        <v>3349.0166666666664</v>
      </c>
      <c r="M22" s="276">
        <v>3264.25</v>
      </c>
      <c r="N22" s="276">
        <v>3170</v>
      </c>
      <c r="O22" s="291">
        <v>1854500</v>
      </c>
      <c r="P22" s="292">
        <v>-1.4088250930356193E-2</v>
      </c>
    </row>
    <row r="23" spans="1:16" ht="15">
      <c r="A23" s="254">
        <v>13</v>
      </c>
      <c r="B23" s="343" t="s">
        <v>43</v>
      </c>
      <c r="C23" s="440" t="s">
        <v>47</v>
      </c>
      <c r="D23" s="441">
        <v>44343</v>
      </c>
      <c r="E23" s="288">
        <v>219.1</v>
      </c>
      <c r="F23" s="288">
        <v>219.48333333333335</v>
      </c>
      <c r="G23" s="289">
        <v>217.7166666666667</v>
      </c>
      <c r="H23" s="289">
        <v>216.33333333333334</v>
      </c>
      <c r="I23" s="289">
        <v>214.56666666666669</v>
      </c>
      <c r="J23" s="289">
        <v>220.8666666666667</v>
      </c>
      <c r="K23" s="289">
        <v>222.63333333333335</v>
      </c>
      <c r="L23" s="289">
        <v>224.01666666666671</v>
      </c>
      <c r="M23" s="276">
        <v>221.25</v>
      </c>
      <c r="N23" s="276">
        <v>218.1</v>
      </c>
      <c r="O23" s="291">
        <v>17290000</v>
      </c>
      <c r="P23" s="292">
        <v>-3.4582132564841498E-3</v>
      </c>
    </row>
    <row r="24" spans="1:16" ht="15">
      <c r="A24" s="254">
        <v>14</v>
      </c>
      <c r="B24" s="343" t="s">
        <v>43</v>
      </c>
      <c r="C24" s="440" t="s">
        <v>48</v>
      </c>
      <c r="D24" s="441">
        <v>44343</v>
      </c>
      <c r="E24" s="288">
        <v>126.7</v>
      </c>
      <c r="F24" s="288">
        <v>127.19999999999999</v>
      </c>
      <c r="G24" s="289">
        <v>125.19999999999999</v>
      </c>
      <c r="H24" s="289">
        <v>123.7</v>
      </c>
      <c r="I24" s="289">
        <v>121.7</v>
      </c>
      <c r="J24" s="289">
        <v>128.69999999999999</v>
      </c>
      <c r="K24" s="289">
        <v>130.69999999999999</v>
      </c>
      <c r="L24" s="289">
        <v>132.19999999999996</v>
      </c>
      <c r="M24" s="276">
        <v>129.19999999999999</v>
      </c>
      <c r="N24" s="276">
        <v>125.7</v>
      </c>
      <c r="O24" s="291">
        <v>34483500</v>
      </c>
      <c r="P24" s="292">
        <v>-4.0686029043565351E-2</v>
      </c>
    </row>
    <row r="25" spans="1:16" ht="15">
      <c r="A25" s="254">
        <v>15</v>
      </c>
      <c r="B25" s="343" t="s">
        <v>49</v>
      </c>
      <c r="C25" s="440" t="s">
        <v>50</v>
      </c>
      <c r="D25" s="441">
        <v>44343</v>
      </c>
      <c r="E25" s="288">
        <v>2915.05</v>
      </c>
      <c r="F25" s="288">
        <v>2887.1333333333332</v>
      </c>
      <c r="G25" s="289">
        <v>2853.2666666666664</v>
      </c>
      <c r="H25" s="289">
        <v>2791.4833333333331</v>
      </c>
      <c r="I25" s="289">
        <v>2757.6166666666663</v>
      </c>
      <c r="J25" s="289">
        <v>2948.9166666666665</v>
      </c>
      <c r="K25" s="289">
        <v>2982.7833333333333</v>
      </c>
      <c r="L25" s="289">
        <v>3044.5666666666666</v>
      </c>
      <c r="M25" s="276">
        <v>2921</v>
      </c>
      <c r="N25" s="276">
        <v>2825.35</v>
      </c>
      <c r="O25" s="291">
        <v>4869000</v>
      </c>
      <c r="P25" s="292">
        <v>-6.9142752248669151E-3</v>
      </c>
    </row>
    <row r="26" spans="1:16" ht="15">
      <c r="A26" s="254">
        <v>16</v>
      </c>
      <c r="B26" s="343" t="s">
        <v>53</v>
      </c>
      <c r="C26" s="440" t="s">
        <v>222</v>
      </c>
      <c r="D26" s="441">
        <v>44343</v>
      </c>
      <c r="E26" s="288">
        <v>964.95</v>
      </c>
      <c r="F26" s="288">
        <v>970.19999999999993</v>
      </c>
      <c r="G26" s="289">
        <v>954.34999999999991</v>
      </c>
      <c r="H26" s="289">
        <v>943.75</v>
      </c>
      <c r="I26" s="289">
        <v>927.9</v>
      </c>
      <c r="J26" s="289">
        <v>980.79999999999984</v>
      </c>
      <c r="K26" s="289">
        <v>996.65</v>
      </c>
      <c r="L26" s="289">
        <v>1007.2499999999998</v>
      </c>
      <c r="M26" s="276">
        <v>986.05</v>
      </c>
      <c r="N26" s="276">
        <v>959.6</v>
      </c>
      <c r="O26" s="291">
        <v>2737000</v>
      </c>
      <c r="P26" s="292">
        <v>-3.6267605633802817E-2</v>
      </c>
    </row>
    <row r="27" spans="1:16" ht="15">
      <c r="A27" s="254">
        <v>17</v>
      </c>
      <c r="B27" s="343" t="s">
        <v>51</v>
      </c>
      <c r="C27" s="440" t="s">
        <v>52</v>
      </c>
      <c r="D27" s="441">
        <v>44343</v>
      </c>
      <c r="E27" s="288">
        <v>1022.1</v>
      </c>
      <c r="F27" s="288">
        <v>1017.6833333333334</v>
      </c>
      <c r="G27" s="289">
        <v>1010.3666666666668</v>
      </c>
      <c r="H27" s="289">
        <v>998.63333333333344</v>
      </c>
      <c r="I27" s="289">
        <v>991.31666666666683</v>
      </c>
      <c r="J27" s="289">
        <v>1029.4166666666667</v>
      </c>
      <c r="K27" s="289">
        <v>1036.7333333333333</v>
      </c>
      <c r="L27" s="289">
        <v>1048.4666666666667</v>
      </c>
      <c r="M27" s="276">
        <v>1025</v>
      </c>
      <c r="N27" s="276">
        <v>1005.95</v>
      </c>
      <c r="O27" s="291">
        <v>9480250</v>
      </c>
      <c r="P27" s="292">
        <v>-4.7971491228070173E-4</v>
      </c>
    </row>
    <row r="28" spans="1:16" ht="15">
      <c r="A28" s="254">
        <v>18</v>
      </c>
      <c r="B28" s="343" t="s">
        <v>53</v>
      </c>
      <c r="C28" s="440" t="s">
        <v>54</v>
      </c>
      <c r="D28" s="441">
        <v>44343</v>
      </c>
      <c r="E28" s="288">
        <v>732.7</v>
      </c>
      <c r="F28" s="288">
        <v>735.29999999999984</v>
      </c>
      <c r="G28" s="289">
        <v>724.1999999999997</v>
      </c>
      <c r="H28" s="289">
        <v>715.69999999999982</v>
      </c>
      <c r="I28" s="289">
        <v>704.59999999999968</v>
      </c>
      <c r="J28" s="289">
        <v>743.79999999999973</v>
      </c>
      <c r="K28" s="289">
        <v>754.89999999999986</v>
      </c>
      <c r="L28" s="289">
        <v>763.39999999999975</v>
      </c>
      <c r="M28" s="276">
        <v>746.4</v>
      </c>
      <c r="N28" s="276">
        <v>726.8</v>
      </c>
      <c r="O28" s="291">
        <v>42874800</v>
      </c>
      <c r="P28" s="292">
        <v>-2.4037804911360594E-2</v>
      </c>
    </row>
    <row r="29" spans="1:16" ht="15">
      <c r="A29" s="254">
        <v>19</v>
      </c>
      <c r="B29" s="343" t="s">
        <v>43</v>
      </c>
      <c r="C29" s="440" t="s">
        <v>55</v>
      </c>
      <c r="D29" s="441">
        <v>44343</v>
      </c>
      <c r="E29" s="288">
        <v>4157.45</v>
      </c>
      <c r="F29" s="288">
        <v>4167.3666666666659</v>
      </c>
      <c r="G29" s="289">
        <v>4140.2833333333319</v>
      </c>
      <c r="H29" s="289">
        <v>4123.1166666666659</v>
      </c>
      <c r="I29" s="289">
        <v>4096.0333333333319</v>
      </c>
      <c r="J29" s="289">
        <v>4184.5333333333319</v>
      </c>
      <c r="K29" s="289">
        <v>4211.6166666666659</v>
      </c>
      <c r="L29" s="289">
        <v>4228.7833333333319</v>
      </c>
      <c r="M29" s="276">
        <v>4194.45</v>
      </c>
      <c r="N29" s="276">
        <v>4150.2</v>
      </c>
      <c r="O29" s="291">
        <v>1916500</v>
      </c>
      <c r="P29" s="292">
        <v>-7.5090626618332474E-3</v>
      </c>
    </row>
    <row r="30" spans="1:16" ht="15">
      <c r="A30" s="254">
        <v>20</v>
      </c>
      <c r="B30" s="343" t="s">
        <v>56</v>
      </c>
      <c r="C30" s="440" t="s">
        <v>57</v>
      </c>
      <c r="D30" s="441">
        <v>44343</v>
      </c>
      <c r="E30" s="288">
        <v>11386.25</v>
      </c>
      <c r="F30" s="288">
        <v>11355.516666666668</v>
      </c>
      <c r="G30" s="289">
        <v>11275.533333333336</v>
      </c>
      <c r="H30" s="289">
        <v>11164.816666666668</v>
      </c>
      <c r="I30" s="289">
        <v>11084.833333333336</v>
      </c>
      <c r="J30" s="289">
        <v>11466.233333333337</v>
      </c>
      <c r="K30" s="289">
        <v>11546.216666666671</v>
      </c>
      <c r="L30" s="289">
        <v>11656.933333333338</v>
      </c>
      <c r="M30" s="276">
        <v>11435.5</v>
      </c>
      <c r="N30" s="276">
        <v>11244.8</v>
      </c>
      <c r="O30" s="291">
        <v>791275</v>
      </c>
      <c r="P30" s="292">
        <v>2.476850352910704E-2</v>
      </c>
    </row>
    <row r="31" spans="1:16" ht="15">
      <c r="A31" s="254">
        <v>21</v>
      </c>
      <c r="B31" s="343" t="s">
        <v>56</v>
      </c>
      <c r="C31" s="440" t="s">
        <v>58</v>
      </c>
      <c r="D31" s="441">
        <v>44343</v>
      </c>
      <c r="E31" s="288">
        <v>5617</v>
      </c>
      <c r="F31" s="288">
        <v>5620.3833333333341</v>
      </c>
      <c r="G31" s="289">
        <v>5574.8666666666686</v>
      </c>
      <c r="H31" s="289">
        <v>5532.7333333333345</v>
      </c>
      <c r="I31" s="289">
        <v>5487.216666666669</v>
      </c>
      <c r="J31" s="289">
        <v>5662.5166666666682</v>
      </c>
      <c r="K31" s="289">
        <v>5708.0333333333328</v>
      </c>
      <c r="L31" s="289">
        <v>5750.1666666666679</v>
      </c>
      <c r="M31" s="276">
        <v>5665.9</v>
      </c>
      <c r="N31" s="276">
        <v>5578.25</v>
      </c>
      <c r="O31" s="291">
        <v>4100375</v>
      </c>
      <c r="P31" s="292">
        <v>-6.7646306454821933E-2</v>
      </c>
    </row>
    <row r="32" spans="1:16" ht="15">
      <c r="A32" s="254">
        <v>22</v>
      </c>
      <c r="B32" s="343" t="s">
        <v>43</v>
      </c>
      <c r="C32" s="440" t="s">
        <v>59</v>
      </c>
      <c r="D32" s="441">
        <v>44343</v>
      </c>
      <c r="E32" s="288">
        <v>2209.8000000000002</v>
      </c>
      <c r="F32" s="288">
        <v>2191.25</v>
      </c>
      <c r="G32" s="289">
        <v>2165.3000000000002</v>
      </c>
      <c r="H32" s="289">
        <v>2120.8000000000002</v>
      </c>
      <c r="I32" s="289">
        <v>2094.8500000000004</v>
      </c>
      <c r="J32" s="289">
        <v>2235.75</v>
      </c>
      <c r="K32" s="289">
        <v>2261.6999999999998</v>
      </c>
      <c r="L32" s="289">
        <v>2306.1999999999998</v>
      </c>
      <c r="M32" s="276">
        <v>2217.1999999999998</v>
      </c>
      <c r="N32" s="276">
        <v>2146.75</v>
      </c>
      <c r="O32" s="291">
        <v>1701200</v>
      </c>
      <c r="P32" s="292">
        <v>1.9904076738609111E-2</v>
      </c>
    </row>
    <row r="33" spans="1:16" ht="15">
      <c r="A33" s="254">
        <v>23</v>
      </c>
      <c r="B33" s="343" t="s">
        <v>53</v>
      </c>
      <c r="C33" s="440" t="s">
        <v>229</v>
      </c>
      <c r="D33" s="441">
        <v>44343</v>
      </c>
      <c r="E33" s="288">
        <v>294.2</v>
      </c>
      <c r="F33" s="288">
        <v>296.16666666666669</v>
      </c>
      <c r="G33" s="289">
        <v>290.53333333333336</v>
      </c>
      <c r="H33" s="289">
        <v>286.86666666666667</v>
      </c>
      <c r="I33" s="289">
        <v>281.23333333333335</v>
      </c>
      <c r="J33" s="289">
        <v>299.83333333333337</v>
      </c>
      <c r="K33" s="289">
        <v>305.4666666666667</v>
      </c>
      <c r="L33" s="289">
        <v>309.13333333333338</v>
      </c>
      <c r="M33" s="276">
        <v>301.8</v>
      </c>
      <c r="N33" s="276">
        <v>292.5</v>
      </c>
      <c r="O33" s="291">
        <v>23887800</v>
      </c>
      <c r="P33" s="292">
        <v>8.295625942684766E-4</v>
      </c>
    </row>
    <row r="34" spans="1:16" ht="15">
      <c r="A34" s="254">
        <v>24</v>
      </c>
      <c r="B34" s="343" t="s">
        <v>53</v>
      </c>
      <c r="C34" s="440" t="s">
        <v>60</v>
      </c>
      <c r="D34" s="441">
        <v>44343</v>
      </c>
      <c r="E34" s="288">
        <v>81</v>
      </c>
      <c r="F34" s="288">
        <v>81.399999999999991</v>
      </c>
      <c r="G34" s="289">
        <v>80.149999999999977</v>
      </c>
      <c r="H34" s="289">
        <v>79.299999999999983</v>
      </c>
      <c r="I34" s="289">
        <v>78.049999999999969</v>
      </c>
      <c r="J34" s="289">
        <v>82.249999999999986</v>
      </c>
      <c r="K34" s="289">
        <v>83.500000000000014</v>
      </c>
      <c r="L34" s="289">
        <v>84.35</v>
      </c>
      <c r="M34" s="276">
        <v>82.65</v>
      </c>
      <c r="N34" s="276">
        <v>80.55</v>
      </c>
      <c r="O34" s="291">
        <v>205615800</v>
      </c>
      <c r="P34" s="292">
        <v>-1.4026032315978456E-2</v>
      </c>
    </row>
    <row r="35" spans="1:16" ht="15">
      <c r="A35" s="254">
        <v>25</v>
      </c>
      <c r="B35" s="343" t="s">
        <v>49</v>
      </c>
      <c r="C35" s="440" t="s">
        <v>62</v>
      </c>
      <c r="D35" s="441">
        <v>44343</v>
      </c>
      <c r="E35" s="288">
        <v>1524.4</v>
      </c>
      <c r="F35" s="288">
        <v>1527.2666666666667</v>
      </c>
      <c r="G35" s="289">
        <v>1511.8333333333333</v>
      </c>
      <c r="H35" s="289">
        <v>1499.2666666666667</v>
      </c>
      <c r="I35" s="289">
        <v>1483.8333333333333</v>
      </c>
      <c r="J35" s="289">
        <v>1539.8333333333333</v>
      </c>
      <c r="K35" s="289">
        <v>1555.2666666666667</v>
      </c>
      <c r="L35" s="289">
        <v>1567.8333333333333</v>
      </c>
      <c r="M35" s="276">
        <v>1542.7</v>
      </c>
      <c r="N35" s="276">
        <v>1514.7</v>
      </c>
      <c r="O35" s="291">
        <v>1108800</v>
      </c>
      <c r="P35" s="292">
        <v>-2.420135527589545E-2</v>
      </c>
    </row>
    <row r="36" spans="1:16" ht="15">
      <c r="A36" s="254">
        <v>26</v>
      </c>
      <c r="B36" s="343" t="s">
        <v>63</v>
      </c>
      <c r="C36" s="440" t="s">
        <v>64</v>
      </c>
      <c r="D36" s="441">
        <v>44343</v>
      </c>
      <c r="E36" s="288">
        <v>149.69999999999999</v>
      </c>
      <c r="F36" s="288">
        <v>152.1</v>
      </c>
      <c r="G36" s="289">
        <v>146.79999999999998</v>
      </c>
      <c r="H36" s="289">
        <v>143.89999999999998</v>
      </c>
      <c r="I36" s="289">
        <v>138.59999999999997</v>
      </c>
      <c r="J36" s="289">
        <v>155</v>
      </c>
      <c r="K36" s="289">
        <v>160.30000000000001</v>
      </c>
      <c r="L36" s="289">
        <v>163.20000000000002</v>
      </c>
      <c r="M36" s="276">
        <v>157.4</v>
      </c>
      <c r="N36" s="276">
        <v>149.19999999999999</v>
      </c>
      <c r="O36" s="291">
        <v>30631800</v>
      </c>
      <c r="P36" s="292">
        <v>2.3625963690624223E-3</v>
      </c>
    </row>
    <row r="37" spans="1:16" ht="15">
      <c r="A37" s="254">
        <v>27</v>
      </c>
      <c r="B37" s="343" t="s">
        <v>49</v>
      </c>
      <c r="C37" s="440" t="s">
        <v>65</v>
      </c>
      <c r="D37" s="441">
        <v>44343</v>
      </c>
      <c r="E37" s="288">
        <v>821.25</v>
      </c>
      <c r="F37" s="288">
        <v>819.91666666666663</v>
      </c>
      <c r="G37" s="289">
        <v>812.33333333333326</v>
      </c>
      <c r="H37" s="289">
        <v>803.41666666666663</v>
      </c>
      <c r="I37" s="289">
        <v>795.83333333333326</v>
      </c>
      <c r="J37" s="289">
        <v>828.83333333333326</v>
      </c>
      <c r="K37" s="289">
        <v>836.41666666666652</v>
      </c>
      <c r="L37" s="289">
        <v>845.33333333333326</v>
      </c>
      <c r="M37" s="276">
        <v>827.5</v>
      </c>
      <c r="N37" s="276">
        <v>811</v>
      </c>
      <c r="O37" s="291">
        <v>4191000</v>
      </c>
      <c r="P37" s="292">
        <v>9.0042372881355935E-3</v>
      </c>
    </row>
    <row r="38" spans="1:16" ht="15">
      <c r="A38" s="254">
        <v>28</v>
      </c>
      <c r="B38" s="343" t="s">
        <v>43</v>
      </c>
      <c r="C38" s="440" t="s">
        <v>66</v>
      </c>
      <c r="D38" s="441">
        <v>44343</v>
      </c>
      <c r="E38" s="288">
        <v>657.85</v>
      </c>
      <c r="F38" s="288">
        <v>658.69999999999993</v>
      </c>
      <c r="G38" s="289">
        <v>653.04999999999984</v>
      </c>
      <c r="H38" s="289">
        <v>648.24999999999989</v>
      </c>
      <c r="I38" s="289">
        <v>642.5999999999998</v>
      </c>
      <c r="J38" s="289">
        <v>663.49999999999989</v>
      </c>
      <c r="K38" s="289">
        <v>669.15</v>
      </c>
      <c r="L38" s="289">
        <v>673.94999999999993</v>
      </c>
      <c r="M38" s="276">
        <v>664.35</v>
      </c>
      <c r="N38" s="276">
        <v>653.9</v>
      </c>
      <c r="O38" s="291">
        <v>7510500</v>
      </c>
      <c r="P38" s="292">
        <v>-6.5476190476190478E-3</v>
      </c>
    </row>
    <row r="39" spans="1:16" ht="15">
      <c r="A39" s="254">
        <v>29</v>
      </c>
      <c r="B39" s="343" t="s">
        <v>67</v>
      </c>
      <c r="C39" s="440" t="s">
        <v>68</v>
      </c>
      <c r="D39" s="441">
        <v>44343</v>
      </c>
      <c r="E39" s="288">
        <v>526.95000000000005</v>
      </c>
      <c r="F39" s="288">
        <v>527.66666666666663</v>
      </c>
      <c r="G39" s="289">
        <v>524.63333333333321</v>
      </c>
      <c r="H39" s="289">
        <v>522.31666666666661</v>
      </c>
      <c r="I39" s="289">
        <v>519.28333333333319</v>
      </c>
      <c r="J39" s="289">
        <v>529.98333333333323</v>
      </c>
      <c r="K39" s="289">
        <v>533.01666666666677</v>
      </c>
      <c r="L39" s="289">
        <v>535.33333333333326</v>
      </c>
      <c r="M39" s="276">
        <v>530.70000000000005</v>
      </c>
      <c r="N39" s="276">
        <v>525.35</v>
      </c>
      <c r="O39" s="291">
        <v>114365886</v>
      </c>
      <c r="P39" s="292">
        <v>-1.1977292716078995E-2</v>
      </c>
    </row>
    <row r="40" spans="1:16" ht="15">
      <c r="A40" s="254">
        <v>30</v>
      </c>
      <c r="B40" s="343" t="s">
        <v>63</v>
      </c>
      <c r="C40" s="440" t="s">
        <v>69</v>
      </c>
      <c r="D40" s="441">
        <v>44343</v>
      </c>
      <c r="E40" s="288">
        <v>74.900000000000006</v>
      </c>
      <c r="F40" s="288">
        <v>74.233333333333334</v>
      </c>
      <c r="G40" s="289">
        <v>73.366666666666674</v>
      </c>
      <c r="H40" s="289">
        <v>71.833333333333343</v>
      </c>
      <c r="I40" s="289">
        <v>70.966666666666683</v>
      </c>
      <c r="J40" s="289">
        <v>75.766666666666666</v>
      </c>
      <c r="K40" s="289">
        <v>76.633333333333312</v>
      </c>
      <c r="L40" s="289">
        <v>78.166666666666657</v>
      </c>
      <c r="M40" s="276">
        <v>75.099999999999994</v>
      </c>
      <c r="N40" s="276">
        <v>72.7</v>
      </c>
      <c r="O40" s="291">
        <v>94101000</v>
      </c>
      <c r="P40" s="292">
        <v>-4.4359138409042438E-2</v>
      </c>
    </row>
    <row r="41" spans="1:16" ht="15">
      <c r="A41" s="254">
        <v>31</v>
      </c>
      <c r="B41" s="343" t="s">
        <v>51</v>
      </c>
      <c r="C41" s="440" t="s">
        <v>70</v>
      </c>
      <c r="D41" s="441">
        <v>44343</v>
      </c>
      <c r="E41" s="288">
        <v>381.9</v>
      </c>
      <c r="F41" s="288">
        <v>383.01666666666671</v>
      </c>
      <c r="G41" s="289">
        <v>380.23333333333341</v>
      </c>
      <c r="H41" s="289">
        <v>378.56666666666672</v>
      </c>
      <c r="I41" s="289">
        <v>375.78333333333342</v>
      </c>
      <c r="J41" s="289">
        <v>384.68333333333339</v>
      </c>
      <c r="K41" s="289">
        <v>387.4666666666667</v>
      </c>
      <c r="L41" s="289">
        <v>389.13333333333338</v>
      </c>
      <c r="M41" s="276">
        <v>385.8</v>
      </c>
      <c r="N41" s="276">
        <v>381.35</v>
      </c>
      <c r="O41" s="291">
        <v>19768500</v>
      </c>
      <c r="P41" s="292">
        <v>-1.3942140118508191E-3</v>
      </c>
    </row>
    <row r="42" spans="1:16" ht="15">
      <c r="A42" s="254">
        <v>32</v>
      </c>
      <c r="B42" s="343" t="s">
        <v>43</v>
      </c>
      <c r="C42" s="440" t="s">
        <v>71</v>
      </c>
      <c r="D42" s="441">
        <v>44343</v>
      </c>
      <c r="E42" s="288">
        <v>15059.65</v>
      </c>
      <c r="F42" s="288">
        <v>15134.483333333332</v>
      </c>
      <c r="G42" s="289">
        <v>14935.166666666664</v>
      </c>
      <c r="H42" s="289">
        <v>14810.683333333332</v>
      </c>
      <c r="I42" s="289">
        <v>14611.366666666665</v>
      </c>
      <c r="J42" s="289">
        <v>15258.966666666664</v>
      </c>
      <c r="K42" s="289">
        <v>15458.283333333333</v>
      </c>
      <c r="L42" s="289">
        <v>15582.766666666663</v>
      </c>
      <c r="M42" s="276">
        <v>15333.8</v>
      </c>
      <c r="N42" s="276">
        <v>15010</v>
      </c>
      <c r="O42" s="291">
        <v>146500</v>
      </c>
      <c r="P42" s="292">
        <v>-7.2784810126582278E-2</v>
      </c>
    </row>
    <row r="43" spans="1:16" ht="15">
      <c r="A43" s="254">
        <v>33</v>
      </c>
      <c r="B43" s="343" t="s">
        <v>72</v>
      </c>
      <c r="C43" s="440" t="s">
        <v>73</v>
      </c>
      <c r="D43" s="441">
        <v>44343</v>
      </c>
      <c r="E43" s="288">
        <v>474</v>
      </c>
      <c r="F43" s="288">
        <v>473.86666666666662</v>
      </c>
      <c r="G43" s="289">
        <v>469.13333333333321</v>
      </c>
      <c r="H43" s="289">
        <v>464.26666666666659</v>
      </c>
      <c r="I43" s="289">
        <v>459.53333333333319</v>
      </c>
      <c r="J43" s="289">
        <v>478.73333333333323</v>
      </c>
      <c r="K43" s="289">
        <v>483.4666666666667</v>
      </c>
      <c r="L43" s="289">
        <v>488.33333333333326</v>
      </c>
      <c r="M43" s="276">
        <v>478.6</v>
      </c>
      <c r="N43" s="276">
        <v>469</v>
      </c>
      <c r="O43" s="291">
        <v>49471200</v>
      </c>
      <c r="P43" s="292">
        <v>7.6466518588646538E-4</v>
      </c>
    </row>
    <row r="44" spans="1:16" ht="15">
      <c r="A44" s="254">
        <v>34</v>
      </c>
      <c r="B44" s="343" t="s">
        <v>49</v>
      </c>
      <c r="C44" s="440" t="s">
        <v>74</v>
      </c>
      <c r="D44" s="441">
        <v>44343</v>
      </c>
      <c r="E44" s="288">
        <v>3435.5</v>
      </c>
      <c r="F44" s="288">
        <v>3417.4</v>
      </c>
      <c r="G44" s="289">
        <v>3392.8</v>
      </c>
      <c r="H44" s="289">
        <v>3350.1</v>
      </c>
      <c r="I44" s="289">
        <v>3325.5</v>
      </c>
      <c r="J44" s="289">
        <v>3460.1000000000004</v>
      </c>
      <c r="K44" s="289">
        <v>3484.7</v>
      </c>
      <c r="L44" s="289">
        <v>3527.4000000000005</v>
      </c>
      <c r="M44" s="276">
        <v>3442</v>
      </c>
      <c r="N44" s="276">
        <v>3374.7</v>
      </c>
      <c r="O44" s="291">
        <v>1985600</v>
      </c>
      <c r="P44" s="292">
        <v>-0.10389024280169691</v>
      </c>
    </row>
    <row r="45" spans="1:16" ht="15">
      <c r="A45" s="254">
        <v>35</v>
      </c>
      <c r="B45" s="343" t="s">
        <v>51</v>
      </c>
      <c r="C45" s="440" t="s">
        <v>75</v>
      </c>
      <c r="D45" s="441">
        <v>44343</v>
      </c>
      <c r="E45" s="288">
        <v>623.65</v>
      </c>
      <c r="F45" s="288">
        <v>623.94999999999993</v>
      </c>
      <c r="G45" s="289">
        <v>619.19999999999982</v>
      </c>
      <c r="H45" s="289">
        <v>614.74999999999989</v>
      </c>
      <c r="I45" s="289">
        <v>609.99999999999977</v>
      </c>
      <c r="J45" s="289">
        <v>628.39999999999986</v>
      </c>
      <c r="K45" s="289">
        <v>633.15000000000009</v>
      </c>
      <c r="L45" s="289">
        <v>637.59999999999991</v>
      </c>
      <c r="M45" s="276">
        <v>628.70000000000005</v>
      </c>
      <c r="N45" s="276">
        <v>619.5</v>
      </c>
      <c r="O45" s="291">
        <v>23559800</v>
      </c>
      <c r="P45" s="292">
        <v>6.1067267944381809E-3</v>
      </c>
    </row>
    <row r="46" spans="1:16" ht="15">
      <c r="A46" s="254">
        <v>36</v>
      </c>
      <c r="B46" s="343" t="s">
        <v>53</v>
      </c>
      <c r="C46" s="440" t="s">
        <v>76</v>
      </c>
      <c r="D46" s="441">
        <v>44343</v>
      </c>
      <c r="E46" s="288">
        <v>150.44999999999999</v>
      </c>
      <c r="F46" s="288">
        <v>152.11666666666665</v>
      </c>
      <c r="G46" s="289">
        <v>148.2833333333333</v>
      </c>
      <c r="H46" s="289">
        <v>146.11666666666665</v>
      </c>
      <c r="I46" s="289">
        <v>142.2833333333333</v>
      </c>
      <c r="J46" s="289">
        <v>154.2833333333333</v>
      </c>
      <c r="K46" s="289">
        <v>158.11666666666662</v>
      </c>
      <c r="L46" s="289">
        <v>160.2833333333333</v>
      </c>
      <c r="M46" s="276">
        <v>155.94999999999999</v>
      </c>
      <c r="N46" s="276">
        <v>149.94999999999999</v>
      </c>
      <c r="O46" s="291">
        <v>60615000</v>
      </c>
      <c r="P46" s="292">
        <v>-0.10012826679493346</v>
      </c>
    </row>
    <row r="47" spans="1:16" ht="15">
      <c r="A47" s="254">
        <v>37</v>
      </c>
      <c r="B47" s="343" t="s">
        <v>56</v>
      </c>
      <c r="C47" s="440" t="s">
        <v>81</v>
      </c>
      <c r="D47" s="441">
        <v>44343</v>
      </c>
      <c r="E47" s="288">
        <v>552.95000000000005</v>
      </c>
      <c r="F47" s="288">
        <v>560.5</v>
      </c>
      <c r="G47" s="289">
        <v>540</v>
      </c>
      <c r="H47" s="289">
        <v>527.04999999999995</v>
      </c>
      <c r="I47" s="289">
        <v>506.54999999999995</v>
      </c>
      <c r="J47" s="289">
        <v>573.45000000000005</v>
      </c>
      <c r="K47" s="289">
        <v>593.95000000000005</v>
      </c>
      <c r="L47" s="289">
        <v>606.90000000000009</v>
      </c>
      <c r="M47" s="276">
        <v>581</v>
      </c>
      <c r="N47" s="276">
        <v>547.54999999999995</v>
      </c>
      <c r="O47" s="291">
        <v>8418750</v>
      </c>
      <c r="P47" s="292">
        <v>-4.9534292972057581E-2</v>
      </c>
    </row>
    <row r="48" spans="1:16" ht="15">
      <c r="A48" s="254">
        <v>38</v>
      </c>
      <c r="B48" s="363" t="s">
        <v>51</v>
      </c>
      <c r="C48" s="440" t="s">
        <v>82</v>
      </c>
      <c r="D48" s="441">
        <v>44343</v>
      </c>
      <c r="E48" s="288">
        <v>936.9</v>
      </c>
      <c r="F48" s="288">
        <v>934.84999999999991</v>
      </c>
      <c r="G48" s="289">
        <v>930.89999999999986</v>
      </c>
      <c r="H48" s="289">
        <v>924.9</v>
      </c>
      <c r="I48" s="289">
        <v>920.94999999999993</v>
      </c>
      <c r="J48" s="289">
        <v>940.8499999999998</v>
      </c>
      <c r="K48" s="289">
        <v>944.79999999999984</v>
      </c>
      <c r="L48" s="289">
        <v>950.79999999999973</v>
      </c>
      <c r="M48" s="276">
        <v>938.8</v>
      </c>
      <c r="N48" s="276">
        <v>928.85</v>
      </c>
      <c r="O48" s="291">
        <v>11346400</v>
      </c>
      <c r="P48" s="292">
        <v>-6.0343435430909191E-2</v>
      </c>
    </row>
    <row r="49" spans="1:16" ht="15">
      <c r="A49" s="254">
        <v>39</v>
      </c>
      <c r="B49" s="343" t="s">
        <v>39</v>
      </c>
      <c r="C49" s="440" t="s">
        <v>83</v>
      </c>
      <c r="D49" s="441">
        <v>44343</v>
      </c>
      <c r="E49" s="288">
        <v>147.5</v>
      </c>
      <c r="F49" s="288">
        <v>148.38333333333333</v>
      </c>
      <c r="G49" s="289">
        <v>146.26666666666665</v>
      </c>
      <c r="H49" s="289">
        <v>145.03333333333333</v>
      </c>
      <c r="I49" s="289">
        <v>142.91666666666666</v>
      </c>
      <c r="J49" s="289">
        <v>149.61666666666665</v>
      </c>
      <c r="K49" s="289">
        <v>151.73333333333332</v>
      </c>
      <c r="L49" s="289">
        <v>152.96666666666664</v>
      </c>
      <c r="M49" s="276">
        <v>150.5</v>
      </c>
      <c r="N49" s="276">
        <v>147.15</v>
      </c>
      <c r="O49" s="291">
        <v>50278200</v>
      </c>
      <c r="P49" s="292">
        <v>1.3289317758591502E-2</v>
      </c>
    </row>
    <row r="50" spans="1:16" ht="15">
      <c r="A50" s="254">
        <v>40</v>
      </c>
      <c r="B50" s="343" t="s">
        <v>106</v>
      </c>
      <c r="C50" s="440" t="s">
        <v>821</v>
      </c>
      <c r="D50" s="441">
        <v>44343</v>
      </c>
      <c r="E50" s="288">
        <v>3344.3</v>
      </c>
      <c r="F50" s="288">
        <v>3341.9166666666665</v>
      </c>
      <c r="G50" s="289">
        <v>3304.3833333333332</v>
      </c>
      <c r="H50" s="289">
        <v>3264.4666666666667</v>
      </c>
      <c r="I50" s="289">
        <v>3226.9333333333334</v>
      </c>
      <c r="J50" s="289">
        <v>3381.833333333333</v>
      </c>
      <c r="K50" s="289">
        <v>3419.3666666666668</v>
      </c>
      <c r="L50" s="289">
        <v>3459.2833333333328</v>
      </c>
      <c r="M50" s="276">
        <v>3379.45</v>
      </c>
      <c r="N50" s="276">
        <v>3302</v>
      </c>
      <c r="O50" s="291">
        <v>1655125</v>
      </c>
      <c r="P50" s="292">
        <v>-1.2086846228456316E-2</v>
      </c>
    </row>
    <row r="51" spans="1:16" ht="15">
      <c r="A51" s="254">
        <v>41</v>
      </c>
      <c r="B51" s="343" t="s">
        <v>49</v>
      </c>
      <c r="C51" s="440" t="s">
        <v>84</v>
      </c>
      <c r="D51" s="441">
        <v>44343</v>
      </c>
      <c r="E51" s="288">
        <v>1709.1</v>
      </c>
      <c r="F51" s="288">
        <v>1687.0166666666667</v>
      </c>
      <c r="G51" s="289">
        <v>1658.0833333333333</v>
      </c>
      <c r="H51" s="289">
        <v>1607.0666666666666</v>
      </c>
      <c r="I51" s="289">
        <v>1578.1333333333332</v>
      </c>
      <c r="J51" s="289">
        <v>1738.0333333333333</v>
      </c>
      <c r="K51" s="289">
        <v>1766.9666666666667</v>
      </c>
      <c r="L51" s="289">
        <v>1817.9833333333333</v>
      </c>
      <c r="M51" s="276">
        <v>1715.95</v>
      </c>
      <c r="N51" s="276">
        <v>1636</v>
      </c>
      <c r="O51" s="291">
        <v>3298400</v>
      </c>
      <c r="P51" s="292">
        <v>-2.2812111157196183E-2</v>
      </c>
    </row>
    <row r="52" spans="1:16" ht="15">
      <c r="A52" s="254">
        <v>42</v>
      </c>
      <c r="B52" s="343" t="s">
        <v>39</v>
      </c>
      <c r="C52" s="440" t="s">
        <v>85</v>
      </c>
      <c r="D52" s="441">
        <v>44343</v>
      </c>
      <c r="E52" s="288">
        <v>669.8</v>
      </c>
      <c r="F52" s="288">
        <v>662.73333333333323</v>
      </c>
      <c r="G52" s="289">
        <v>647.06666666666649</v>
      </c>
      <c r="H52" s="289">
        <v>624.33333333333326</v>
      </c>
      <c r="I52" s="289">
        <v>608.66666666666652</v>
      </c>
      <c r="J52" s="289">
        <v>685.46666666666647</v>
      </c>
      <c r="K52" s="289">
        <v>701.13333333333321</v>
      </c>
      <c r="L52" s="289">
        <v>723.86666666666645</v>
      </c>
      <c r="M52" s="276">
        <v>678.4</v>
      </c>
      <c r="N52" s="276">
        <v>640</v>
      </c>
      <c r="O52" s="291">
        <v>9160743</v>
      </c>
      <c r="P52" s="292">
        <v>1.2437381240283296E-2</v>
      </c>
    </row>
    <row r="53" spans="1:16" ht="15">
      <c r="A53" s="254">
        <v>43</v>
      </c>
      <c r="B53" s="343" t="s">
        <v>53</v>
      </c>
      <c r="C53" s="440" t="s">
        <v>231</v>
      </c>
      <c r="D53" s="441">
        <v>44343</v>
      </c>
      <c r="E53" s="288">
        <v>173.45</v>
      </c>
      <c r="F53" s="288">
        <v>174.66666666666666</v>
      </c>
      <c r="G53" s="289">
        <v>170.93333333333331</v>
      </c>
      <c r="H53" s="289">
        <v>168.41666666666666</v>
      </c>
      <c r="I53" s="289">
        <v>164.68333333333331</v>
      </c>
      <c r="J53" s="289">
        <v>177.18333333333331</v>
      </c>
      <c r="K53" s="289">
        <v>180.91666666666666</v>
      </c>
      <c r="L53" s="289">
        <v>183.43333333333331</v>
      </c>
      <c r="M53" s="276">
        <v>178.4</v>
      </c>
      <c r="N53" s="276">
        <v>172.15</v>
      </c>
      <c r="O53" s="291">
        <v>6184500</v>
      </c>
      <c r="P53" s="292">
        <v>-1.8691588785046728E-2</v>
      </c>
    </row>
    <row r="54" spans="1:16" ht="15">
      <c r="A54" s="254">
        <v>44</v>
      </c>
      <c r="B54" s="343" t="s">
        <v>63</v>
      </c>
      <c r="C54" s="440" t="s">
        <v>86</v>
      </c>
      <c r="D54" s="441">
        <v>44343</v>
      </c>
      <c r="E54" s="288">
        <v>810.65</v>
      </c>
      <c r="F54" s="288">
        <v>824.31666666666661</v>
      </c>
      <c r="G54" s="289">
        <v>793.88333333333321</v>
      </c>
      <c r="H54" s="289">
        <v>777.11666666666656</v>
      </c>
      <c r="I54" s="289">
        <v>746.68333333333317</v>
      </c>
      <c r="J54" s="289">
        <v>841.08333333333326</v>
      </c>
      <c r="K54" s="289">
        <v>871.51666666666665</v>
      </c>
      <c r="L54" s="289">
        <v>888.2833333333333</v>
      </c>
      <c r="M54" s="276">
        <v>854.75</v>
      </c>
      <c r="N54" s="276">
        <v>807.55</v>
      </c>
      <c r="O54" s="291">
        <v>2339400</v>
      </c>
      <c r="P54" s="292">
        <v>7.8561549100968187E-2</v>
      </c>
    </row>
    <row r="55" spans="1:16" ht="15">
      <c r="A55" s="254">
        <v>45</v>
      </c>
      <c r="B55" s="343" t="s">
        <v>49</v>
      </c>
      <c r="C55" s="440" t="s">
        <v>87</v>
      </c>
      <c r="D55" s="441">
        <v>44343</v>
      </c>
      <c r="E55" s="288">
        <v>531.5</v>
      </c>
      <c r="F55" s="288">
        <v>532.71666666666658</v>
      </c>
      <c r="G55" s="289">
        <v>529.08333333333314</v>
      </c>
      <c r="H55" s="289">
        <v>526.66666666666652</v>
      </c>
      <c r="I55" s="289">
        <v>523.03333333333308</v>
      </c>
      <c r="J55" s="289">
        <v>535.13333333333321</v>
      </c>
      <c r="K55" s="289">
        <v>538.76666666666665</v>
      </c>
      <c r="L55" s="289">
        <v>541.18333333333328</v>
      </c>
      <c r="M55" s="276">
        <v>536.35</v>
      </c>
      <c r="N55" s="276">
        <v>530.29999999999995</v>
      </c>
      <c r="O55" s="291">
        <v>11518750</v>
      </c>
      <c r="P55" s="292">
        <v>-4.3789561066722008E-2</v>
      </c>
    </row>
    <row r="56" spans="1:16" ht="15">
      <c r="A56" s="254">
        <v>46</v>
      </c>
      <c r="B56" s="343" t="s">
        <v>838</v>
      </c>
      <c r="C56" s="440" t="s">
        <v>342</v>
      </c>
      <c r="D56" s="441">
        <v>44343</v>
      </c>
      <c r="E56" s="288">
        <v>1807.9</v>
      </c>
      <c r="F56" s="288">
        <v>1810.9666666666669</v>
      </c>
      <c r="G56" s="289">
        <v>1787.9833333333338</v>
      </c>
      <c r="H56" s="289">
        <v>1768.0666666666668</v>
      </c>
      <c r="I56" s="289">
        <v>1745.0833333333337</v>
      </c>
      <c r="J56" s="289">
        <v>1830.8833333333339</v>
      </c>
      <c r="K56" s="289">
        <v>1853.866666666667</v>
      </c>
      <c r="L56" s="289">
        <v>1873.783333333334</v>
      </c>
      <c r="M56" s="276">
        <v>1833.95</v>
      </c>
      <c r="N56" s="276">
        <v>1791.05</v>
      </c>
      <c r="O56" s="291">
        <v>1840500</v>
      </c>
      <c r="P56" s="292">
        <v>-1.8923240938166313E-2</v>
      </c>
    </row>
    <row r="57" spans="1:16" ht="15">
      <c r="A57" s="254">
        <v>47</v>
      </c>
      <c r="B57" s="343" t="s">
        <v>51</v>
      </c>
      <c r="C57" s="440" t="s">
        <v>90</v>
      </c>
      <c r="D57" s="441">
        <v>44343</v>
      </c>
      <c r="E57" s="288">
        <v>4105.45</v>
      </c>
      <c r="F57" s="288">
        <v>4107.583333333333</v>
      </c>
      <c r="G57" s="289">
        <v>4084.6666666666661</v>
      </c>
      <c r="H57" s="289">
        <v>4063.8833333333332</v>
      </c>
      <c r="I57" s="289">
        <v>4040.9666666666662</v>
      </c>
      <c r="J57" s="289">
        <v>4128.3666666666659</v>
      </c>
      <c r="K57" s="289">
        <v>4151.2833333333319</v>
      </c>
      <c r="L57" s="289">
        <v>4172.0666666666657</v>
      </c>
      <c r="M57" s="276">
        <v>4130.5</v>
      </c>
      <c r="N57" s="276">
        <v>4086.8</v>
      </c>
      <c r="O57" s="291">
        <v>2571600</v>
      </c>
      <c r="P57" s="292">
        <v>-1.4108265603435055E-2</v>
      </c>
    </row>
    <row r="58" spans="1:16" ht="15">
      <c r="A58" s="254">
        <v>48</v>
      </c>
      <c r="B58" s="343" t="s">
        <v>91</v>
      </c>
      <c r="C58" s="440" t="s">
        <v>92</v>
      </c>
      <c r="D58" s="441">
        <v>44343</v>
      </c>
      <c r="E58" s="288">
        <v>279</v>
      </c>
      <c r="F58" s="288">
        <v>280.05</v>
      </c>
      <c r="G58" s="289">
        <v>275.95000000000005</v>
      </c>
      <c r="H58" s="289">
        <v>272.90000000000003</v>
      </c>
      <c r="I58" s="289">
        <v>268.80000000000007</v>
      </c>
      <c r="J58" s="289">
        <v>283.10000000000002</v>
      </c>
      <c r="K58" s="289">
        <v>287.20000000000005</v>
      </c>
      <c r="L58" s="289">
        <v>290.25</v>
      </c>
      <c r="M58" s="276">
        <v>284.14999999999998</v>
      </c>
      <c r="N58" s="276">
        <v>277</v>
      </c>
      <c r="O58" s="291">
        <v>31389600</v>
      </c>
      <c r="P58" s="292">
        <v>1.0624734381640459E-2</v>
      </c>
    </row>
    <row r="59" spans="1:16" ht="15">
      <c r="A59" s="254">
        <v>49</v>
      </c>
      <c r="B59" s="343" t="s">
        <v>51</v>
      </c>
      <c r="C59" s="440" t="s">
        <v>93</v>
      </c>
      <c r="D59" s="441">
        <v>44343</v>
      </c>
      <c r="E59" s="288">
        <v>5313.55</v>
      </c>
      <c r="F59" s="288">
        <v>5297.5666666666666</v>
      </c>
      <c r="G59" s="289">
        <v>5274.333333333333</v>
      </c>
      <c r="H59" s="289">
        <v>5235.1166666666668</v>
      </c>
      <c r="I59" s="289">
        <v>5211.8833333333332</v>
      </c>
      <c r="J59" s="289">
        <v>5336.7833333333328</v>
      </c>
      <c r="K59" s="289">
        <v>5360.0166666666664</v>
      </c>
      <c r="L59" s="289">
        <v>5399.2333333333327</v>
      </c>
      <c r="M59" s="276">
        <v>5320.8</v>
      </c>
      <c r="N59" s="276">
        <v>5258.35</v>
      </c>
      <c r="O59" s="291">
        <v>2994875</v>
      </c>
      <c r="P59" s="292">
        <v>-4.3400143735526628E-2</v>
      </c>
    </row>
    <row r="60" spans="1:16" ht="15">
      <c r="A60" s="254">
        <v>50</v>
      </c>
      <c r="B60" s="343" t="s">
        <v>43</v>
      </c>
      <c r="C60" s="440" t="s">
        <v>94</v>
      </c>
      <c r="D60" s="441">
        <v>44343</v>
      </c>
      <c r="E60" s="288">
        <v>2626.5</v>
      </c>
      <c r="F60" s="288">
        <v>2610.7333333333331</v>
      </c>
      <c r="G60" s="289">
        <v>2586.4666666666662</v>
      </c>
      <c r="H60" s="289">
        <v>2546.4333333333329</v>
      </c>
      <c r="I60" s="289">
        <v>2522.1666666666661</v>
      </c>
      <c r="J60" s="289">
        <v>2650.7666666666664</v>
      </c>
      <c r="K60" s="289">
        <v>2675.0333333333338</v>
      </c>
      <c r="L60" s="289">
        <v>2715.0666666666666</v>
      </c>
      <c r="M60" s="276">
        <v>2635</v>
      </c>
      <c r="N60" s="276">
        <v>2570.6999999999998</v>
      </c>
      <c r="O60" s="291">
        <v>2958200</v>
      </c>
      <c r="P60" s="292">
        <v>3.5150030618493568E-2</v>
      </c>
    </row>
    <row r="61" spans="1:16" ht="15">
      <c r="A61" s="254">
        <v>51</v>
      </c>
      <c r="B61" s="343" t="s">
        <v>43</v>
      </c>
      <c r="C61" s="440" t="s">
        <v>96</v>
      </c>
      <c r="D61" s="441">
        <v>44343</v>
      </c>
      <c r="E61" s="288">
        <v>1153.2</v>
      </c>
      <c r="F61" s="288">
        <v>1161.3500000000001</v>
      </c>
      <c r="G61" s="289">
        <v>1143.4000000000003</v>
      </c>
      <c r="H61" s="289">
        <v>1133.6000000000001</v>
      </c>
      <c r="I61" s="289">
        <v>1115.6500000000003</v>
      </c>
      <c r="J61" s="289">
        <v>1171.1500000000003</v>
      </c>
      <c r="K61" s="289">
        <v>1189.1000000000001</v>
      </c>
      <c r="L61" s="289">
        <v>1198.9000000000003</v>
      </c>
      <c r="M61" s="276">
        <v>1179.3</v>
      </c>
      <c r="N61" s="276">
        <v>1151.55</v>
      </c>
      <c r="O61" s="291">
        <v>3721850</v>
      </c>
      <c r="P61" s="292">
        <v>8.1854516386890494E-2</v>
      </c>
    </row>
    <row r="62" spans="1:16" ht="15">
      <c r="A62" s="254">
        <v>52</v>
      </c>
      <c r="B62" s="343" t="s">
        <v>43</v>
      </c>
      <c r="C62" s="440" t="s">
        <v>97</v>
      </c>
      <c r="D62" s="441">
        <v>44343</v>
      </c>
      <c r="E62" s="288">
        <v>190.5</v>
      </c>
      <c r="F62" s="288">
        <v>191.63333333333333</v>
      </c>
      <c r="G62" s="289">
        <v>188.46666666666664</v>
      </c>
      <c r="H62" s="289">
        <v>186.43333333333331</v>
      </c>
      <c r="I62" s="289">
        <v>183.26666666666662</v>
      </c>
      <c r="J62" s="289">
        <v>193.66666666666666</v>
      </c>
      <c r="K62" s="289">
        <v>196.83333333333334</v>
      </c>
      <c r="L62" s="289">
        <v>198.86666666666667</v>
      </c>
      <c r="M62" s="276">
        <v>194.8</v>
      </c>
      <c r="N62" s="276">
        <v>189.6</v>
      </c>
      <c r="O62" s="291">
        <v>15030000</v>
      </c>
      <c r="P62" s="292">
        <v>-1.4167650531286895E-2</v>
      </c>
    </row>
    <row r="63" spans="1:16" ht="15">
      <c r="A63" s="254">
        <v>53</v>
      </c>
      <c r="B63" s="343" t="s">
        <v>53</v>
      </c>
      <c r="C63" s="440" t="s">
        <v>98</v>
      </c>
      <c r="D63" s="441">
        <v>44343</v>
      </c>
      <c r="E63" s="288">
        <v>87.05</v>
      </c>
      <c r="F63" s="288">
        <v>86.833333333333329</v>
      </c>
      <c r="G63" s="289">
        <v>85.916666666666657</v>
      </c>
      <c r="H63" s="289">
        <v>84.783333333333331</v>
      </c>
      <c r="I63" s="289">
        <v>83.86666666666666</v>
      </c>
      <c r="J63" s="289">
        <v>87.966666666666654</v>
      </c>
      <c r="K63" s="289">
        <v>88.883333333333312</v>
      </c>
      <c r="L63" s="289">
        <v>90.016666666666652</v>
      </c>
      <c r="M63" s="276">
        <v>87.75</v>
      </c>
      <c r="N63" s="276">
        <v>85.7</v>
      </c>
      <c r="O63" s="291">
        <v>80700000</v>
      </c>
      <c r="P63" s="292">
        <v>2.2354694485842027E-3</v>
      </c>
    </row>
    <row r="64" spans="1:16" ht="15">
      <c r="A64" s="254">
        <v>54</v>
      </c>
      <c r="B64" s="363" t="s">
        <v>72</v>
      </c>
      <c r="C64" s="440" t="s">
        <v>99</v>
      </c>
      <c r="D64" s="441">
        <v>44343</v>
      </c>
      <c r="E64" s="288">
        <v>154.85</v>
      </c>
      <c r="F64" s="288">
        <v>153.98333333333332</v>
      </c>
      <c r="G64" s="289">
        <v>152.41666666666663</v>
      </c>
      <c r="H64" s="289">
        <v>149.98333333333332</v>
      </c>
      <c r="I64" s="289">
        <v>148.41666666666663</v>
      </c>
      <c r="J64" s="289">
        <v>156.41666666666663</v>
      </c>
      <c r="K64" s="289">
        <v>157.98333333333329</v>
      </c>
      <c r="L64" s="289">
        <v>160.41666666666663</v>
      </c>
      <c r="M64" s="276">
        <v>155.55000000000001</v>
      </c>
      <c r="N64" s="276">
        <v>151.55000000000001</v>
      </c>
      <c r="O64" s="291">
        <v>36795200</v>
      </c>
      <c r="P64" s="292">
        <v>3.6960632628502667E-2</v>
      </c>
    </row>
    <row r="65" spans="1:16" ht="15">
      <c r="A65" s="254">
        <v>55</v>
      </c>
      <c r="B65" s="343" t="s">
        <v>51</v>
      </c>
      <c r="C65" s="440" t="s">
        <v>100</v>
      </c>
      <c r="D65" s="441">
        <v>44343</v>
      </c>
      <c r="E65" s="288">
        <v>601.35</v>
      </c>
      <c r="F65" s="288">
        <v>603.11666666666667</v>
      </c>
      <c r="G65" s="289">
        <v>597.13333333333333</v>
      </c>
      <c r="H65" s="289">
        <v>592.91666666666663</v>
      </c>
      <c r="I65" s="289">
        <v>586.93333333333328</v>
      </c>
      <c r="J65" s="289">
        <v>607.33333333333337</v>
      </c>
      <c r="K65" s="289">
        <v>613.31666666666672</v>
      </c>
      <c r="L65" s="289">
        <v>617.53333333333342</v>
      </c>
      <c r="M65" s="276">
        <v>609.1</v>
      </c>
      <c r="N65" s="276">
        <v>598.9</v>
      </c>
      <c r="O65" s="291">
        <v>8791750</v>
      </c>
      <c r="P65" s="292">
        <v>-1.6975711674066336E-3</v>
      </c>
    </row>
    <row r="66" spans="1:16" ht="15">
      <c r="A66" s="254">
        <v>56</v>
      </c>
      <c r="B66" s="343" t="s">
        <v>101</v>
      </c>
      <c r="C66" s="440" t="s">
        <v>102</v>
      </c>
      <c r="D66" s="441">
        <v>44343</v>
      </c>
      <c r="E66" s="288">
        <v>26.95</v>
      </c>
      <c r="F66" s="288">
        <v>26.983333333333331</v>
      </c>
      <c r="G66" s="289">
        <v>26.61666666666666</v>
      </c>
      <c r="H66" s="289">
        <v>26.283333333333328</v>
      </c>
      <c r="I66" s="289">
        <v>25.916666666666657</v>
      </c>
      <c r="J66" s="289">
        <v>27.316666666666663</v>
      </c>
      <c r="K66" s="289">
        <v>27.68333333333333</v>
      </c>
      <c r="L66" s="289">
        <v>28.016666666666666</v>
      </c>
      <c r="M66" s="276">
        <v>27.35</v>
      </c>
      <c r="N66" s="276">
        <v>26.65</v>
      </c>
      <c r="O66" s="291">
        <v>123232500</v>
      </c>
      <c r="P66" s="292">
        <v>-0.11116520610191497</v>
      </c>
    </row>
    <row r="67" spans="1:16" ht="15">
      <c r="A67" s="254">
        <v>57</v>
      </c>
      <c r="B67" s="343" t="s">
        <v>49</v>
      </c>
      <c r="C67" s="440" t="s">
        <v>103</v>
      </c>
      <c r="D67" s="441">
        <v>44343</v>
      </c>
      <c r="E67" s="404">
        <v>807.75</v>
      </c>
      <c r="F67" s="404">
        <v>811.68333333333339</v>
      </c>
      <c r="G67" s="405">
        <v>802.16666666666674</v>
      </c>
      <c r="H67" s="405">
        <v>796.58333333333337</v>
      </c>
      <c r="I67" s="405">
        <v>787.06666666666672</v>
      </c>
      <c r="J67" s="405">
        <v>817.26666666666677</v>
      </c>
      <c r="K67" s="405">
        <v>826.78333333333342</v>
      </c>
      <c r="L67" s="405">
        <v>832.36666666666679</v>
      </c>
      <c r="M67" s="406">
        <v>821.2</v>
      </c>
      <c r="N67" s="406">
        <v>806.1</v>
      </c>
      <c r="O67" s="407">
        <v>5632000</v>
      </c>
      <c r="P67" s="408">
        <v>2.4745269286754003E-2</v>
      </c>
    </row>
    <row r="68" spans="1:16" ht="15">
      <c r="A68" s="254">
        <v>58</v>
      </c>
      <c r="B68" s="343" t="s">
        <v>91</v>
      </c>
      <c r="C68" s="440" t="s">
        <v>244</v>
      </c>
      <c r="D68" s="441">
        <v>44343</v>
      </c>
      <c r="E68" s="288">
        <v>1341.45</v>
      </c>
      <c r="F68" s="288">
        <v>1346.1</v>
      </c>
      <c r="G68" s="289">
        <v>1329.4499999999998</v>
      </c>
      <c r="H68" s="289">
        <v>1317.4499999999998</v>
      </c>
      <c r="I68" s="289">
        <v>1300.7999999999997</v>
      </c>
      <c r="J68" s="289">
        <v>1358.1</v>
      </c>
      <c r="K68" s="289">
        <v>1374.75</v>
      </c>
      <c r="L68" s="289">
        <v>1386.75</v>
      </c>
      <c r="M68" s="276">
        <v>1362.75</v>
      </c>
      <c r="N68" s="276">
        <v>1334.1</v>
      </c>
      <c r="O68" s="291">
        <v>1791400</v>
      </c>
      <c r="P68" s="292">
        <v>-7.2678331090174964E-2</v>
      </c>
    </row>
    <row r="69" spans="1:16" ht="15">
      <c r="A69" s="254">
        <v>59</v>
      </c>
      <c r="B69" s="363" t="s">
        <v>51</v>
      </c>
      <c r="C69" s="440" t="s">
        <v>367</v>
      </c>
      <c r="D69" s="441">
        <v>44343</v>
      </c>
      <c r="E69" s="288">
        <v>320</v>
      </c>
      <c r="F69" s="288">
        <v>321</v>
      </c>
      <c r="G69" s="289">
        <v>318.05</v>
      </c>
      <c r="H69" s="289">
        <v>316.10000000000002</v>
      </c>
      <c r="I69" s="289">
        <v>313.15000000000003</v>
      </c>
      <c r="J69" s="289">
        <v>322.95</v>
      </c>
      <c r="K69" s="289">
        <v>325.90000000000003</v>
      </c>
      <c r="L69" s="289">
        <v>327.84999999999997</v>
      </c>
      <c r="M69" s="276">
        <v>323.95</v>
      </c>
      <c r="N69" s="276">
        <v>319.05</v>
      </c>
      <c r="O69" s="291">
        <v>10350900</v>
      </c>
      <c r="P69" s="292">
        <v>-2.2111582955044663E-2</v>
      </c>
    </row>
    <row r="70" spans="1:16" ht="15">
      <c r="A70" s="254">
        <v>60</v>
      </c>
      <c r="B70" s="343" t="s">
        <v>37</v>
      </c>
      <c r="C70" s="440" t="s">
        <v>104</v>
      </c>
      <c r="D70" s="441">
        <v>44343</v>
      </c>
      <c r="E70" s="288">
        <v>1378.3</v>
      </c>
      <c r="F70" s="288">
        <v>1377.8833333333332</v>
      </c>
      <c r="G70" s="289">
        <v>1355.9166666666665</v>
      </c>
      <c r="H70" s="289">
        <v>1333.5333333333333</v>
      </c>
      <c r="I70" s="289">
        <v>1311.5666666666666</v>
      </c>
      <c r="J70" s="289">
        <v>1400.2666666666664</v>
      </c>
      <c r="K70" s="289">
        <v>1422.2333333333331</v>
      </c>
      <c r="L70" s="289">
        <v>1444.6166666666663</v>
      </c>
      <c r="M70" s="276">
        <v>1399.85</v>
      </c>
      <c r="N70" s="276">
        <v>1355.5</v>
      </c>
      <c r="O70" s="291">
        <v>15228025</v>
      </c>
      <c r="P70" s="292">
        <v>-5.3364773044584403E-3</v>
      </c>
    </row>
    <row r="71" spans="1:16" ht="15">
      <c r="A71" s="254">
        <v>61</v>
      </c>
      <c r="B71" s="343" t="s">
        <v>72</v>
      </c>
      <c r="C71" s="440" t="s">
        <v>372</v>
      </c>
      <c r="D71" s="441">
        <v>44343</v>
      </c>
      <c r="E71" s="288">
        <v>516.20000000000005</v>
      </c>
      <c r="F71" s="288">
        <v>521.16666666666663</v>
      </c>
      <c r="G71" s="289">
        <v>510.5333333333333</v>
      </c>
      <c r="H71" s="289">
        <v>504.86666666666667</v>
      </c>
      <c r="I71" s="289">
        <v>494.23333333333335</v>
      </c>
      <c r="J71" s="289">
        <v>526.83333333333326</v>
      </c>
      <c r="K71" s="289">
        <v>537.4666666666667</v>
      </c>
      <c r="L71" s="289">
        <v>543.13333333333321</v>
      </c>
      <c r="M71" s="276">
        <v>531.79999999999995</v>
      </c>
      <c r="N71" s="276">
        <v>515.5</v>
      </c>
      <c r="O71" s="291">
        <v>1637500</v>
      </c>
      <c r="P71" s="292">
        <v>-4.2397660818713448E-2</v>
      </c>
    </row>
    <row r="72" spans="1:16" ht="15">
      <c r="A72" s="254">
        <v>62</v>
      </c>
      <c r="B72" s="343" t="s">
        <v>63</v>
      </c>
      <c r="C72" s="440" t="s">
        <v>105</v>
      </c>
      <c r="D72" s="441">
        <v>44343</v>
      </c>
      <c r="E72" s="288">
        <v>996.8</v>
      </c>
      <c r="F72" s="288">
        <v>1004.5500000000001</v>
      </c>
      <c r="G72" s="289">
        <v>986.25000000000011</v>
      </c>
      <c r="H72" s="289">
        <v>975.7</v>
      </c>
      <c r="I72" s="289">
        <v>957.40000000000009</v>
      </c>
      <c r="J72" s="289">
        <v>1015.1000000000001</v>
      </c>
      <c r="K72" s="289">
        <v>1033.4000000000001</v>
      </c>
      <c r="L72" s="289">
        <v>1043.9500000000003</v>
      </c>
      <c r="M72" s="276">
        <v>1022.85</v>
      </c>
      <c r="N72" s="276">
        <v>994</v>
      </c>
      <c r="O72" s="291">
        <v>4097000</v>
      </c>
      <c r="P72" s="292">
        <v>-3.8901045465596887E-3</v>
      </c>
    </row>
    <row r="73" spans="1:16" ht="15">
      <c r="A73" s="254">
        <v>63</v>
      </c>
      <c r="B73" s="343" t="s">
        <v>106</v>
      </c>
      <c r="C73" s="440" t="s">
        <v>107</v>
      </c>
      <c r="D73" s="441">
        <v>44343</v>
      </c>
      <c r="E73" s="288">
        <v>941.65</v>
      </c>
      <c r="F73" s="288">
        <v>940.08333333333337</v>
      </c>
      <c r="G73" s="289">
        <v>936.56666666666672</v>
      </c>
      <c r="H73" s="289">
        <v>931.48333333333335</v>
      </c>
      <c r="I73" s="289">
        <v>927.9666666666667</v>
      </c>
      <c r="J73" s="289">
        <v>945.16666666666674</v>
      </c>
      <c r="K73" s="289">
        <v>948.68333333333339</v>
      </c>
      <c r="L73" s="289">
        <v>953.76666666666677</v>
      </c>
      <c r="M73" s="276">
        <v>943.6</v>
      </c>
      <c r="N73" s="276">
        <v>935</v>
      </c>
      <c r="O73" s="291">
        <v>20834100</v>
      </c>
      <c r="P73" s="292">
        <v>-4.7553521712694807E-2</v>
      </c>
    </row>
    <row r="74" spans="1:16" ht="15">
      <c r="A74" s="254">
        <v>64</v>
      </c>
      <c r="B74" s="343" t="s">
        <v>56</v>
      </c>
      <c r="C74" s="440" t="s">
        <v>108</v>
      </c>
      <c r="D74" s="441">
        <v>44343</v>
      </c>
      <c r="E74" s="288">
        <v>2530.1999999999998</v>
      </c>
      <c r="F74" s="288">
        <v>2541.6833333333329</v>
      </c>
      <c r="G74" s="289">
        <v>2514.516666666666</v>
      </c>
      <c r="H74" s="289">
        <v>2498.833333333333</v>
      </c>
      <c r="I74" s="289">
        <v>2471.6666666666661</v>
      </c>
      <c r="J74" s="289">
        <v>2557.3666666666659</v>
      </c>
      <c r="K74" s="289">
        <v>2584.5333333333328</v>
      </c>
      <c r="L74" s="289">
        <v>2600.2166666666658</v>
      </c>
      <c r="M74" s="276">
        <v>2568.85</v>
      </c>
      <c r="N74" s="276">
        <v>2526</v>
      </c>
      <c r="O74" s="291">
        <v>17756100</v>
      </c>
      <c r="P74" s="292">
        <v>2.6596645773335594E-3</v>
      </c>
    </row>
    <row r="75" spans="1:16" ht="15">
      <c r="A75" s="254">
        <v>65</v>
      </c>
      <c r="B75" s="343" t="s">
        <v>56</v>
      </c>
      <c r="C75" s="440" t="s">
        <v>248</v>
      </c>
      <c r="D75" s="441">
        <v>44343</v>
      </c>
      <c r="E75" s="288">
        <v>2823.95</v>
      </c>
      <c r="F75" s="288">
        <v>2824.8166666666671</v>
      </c>
      <c r="G75" s="289">
        <v>2810.6833333333343</v>
      </c>
      <c r="H75" s="289">
        <v>2797.4166666666674</v>
      </c>
      <c r="I75" s="289">
        <v>2783.2833333333347</v>
      </c>
      <c r="J75" s="289">
        <v>2838.0833333333339</v>
      </c>
      <c r="K75" s="289">
        <v>2852.2166666666662</v>
      </c>
      <c r="L75" s="289">
        <v>2865.4833333333336</v>
      </c>
      <c r="M75" s="276">
        <v>2838.95</v>
      </c>
      <c r="N75" s="276">
        <v>2811.55</v>
      </c>
      <c r="O75" s="291">
        <v>761400</v>
      </c>
      <c r="P75" s="292">
        <v>-1.9824922760041195E-2</v>
      </c>
    </row>
    <row r="76" spans="1:16" ht="15">
      <c r="A76" s="254">
        <v>66</v>
      </c>
      <c r="B76" s="343" t="s">
        <v>53</v>
      </c>
      <c r="C76" t="s">
        <v>109</v>
      </c>
      <c r="D76" s="441">
        <v>44343</v>
      </c>
      <c r="E76" s="404">
        <v>1482.6</v>
      </c>
      <c r="F76" s="404">
        <v>1489.2333333333333</v>
      </c>
      <c r="G76" s="405">
        <v>1466.7166666666667</v>
      </c>
      <c r="H76" s="405">
        <v>1450.8333333333333</v>
      </c>
      <c r="I76" s="405">
        <v>1428.3166666666666</v>
      </c>
      <c r="J76" s="405">
        <v>1505.1166666666668</v>
      </c>
      <c r="K76" s="405">
        <v>1527.6333333333337</v>
      </c>
      <c r="L76" s="405">
        <v>1543.5166666666669</v>
      </c>
      <c r="M76" s="406">
        <v>1511.75</v>
      </c>
      <c r="N76" s="406">
        <v>1473.35</v>
      </c>
      <c r="O76" s="407">
        <v>24843500</v>
      </c>
      <c r="P76" s="408">
        <v>-2.4974636820860405E-2</v>
      </c>
    </row>
    <row r="77" spans="1:16" ht="15">
      <c r="A77" s="254">
        <v>67</v>
      </c>
      <c r="B77" s="343" t="s">
        <v>56</v>
      </c>
      <c r="C77" s="440" t="s">
        <v>249</v>
      </c>
      <c r="D77" s="441">
        <v>44343</v>
      </c>
      <c r="E77" s="288">
        <v>659.65</v>
      </c>
      <c r="F77" s="288">
        <v>663.68333333333328</v>
      </c>
      <c r="G77" s="289">
        <v>652.66666666666652</v>
      </c>
      <c r="H77" s="289">
        <v>645.68333333333328</v>
      </c>
      <c r="I77" s="289">
        <v>634.66666666666652</v>
      </c>
      <c r="J77" s="289">
        <v>670.66666666666652</v>
      </c>
      <c r="K77" s="289">
        <v>681.68333333333317</v>
      </c>
      <c r="L77" s="289">
        <v>688.66666666666652</v>
      </c>
      <c r="M77" s="276">
        <v>674.7</v>
      </c>
      <c r="N77" s="276">
        <v>656.7</v>
      </c>
      <c r="O77" s="291">
        <v>15403300</v>
      </c>
      <c r="P77" s="292">
        <v>0.12284500040093016</v>
      </c>
    </row>
    <row r="78" spans="1:16" ht="15">
      <c r="A78" s="254">
        <v>68</v>
      </c>
      <c r="B78" s="363" t="s">
        <v>43</v>
      </c>
      <c r="C78" s="440" t="s">
        <v>110</v>
      </c>
      <c r="D78" s="441">
        <v>44343</v>
      </c>
      <c r="E78" s="288">
        <v>2936.55</v>
      </c>
      <c r="F78" s="288">
        <v>2936.7166666666672</v>
      </c>
      <c r="G78" s="289">
        <v>2919.8833333333341</v>
      </c>
      <c r="H78" s="289">
        <v>2903.2166666666672</v>
      </c>
      <c r="I78" s="289">
        <v>2886.3833333333341</v>
      </c>
      <c r="J78" s="289">
        <v>2953.3833333333341</v>
      </c>
      <c r="K78" s="289">
        <v>2970.2166666666672</v>
      </c>
      <c r="L78" s="289">
        <v>2986.8833333333341</v>
      </c>
      <c r="M78" s="276">
        <v>2953.55</v>
      </c>
      <c r="N78" s="276">
        <v>2920.05</v>
      </c>
      <c r="O78" s="291">
        <v>3625800</v>
      </c>
      <c r="P78" s="292">
        <v>-7.5993883792048925E-2</v>
      </c>
    </row>
    <row r="79" spans="1:16" ht="15">
      <c r="A79" s="254">
        <v>69</v>
      </c>
      <c r="B79" s="343" t="s">
        <v>111</v>
      </c>
      <c r="C79" s="440" t="s">
        <v>112</v>
      </c>
      <c r="D79" s="441">
        <v>44343</v>
      </c>
      <c r="E79" s="288">
        <v>391.35</v>
      </c>
      <c r="F79" s="288">
        <v>393.8</v>
      </c>
      <c r="G79" s="289">
        <v>387.85</v>
      </c>
      <c r="H79" s="289">
        <v>384.35</v>
      </c>
      <c r="I79" s="289">
        <v>378.40000000000003</v>
      </c>
      <c r="J79" s="289">
        <v>397.3</v>
      </c>
      <c r="K79" s="289">
        <v>403.24999999999994</v>
      </c>
      <c r="L79" s="289">
        <v>406.75</v>
      </c>
      <c r="M79" s="276">
        <v>399.75</v>
      </c>
      <c r="N79" s="276">
        <v>390.3</v>
      </c>
      <c r="O79" s="291">
        <v>31218000</v>
      </c>
      <c r="P79" s="292">
        <v>-3.3481994275444321E-2</v>
      </c>
    </row>
    <row r="80" spans="1:16" ht="15">
      <c r="A80" s="254">
        <v>70</v>
      </c>
      <c r="B80" s="343" t="s">
        <v>72</v>
      </c>
      <c r="C80" s="440" t="s">
        <v>113</v>
      </c>
      <c r="D80" s="441">
        <v>44343</v>
      </c>
      <c r="E80" s="288">
        <v>288</v>
      </c>
      <c r="F80" s="288">
        <v>287.31666666666666</v>
      </c>
      <c r="G80" s="289">
        <v>283.5333333333333</v>
      </c>
      <c r="H80" s="289">
        <v>279.06666666666666</v>
      </c>
      <c r="I80" s="289">
        <v>275.2833333333333</v>
      </c>
      <c r="J80" s="289">
        <v>291.7833333333333</v>
      </c>
      <c r="K80" s="289">
        <v>295.56666666666672</v>
      </c>
      <c r="L80" s="289">
        <v>300.0333333333333</v>
      </c>
      <c r="M80" s="276">
        <v>291.10000000000002</v>
      </c>
      <c r="N80" s="276">
        <v>282.85000000000002</v>
      </c>
      <c r="O80" s="291">
        <v>28668600</v>
      </c>
      <c r="P80" s="292">
        <v>-3.6828737300435413E-2</v>
      </c>
    </row>
    <row r="81" spans="1:16" ht="15">
      <c r="A81" s="254">
        <v>71</v>
      </c>
      <c r="B81" s="343" t="s">
        <v>49</v>
      </c>
      <c r="C81" s="440" t="s">
        <v>114</v>
      </c>
      <c r="D81" s="441">
        <v>44343</v>
      </c>
      <c r="E81" s="288">
        <v>2347.35</v>
      </c>
      <c r="F81" s="288">
        <v>2354.6833333333334</v>
      </c>
      <c r="G81" s="289">
        <v>2334.7166666666667</v>
      </c>
      <c r="H81" s="289">
        <v>2322.0833333333335</v>
      </c>
      <c r="I81" s="289">
        <v>2302.1166666666668</v>
      </c>
      <c r="J81" s="289">
        <v>2367.3166666666666</v>
      </c>
      <c r="K81" s="289">
        <v>2387.2833333333338</v>
      </c>
      <c r="L81" s="289">
        <v>2399.9166666666665</v>
      </c>
      <c r="M81" s="276">
        <v>2374.65</v>
      </c>
      <c r="N81" s="276">
        <v>2342.0500000000002</v>
      </c>
      <c r="O81" s="291">
        <v>7293300</v>
      </c>
      <c r="P81" s="292">
        <v>-3.0970982142857144E-2</v>
      </c>
    </row>
    <row r="82" spans="1:16" ht="15">
      <c r="A82" s="254">
        <v>72</v>
      </c>
      <c r="B82" s="343" t="s">
        <v>56</v>
      </c>
      <c r="C82" s="440" t="s">
        <v>115</v>
      </c>
      <c r="D82" s="441">
        <v>44343</v>
      </c>
      <c r="E82" s="288">
        <v>215</v>
      </c>
      <c r="F82" s="288">
        <v>216.13333333333333</v>
      </c>
      <c r="G82" s="289">
        <v>212.81666666666666</v>
      </c>
      <c r="H82" s="289">
        <v>210.63333333333333</v>
      </c>
      <c r="I82" s="289">
        <v>207.31666666666666</v>
      </c>
      <c r="J82" s="289">
        <v>218.31666666666666</v>
      </c>
      <c r="K82" s="289">
        <v>221.63333333333333</v>
      </c>
      <c r="L82" s="289">
        <v>223.81666666666666</v>
      </c>
      <c r="M82" s="276">
        <v>219.45</v>
      </c>
      <c r="N82" s="276">
        <v>213.95</v>
      </c>
      <c r="O82" s="291">
        <v>25674200</v>
      </c>
      <c r="P82" s="292">
        <v>-5.5967172005015386E-2</v>
      </c>
    </row>
    <row r="83" spans="1:16" ht="15">
      <c r="A83" s="254">
        <v>73</v>
      </c>
      <c r="B83" s="343" t="s">
        <v>53</v>
      </c>
      <c r="C83" s="440" t="s">
        <v>116</v>
      </c>
      <c r="D83" s="441">
        <v>44343</v>
      </c>
      <c r="E83" s="288">
        <v>649.75</v>
      </c>
      <c r="F83" s="288">
        <v>647.66666666666663</v>
      </c>
      <c r="G83" s="289">
        <v>643.7833333333333</v>
      </c>
      <c r="H83" s="289">
        <v>637.81666666666672</v>
      </c>
      <c r="I83" s="289">
        <v>633.93333333333339</v>
      </c>
      <c r="J83" s="289">
        <v>653.63333333333321</v>
      </c>
      <c r="K83" s="289">
        <v>657.51666666666665</v>
      </c>
      <c r="L83" s="289">
        <v>663.48333333333312</v>
      </c>
      <c r="M83" s="276">
        <v>651.54999999999995</v>
      </c>
      <c r="N83" s="276">
        <v>641.70000000000005</v>
      </c>
      <c r="O83" s="291">
        <v>78025750</v>
      </c>
      <c r="P83" s="292">
        <v>-5.2839227842750461E-4</v>
      </c>
    </row>
    <row r="84" spans="1:16" ht="15">
      <c r="A84" s="254">
        <v>74</v>
      </c>
      <c r="B84" s="343" t="s">
        <v>56</v>
      </c>
      <c r="C84" s="440" t="s">
        <v>252</v>
      </c>
      <c r="D84" s="441">
        <v>44343</v>
      </c>
      <c r="E84" s="288">
        <v>1478.15</v>
      </c>
      <c r="F84" s="288">
        <v>1482.1499999999999</v>
      </c>
      <c r="G84" s="289">
        <v>1459.1999999999998</v>
      </c>
      <c r="H84" s="289">
        <v>1440.25</v>
      </c>
      <c r="I84" s="289">
        <v>1417.3</v>
      </c>
      <c r="J84" s="289">
        <v>1501.0999999999997</v>
      </c>
      <c r="K84" s="289">
        <v>1524.05</v>
      </c>
      <c r="L84" s="289">
        <v>1542.9999999999995</v>
      </c>
      <c r="M84" s="276">
        <v>1505.1</v>
      </c>
      <c r="N84" s="276">
        <v>1463.2</v>
      </c>
      <c r="O84" s="291">
        <v>1144525</v>
      </c>
      <c r="P84" s="292">
        <v>-3.8900785153461813E-2</v>
      </c>
    </row>
    <row r="85" spans="1:16" ht="15">
      <c r="A85" s="254">
        <v>75</v>
      </c>
      <c r="B85" s="343" t="s">
        <v>56</v>
      </c>
      <c r="C85" s="440" t="s">
        <v>117</v>
      </c>
      <c r="D85" s="441">
        <v>44343</v>
      </c>
      <c r="E85" s="288">
        <v>532.70000000000005</v>
      </c>
      <c r="F85" s="288">
        <v>540.5333333333333</v>
      </c>
      <c r="G85" s="289">
        <v>523.26666666666665</v>
      </c>
      <c r="H85" s="289">
        <v>513.83333333333337</v>
      </c>
      <c r="I85" s="289">
        <v>496.56666666666672</v>
      </c>
      <c r="J85" s="289">
        <v>549.96666666666658</v>
      </c>
      <c r="K85" s="289">
        <v>567.23333333333323</v>
      </c>
      <c r="L85" s="289">
        <v>576.66666666666652</v>
      </c>
      <c r="M85" s="276">
        <v>557.79999999999995</v>
      </c>
      <c r="N85" s="276">
        <v>531.1</v>
      </c>
      <c r="O85" s="291">
        <v>6916500</v>
      </c>
      <c r="P85" s="292">
        <v>-4.1770573566084788E-2</v>
      </c>
    </row>
    <row r="86" spans="1:16" ht="15">
      <c r="A86" s="254">
        <v>76</v>
      </c>
      <c r="B86" s="343" t="s">
        <v>67</v>
      </c>
      <c r="C86" s="440" t="s">
        <v>118</v>
      </c>
      <c r="D86" s="441">
        <v>44343</v>
      </c>
      <c r="E86" s="288">
        <v>8.5500000000000007</v>
      </c>
      <c r="F86" s="288">
        <v>8.5500000000000007</v>
      </c>
      <c r="G86" s="289">
        <v>8.4500000000000011</v>
      </c>
      <c r="H86" s="289">
        <v>8.35</v>
      </c>
      <c r="I86" s="289">
        <v>8.25</v>
      </c>
      <c r="J86" s="289">
        <v>8.6500000000000021</v>
      </c>
      <c r="K86" s="289">
        <v>8.7500000000000036</v>
      </c>
      <c r="L86" s="289">
        <v>8.8500000000000032</v>
      </c>
      <c r="M86" s="276">
        <v>8.65</v>
      </c>
      <c r="N86" s="276">
        <v>8.4499999999999993</v>
      </c>
      <c r="O86" s="291">
        <v>777210000</v>
      </c>
      <c r="P86" s="292">
        <v>6.8623676612127052E-2</v>
      </c>
    </row>
    <row r="87" spans="1:16" ht="15">
      <c r="A87" s="254">
        <v>77</v>
      </c>
      <c r="B87" s="343" t="s">
        <v>53</v>
      </c>
      <c r="C87" s="440" t="s">
        <v>119</v>
      </c>
      <c r="D87" s="441">
        <v>44343</v>
      </c>
      <c r="E87" s="288">
        <v>59.15</v>
      </c>
      <c r="F87" s="288">
        <v>59.266666666666673</v>
      </c>
      <c r="G87" s="289">
        <v>58.383333333333347</v>
      </c>
      <c r="H87" s="289">
        <v>57.616666666666674</v>
      </c>
      <c r="I87" s="289">
        <v>56.733333333333348</v>
      </c>
      <c r="J87" s="289">
        <v>60.033333333333346</v>
      </c>
      <c r="K87" s="289">
        <v>60.916666666666671</v>
      </c>
      <c r="L87" s="289">
        <v>61.683333333333344</v>
      </c>
      <c r="M87" s="276">
        <v>60.15</v>
      </c>
      <c r="N87" s="276">
        <v>58.5</v>
      </c>
      <c r="O87" s="291">
        <v>147782000</v>
      </c>
      <c r="P87" s="292">
        <v>2.9011669138031076E-3</v>
      </c>
    </row>
    <row r="88" spans="1:16" ht="15">
      <c r="A88" s="254">
        <v>78</v>
      </c>
      <c r="B88" s="343" t="s">
        <v>72</v>
      </c>
      <c r="C88" s="440" t="s">
        <v>120</v>
      </c>
      <c r="D88" s="441">
        <v>44343</v>
      </c>
      <c r="E88" s="288">
        <v>509.25</v>
      </c>
      <c r="F88" s="288">
        <v>510.51666666666665</v>
      </c>
      <c r="G88" s="289">
        <v>498.73333333333335</v>
      </c>
      <c r="H88" s="289">
        <v>488.2166666666667</v>
      </c>
      <c r="I88" s="289">
        <v>476.43333333333339</v>
      </c>
      <c r="J88" s="289">
        <v>521.0333333333333</v>
      </c>
      <c r="K88" s="289">
        <v>532.81666666666661</v>
      </c>
      <c r="L88" s="289">
        <v>543.33333333333326</v>
      </c>
      <c r="M88" s="276">
        <v>522.29999999999995</v>
      </c>
      <c r="N88" s="276">
        <v>500</v>
      </c>
      <c r="O88" s="291">
        <v>6837875</v>
      </c>
      <c r="P88" s="292">
        <v>7.501080847384349E-2</v>
      </c>
    </row>
    <row r="89" spans="1:16" ht="15">
      <c r="A89" s="254">
        <v>79</v>
      </c>
      <c r="B89" s="343" t="s">
        <v>39</v>
      </c>
      <c r="C89" s="440" t="s">
        <v>121</v>
      </c>
      <c r="D89" s="441">
        <v>44343</v>
      </c>
      <c r="E89" s="288">
        <v>1723.75</v>
      </c>
      <c r="F89" s="288">
        <v>1713.45</v>
      </c>
      <c r="G89" s="289">
        <v>1685.4</v>
      </c>
      <c r="H89" s="289">
        <v>1647.05</v>
      </c>
      <c r="I89" s="289">
        <v>1619</v>
      </c>
      <c r="J89" s="289">
        <v>1751.8000000000002</v>
      </c>
      <c r="K89" s="289">
        <v>1779.85</v>
      </c>
      <c r="L89" s="289">
        <v>1818.2000000000003</v>
      </c>
      <c r="M89" s="276">
        <v>1741.5</v>
      </c>
      <c r="N89" s="276">
        <v>1675.1</v>
      </c>
      <c r="O89" s="291">
        <v>3783000</v>
      </c>
      <c r="P89" s="292">
        <v>4.100165107319758E-2</v>
      </c>
    </row>
    <row r="90" spans="1:16" ht="15">
      <c r="A90" s="254">
        <v>80</v>
      </c>
      <c r="B90" s="343" t="s">
        <v>53</v>
      </c>
      <c r="C90" s="440" t="s">
        <v>122</v>
      </c>
      <c r="D90" s="441">
        <v>44343</v>
      </c>
      <c r="E90" s="288">
        <v>996.5</v>
      </c>
      <c r="F90" s="288">
        <v>997.69999999999993</v>
      </c>
      <c r="G90" s="289">
        <v>982.34999999999991</v>
      </c>
      <c r="H90" s="289">
        <v>968.19999999999993</v>
      </c>
      <c r="I90" s="289">
        <v>952.84999999999991</v>
      </c>
      <c r="J90" s="289">
        <v>1011.8499999999999</v>
      </c>
      <c r="K90" s="289">
        <v>1027.2</v>
      </c>
      <c r="L90" s="289">
        <v>1041.3499999999999</v>
      </c>
      <c r="M90" s="276">
        <v>1013.05</v>
      </c>
      <c r="N90" s="276">
        <v>983.55</v>
      </c>
      <c r="O90" s="291">
        <v>20709900</v>
      </c>
      <c r="P90" s="292">
        <v>-9.086211351304798E-3</v>
      </c>
    </row>
    <row r="91" spans="1:16" ht="15">
      <c r="A91" s="254">
        <v>81</v>
      </c>
      <c r="B91" s="343" t="s">
        <v>67</v>
      </c>
      <c r="C91" s="440" t="s">
        <v>824</v>
      </c>
      <c r="D91" s="441">
        <v>44343</v>
      </c>
      <c r="E91" s="288">
        <v>242.25</v>
      </c>
      <c r="F91" s="288">
        <v>242.76666666666665</v>
      </c>
      <c r="G91" s="289">
        <v>241.18333333333331</v>
      </c>
      <c r="H91" s="289">
        <v>240.11666666666665</v>
      </c>
      <c r="I91" s="289">
        <v>238.5333333333333</v>
      </c>
      <c r="J91" s="289">
        <v>243.83333333333331</v>
      </c>
      <c r="K91" s="289">
        <v>245.41666666666669</v>
      </c>
      <c r="L91" s="289">
        <v>246.48333333333332</v>
      </c>
      <c r="M91" s="276">
        <v>244.35</v>
      </c>
      <c r="N91" s="276">
        <v>241.7</v>
      </c>
      <c r="O91" s="291">
        <v>12020400</v>
      </c>
      <c r="P91" s="292">
        <v>3.9756782039289057E-3</v>
      </c>
    </row>
    <row r="92" spans="1:16" ht="15">
      <c r="A92" s="254">
        <v>82</v>
      </c>
      <c r="B92" s="343" t="s">
        <v>106</v>
      </c>
      <c r="C92" s="440" t="s">
        <v>124</v>
      </c>
      <c r="D92" s="441">
        <v>44343</v>
      </c>
      <c r="E92" s="404">
        <v>1363.8</v>
      </c>
      <c r="F92" s="404">
        <v>1363.6666666666667</v>
      </c>
      <c r="G92" s="405">
        <v>1357.5333333333335</v>
      </c>
      <c r="H92" s="405">
        <v>1351.2666666666669</v>
      </c>
      <c r="I92" s="405">
        <v>1345.1333333333337</v>
      </c>
      <c r="J92" s="405">
        <v>1369.9333333333334</v>
      </c>
      <c r="K92" s="405">
        <v>1376.0666666666666</v>
      </c>
      <c r="L92" s="405">
        <v>1382.3333333333333</v>
      </c>
      <c r="M92" s="406">
        <v>1369.8</v>
      </c>
      <c r="N92" s="406">
        <v>1357.4</v>
      </c>
      <c r="O92" s="407">
        <v>33061200</v>
      </c>
      <c r="P92" s="408">
        <v>-1.5385165198434679E-2</v>
      </c>
    </row>
    <row r="93" spans="1:16" ht="15">
      <c r="A93" s="254">
        <v>83</v>
      </c>
      <c r="B93" s="343" t="s">
        <v>72</v>
      </c>
      <c r="C93" s="440" t="s">
        <v>125</v>
      </c>
      <c r="D93" s="441">
        <v>44343</v>
      </c>
      <c r="E93" s="288">
        <v>110.25</v>
      </c>
      <c r="F93" s="288">
        <v>110.91666666666667</v>
      </c>
      <c r="G93" s="289">
        <v>109.03333333333335</v>
      </c>
      <c r="H93" s="289">
        <v>107.81666666666668</v>
      </c>
      <c r="I93" s="289">
        <v>105.93333333333335</v>
      </c>
      <c r="J93" s="289">
        <v>112.13333333333334</v>
      </c>
      <c r="K93" s="289">
        <v>114.01666666666667</v>
      </c>
      <c r="L93" s="289">
        <v>115.23333333333333</v>
      </c>
      <c r="M93" s="276">
        <v>112.8</v>
      </c>
      <c r="N93" s="276">
        <v>109.7</v>
      </c>
      <c r="O93" s="291">
        <v>82868500</v>
      </c>
      <c r="P93" s="292">
        <v>-3.6648027807163371E-2</v>
      </c>
    </row>
    <row r="94" spans="1:16" ht="15">
      <c r="A94" s="254">
        <v>84</v>
      </c>
      <c r="B94" s="363" t="s">
        <v>39</v>
      </c>
      <c r="C94" s="440" t="s">
        <v>772</v>
      </c>
      <c r="D94" s="441">
        <v>44343</v>
      </c>
      <c r="E94" s="288">
        <v>1906.45</v>
      </c>
      <c r="F94" s="288">
        <v>1908.8166666666668</v>
      </c>
      <c r="G94" s="289">
        <v>1886.2333333333336</v>
      </c>
      <c r="H94" s="289">
        <v>1866.0166666666667</v>
      </c>
      <c r="I94" s="289">
        <v>1843.4333333333334</v>
      </c>
      <c r="J94" s="289">
        <v>1929.0333333333338</v>
      </c>
      <c r="K94" s="289">
        <v>1951.6166666666672</v>
      </c>
      <c r="L94" s="289">
        <v>1971.8333333333339</v>
      </c>
      <c r="M94" s="276">
        <v>1931.4</v>
      </c>
      <c r="N94" s="276">
        <v>1888.6</v>
      </c>
      <c r="O94" s="291">
        <v>1335100</v>
      </c>
      <c r="P94" s="292">
        <v>-4.2424242424242427E-2</v>
      </c>
    </row>
    <row r="95" spans="1:16" ht="15">
      <c r="A95" s="254">
        <v>85</v>
      </c>
      <c r="B95" s="343" t="s">
        <v>49</v>
      </c>
      <c r="C95" s="440" t="s">
        <v>126</v>
      </c>
      <c r="D95" s="441">
        <v>44343</v>
      </c>
      <c r="E95" s="288">
        <v>211.2</v>
      </c>
      <c r="F95" s="288">
        <v>211.81666666666669</v>
      </c>
      <c r="G95" s="289">
        <v>209.98333333333338</v>
      </c>
      <c r="H95" s="289">
        <v>208.76666666666668</v>
      </c>
      <c r="I95" s="289">
        <v>206.93333333333337</v>
      </c>
      <c r="J95" s="289">
        <v>213.03333333333339</v>
      </c>
      <c r="K95" s="289">
        <v>214.8666666666667</v>
      </c>
      <c r="L95" s="289">
        <v>216.0833333333334</v>
      </c>
      <c r="M95" s="276">
        <v>213.65</v>
      </c>
      <c r="N95" s="276">
        <v>210.6</v>
      </c>
      <c r="O95" s="291">
        <v>147420800</v>
      </c>
      <c r="P95" s="292">
        <v>3.8315039780026594E-2</v>
      </c>
    </row>
    <row r="96" spans="1:16" ht="15">
      <c r="A96" s="254">
        <v>86</v>
      </c>
      <c r="B96" s="343" t="s">
        <v>111</v>
      </c>
      <c r="C96" s="440" t="s">
        <v>127</v>
      </c>
      <c r="D96" s="441">
        <v>44343</v>
      </c>
      <c r="E96" s="288">
        <v>408.3</v>
      </c>
      <c r="F96" s="288">
        <v>410.06666666666666</v>
      </c>
      <c r="G96" s="289">
        <v>401.33333333333331</v>
      </c>
      <c r="H96" s="289">
        <v>394.36666666666667</v>
      </c>
      <c r="I96" s="289">
        <v>385.63333333333333</v>
      </c>
      <c r="J96" s="289">
        <v>417.0333333333333</v>
      </c>
      <c r="K96" s="289">
        <v>425.76666666666665</v>
      </c>
      <c r="L96" s="289">
        <v>432.73333333333329</v>
      </c>
      <c r="M96" s="276">
        <v>418.8</v>
      </c>
      <c r="N96" s="276">
        <v>403.1</v>
      </c>
      <c r="O96" s="291">
        <v>34822500</v>
      </c>
      <c r="P96" s="292">
        <v>7.2311808518331043E-3</v>
      </c>
    </row>
    <row r="97" spans="1:16" ht="15">
      <c r="A97" s="254">
        <v>87</v>
      </c>
      <c r="B97" s="343" t="s">
        <v>111</v>
      </c>
      <c r="C97" s="440" t="s">
        <v>128</v>
      </c>
      <c r="D97" s="441">
        <v>44343</v>
      </c>
      <c r="E97" s="288">
        <v>701.6</v>
      </c>
      <c r="F97" s="288">
        <v>702.05000000000007</v>
      </c>
      <c r="G97" s="289">
        <v>688.50000000000011</v>
      </c>
      <c r="H97" s="289">
        <v>675.40000000000009</v>
      </c>
      <c r="I97" s="289">
        <v>661.85000000000014</v>
      </c>
      <c r="J97" s="289">
        <v>715.15000000000009</v>
      </c>
      <c r="K97" s="289">
        <v>728.7</v>
      </c>
      <c r="L97" s="289">
        <v>741.80000000000007</v>
      </c>
      <c r="M97" s="276">
        <v>715.6</v>
      </c>
      <c r="N97" s="276">
        <v>688.95</v>
      </c>
      <c r="O97" s="291">
        <v>36645750</v>
      </c>
      <c r="P97" s="292">
        <v>-5.8380740946302204E-2</v>
      </c>
    </row>
    <row r="98" spans="1:16" ht="15">
      <c r="A98" s="254">
        <v>88</v>
      </c>
      <c r="B98" s="343" t="s">
        <v>39</v>
      </c>
      <c r="C98" s="440" t="s">
        <v>129</v>
      </c>
      <c r="D98" s="441">
        <v>44343</v>
      </c>
      <c r="E98" s="288">
        <v>3072.95</v>
      </c>
      <c r="F98" s="288">
        <v>3061.9833333333336</v>
      </c>
      <c r="G98" s="289">
        <v>3033.9666666666672</v>
      </c>
      <c r="H98" s="289">
        <v>2994.9833333333336</v>
      </c>
      <c r="I98" s="289">
        <v>2966.9666666666672</v>
      </c>
      <c r="J98" s="289">
        <v>3100.9666666666672</v>
      </c>
      <c r="K98" s="289">
        <v>3128.9833333333336</v>
      </c>
      <c r="L98" s="289">
        <v>3167.9666666666672</v>
      </c>
      <c r="M98" s="276">
        <v>3090</v>
      </c>
      <c r="N98" s="276">
        <v>3023</v>
      </c>
      <c r="O98" s="291">
        <v>1366750</v>
      </c>
      <c r="P98" s="292">
        <v>4.3519755678564614E-2</v>
      </c>
    </row>
    <row r="99" spans="1:16" ht="15">
      <c r="A99" s="254">
        <v>89</v>
      </c>
      <c r="B99" s="343" t="s">
        <v>53</v>
      </c>
      <c r="C99" s="440" t="s">
        <v>131</v>
      </c>
      <c r="D99" s="441">
        <v>44343</v>
      </c>
      <c r="E99" s="288">
        <v>1753.6</v>
      </c>
      <c r="F99" s="288">
        <v>1755.8833333333332</v>
      </c>
      <c r="G99" s="289">
        <v>1736.7666666666664</v>
      </c>
      <c r="H99" s="289">
        <v>1719.9333333333332</v>
      </c>
      <c r="I99" s="289">
        <v>1700.8166666666664</v>
      </c>
      <c r="J99" s="289">
        <v>1772.7166666666665</v>
      </c>
      <c r="K99" s="289">
        <v>1791.8333333333333</v>
      </c>
      <c r="L99" s="289">
        <v>1808.6666666666665</v>
      </c>
      <c r="M99" s="276">
        <v>1775</v>
      </c>
      <c r="N99" s="276">
        <v>1739.05</v>
      </c>
      <c r="O99" s="291">
        <v>14425200</v>
      </c>
      <c r="P99" s="292">
        <v>-9.5303488052732761E-3</v>
      </c>
    </row>
    <row r="100" spans="1:16" ht="15">
      <c r="A100" s="254">
        <v>90</v>
      </c>
      <c r="B100" s="343" t="s">
        <v>56</v>
      </c>
      <c r="C100" s="440" t="s">
        <v>132</v>
      </c>
      <c r="D100" s="441">
        <v>44343</v>
      </c>
      <c r="E100" s="288">
        <v>88.3</v>
      </c>
      <c r="F100" s="288">
        <v>89.216666666666654</v>
      </c>
      <c r="G100" s="289">
        <v>87.083333333333314</v>
      </c>
      <c r="H100" s="289">
        <v>85.86666666666666</v>
      </c>
      <c r="I100" s="289">
        <v>83.73333333333332</v>
      </c>
      <c r="J100" s="289">
        <v>90.433333333333309</v>
      </c>
      <c r="K100" s="289">
        <v>92.566666666666663</v>
      </c>
      <c r="L100" s="289">
        <v>93.783333333333303</v>
      </c>
      <c r="M100" s="276">
        <v>91.35</v>
      </c>
      <c r="N100" s="276">
        <v>88</v>
      </c>
      <c r="O100" s="291">
        <v>57042208</v>
      </c>
      <c r="P100" s="292">
        <v>8.8185223016683689E-2</v>
      </c>
    </row>
    <row r="101" spans="1:16" ht="15">
      <c r="A101" s="254">
        <v>91</v>
      </c>
      <c r="B101" s="343" t="s">
        <v>39</v>
      </c>
      <c r="C101" s="440" t="s">
        <v>348</v>
      </c>
      <c r="D101" s="441">
        <v>44343</v>
      </c>
      <c r="E101" s="288">
        <v>2771.8</v>
      </c>
      <c r="F101" s="288">
        <v>2778.9166666666665</v>
      </c>
      <c r="G101" s="289">
        <v>2740.833333333333</v>
      </c>
      <c r="H101" s="289">
        <v>2709.8666666666663</v>
      </c>
      <c r="I101" s="289">
        <v>2671.7833333333328</v>
      </c>
      <c r="J101" s="289">
        <v>2809.8833333333332</v>
      </c>
      <c r="K101" s="289">
        <v>2847.9666666666662</v>
      </c>
      <c r="L101" s="289">
        <v>2878.9333333333334</v>
      </c>
      <c r="M101" s="276">
        <v>2817</v>
      </c>
      <c r="N101" s="276">
        <v>2747.95</v>
      </c>
      <c r="O101" s="291">
        <v>551750</v>
      </c>
      <c r="P101" s="292">
        <v>-4.5289855072463769E-4</v>
      </c>
    </row>
    <row r="102" spans="1:16" ht="15">
      <c r="A102" s="254">
        <v>92</v>
      </c>
      <c r="B102" s="343" t="s">
        <v>56</v>
      </c>
      <c r="C102" s="440" t="s">
        <v>133</v>
      </c>
      <c r="D102" s="441">
        <v>44343</v>
      </c>
      <c r="E102" s="288">
        <v>452.65</v>
      </c>
      <c r="F102" s="288">
        <v>454.66666666666669</v>
      </c>
      <c r="G102" s="289">
        <v>446.93333333333339</v>
      </c>
      <c r="H102" s="289">
        <v>441.2166666666667</v>
      </c>
      <c r="I102" s="289">
        <v>433.48333333333341</v>
      </c>
      <c r="J102" s="289">
        <v>460.38333333333338</v>
      </c>
      <c r="K102" s="289">
        <v>468.11666666666662</v>
      </c>
      <c r="L102" s="289">
        <v>473.83333333333337</v>
      </c>
      <c r="M102" s="276">
        <v>462.4</v>
      </c>
      <c r="N102" s="276">
        <v>448.95</v>
      </c>
      <c r="O102" s="291">
        <v>6214000</v>
      </c>
      <c r="P102" s="292">
        <v>-1.145402481705377E-2</v>
      </c>
    </row>
    <row r="103" spans="1:16" ht="15">
      <c r="A103" s="254">
        <v>93</v>
      </c>
      <c r="B103" s="343" t="s">
        <v>63</v>
      </c>
      <c r="C103" s="440" t="s">
        <v>134</v>
      </c>
      <c r="D103" s="441">
        <v>44343</v>
      </c>
      <c r="E103" s="288">
        <v>1451.1</v>
      </c>
      <c r="F103" s="288">
        <v>1451.1666666666667</v>
      </c>
      <c r="G103" s="289">
        <v>1442.9833333333336</v>
      </c>
      <c r="H103" s="289">
        <v>1434.8666666666668</v>
      </c>
      <c r="I103" s="289">
        <v>1426.6833333333336</v>
      </c>
      <c r="J103" s="289">
        <v>1459.2833333333335</v>
      </c>
      <c r="K103" s="289">
        <v>1467.4666666666665</v>
      </c>
      <c r="L103" s="289">
        <v>1475.5833333333335</v>
      </c>
      <c r="M103" s="276">
        <v>1459.35</v>
      </c>
      <c r="N103" s="276">
        <v>1443.05</v>
      </c>
      <c r="O103" s="291">
        <v>13969050</v>
      </c>
      <c r="P103" s="292">
        <v>-1.4042207792207792E-2</v>
      </c>
    </row>
    <row r="104" spans="1:16" ht="15">
      <c r="A104" s="254">
        <v>94</v>
      </c>
      <c r="B104" s="343" t="s">
        <v>106</v>
      </c>
      <c r="C104" s="440" t="s">
        <v>260</v>
      </c>
      <c r="D104" s="441">
        <v>44343</v>
      </c>
      <c r="E104" s="288">
        <v>3714.65</v>
      </c>
      <c r="F104" s="288">
        <v>3708.5666666666671</v>
      </c>
      <c r="G104" s="289">
        <v>3671.1833333333343</v>
      </c>
      <c r="H104" s="289">
        <v>3627.7166666666672</v>
      </c>
      <c r="I104" s="289">
        <v>3590.3333333333344</v>
      </c>
      <c r="J104" s="289">
        <v>3752.0333333333342</v>
      </c>
      <c r="K104" s="289">
        <v>3789.4166666666665</v>
      </c>
      <c r="L104" s="289">
        <v>3832.8833333333341</v>
      </c>
      <c r="M104" s="276">
        <v>3745.95</v>
      </c>
      <c r="N104" s="276">
        <v>3665.1</v>
      </c>
      <c r="O104" s="291">
        <v>723600</v>
      </c>
      <c r="P104" s="292">
        <v>-3.5116711423259657E-3</v>
      </c>
    </row>
    <row r="105" spans="1:16" ht="15">
      <c r="A105" s="254">
        <v>95</v>
      </c>
      <c r="B105" s="343" t="s">
        <v>106</v>
      </c>
      <c r="C105" s="440" t="s">
        <v>259</v>
      </c>
      <c r="D105" s="441">
        <v>44343</v>
      </c>
      <c r="E105" s="288">
        <v>2618.15</v>
      </c>
      <c r="F105" s="288">
        <v>2617.25</v>
      </c>
      <c r="G105" s="289">
        <v>2599.5</v>
      </c>
      <c r="H105" s="289">
        <v>2580.85</v>
      </c>
      <c r="I105" s="289">
        <v>2563.1</v>
      </c>
      <c r="J105" s="289">
        <v>2635.9</v>
      </c>
      <c r="K105" s="289">
        <v>2653.65</v>
      </c>
      <c r="L105" s="289">
        <v>2672.3</v>
      </c>
      <c r="M105" s="276">
        <v>2635</v>
      </c>
      <c r="N105" s="276">
        <v>2598.6</v>
      </c>
      <c r="O105" s="291">
        <v>432000</v>
      </c>
      <c r="P105" s="292">
        <v>-3.9573143619386394E-2</v>
      </c>
    </row>
    <row r="106" spans="1:16" ht="15">
      <c r="A106" s="254">
        <v>96</v>
      </c>
      <c r="B106" s="343" t="s">
        <v>51</v>
      </c>
      <c r="C106" s="440" t="s">
        <v>135</v>
      </c>
      <c r="D106" s="441">
        <v>44343</v>
      </c>
      <c r="E106" s="288">
        <v>1211.25</v>
      </c>
      <c r="F106" s="288">
        <v>1206.9833333333333</v>
      </c>
      <c r="G106" s="289">
        <v>1195.6666666666667</v>
      </c>
      <c r="H106" s="289">
        <v>1180.0833333333335</v>
      </c>
      <c r="I106" s="289">
        <v>1168.7666666666669</v>
      </c>
      <c r="J106" s="289">
        <v>1222.5666666666666</v>
      </c>
      <c r="K106" s="289">
        <v>1233.8833333333332</v>
      </c>
      <c r="L106" s="289">
        <v>1249.4666666666665</v>
      </c>
      <c r="M106" s="276">
        <v>1218.3</v>
      </c>
      <c r="N106" s="276">
        <v>1191.4000000000001</v>
      </c>
      <c r="O106" s="291">
        <v>8683600</v>
      </c>
      <c r="P106" s="292">
        <v>-3.2758947169096761E-2</v>
      </c>
    </row>
    <row r="107" spans="1:16" ht="15">
      <c r="A107" s="254">
        <v>97</v>
      </c>
      <c r="B107" s="343" t="s">
        <v>43</v>
      </c>
      <c r="C107" s="440" t="s">
        <v>136</v>
      </c>
      <c r="D107" s="441">
        <v>44343</v>
      </c>
      <c r="E107" s="288">
        <v>809.9</v>
      </c>
      <c r="F107" s="288">
        <v>814.69999999999993</v>
      </c>
      <c r="G107" s="289">
        <v>802.69999999999982</v>
      </c>
      <c r="H107" s="289">
        <v>795.49999999999989</v>
      </c>
      <c r="I107" s="289">
        <v>783.49999999999977</v>
      </c>
      <c r="J107" s="289">
        <v>821.89999999999986</v>
      </c>
      <c r="K107" s="289">
        <v>833.90000000000009</v>
      </c>
      <c r="L107" s="289">
        <v>841.09999999999991</v>
      </c>
      <c r="M107" s="276">
        <v>826.7</v>
      </c>
      <c r="N107" s="276">
        <v>807.5</v>
      </c>
      <c r="O107" s="291">
        <v>9365300</v>
      </c>
      <c r="P107" s="292">
        <v>-0.13061277535902269</v>
      </c>
    </row>
    <row r="108" spans="1:16" ht="15">
      <c r="A108" s="254">
        <v>98</v>
      </c>
      <c r="B108" s="343" t="s">
        <v>56</v>
      </c>
      <c r="C108" s="440" t="s">
        <v>137</v>
      </c>
      <c r="D108" s="441">
        <v>44343</v>
      </c>
      <c r="E108" s="288">
        <v>157.6</v>
      </c>
      <c r="F108" s="288">
        <v>159.9</v>
      </c>
      <c r="G108" s="289">
        <v>154.65</v>
      </c>
      <c r="H108" s="289">
        <v>151.69999999999999</v>
      </c>
      <c r="I108" s="289">
        <v>146.44999999999999</v>
      </c>
      <c r="J108" s="289">
        <v>162.85000000000002</v>
      </c>
      <c r="K108" s="289">
        <v>168.10000000000002</v>
      </c>
      <c r="L108" s="289">
        <v>171.05000000000004</v>
      </c>
      <c r="M108" s="276">
        <v>165.15</v>
      </c>
      <c r="N108" s="276">
        <v>156.94999999999999</v>
      </c>
      <c r="O108" s="291">
        <v>40364000</v>
      </c>
      <c r="P108" s="292">
        <v>-6.434863235975892E-2</v>
      </c>
    </row>
    <row r="109" spans="1:16" ht="15">
      <c r="A109" s="254">
        <v>99</v>
      </c>
      <c r="B109" s="343" t="s">
        <v>56</v>
      </c>
      <c r="C109" s="440" t="s">
        <v>138</v>
      </c>
      <c r="D109" s="441">
        <v>44343</v>
      </c>
      <c r="E109" s="288">
        <v>160</v>
      </c>
      <c r="F109" s="288">
        <v>160.41666666666666</v>
      </c>
      <c r="G109" s="289">
        <v>158.73333333333332</v>
      </c>
      <c r="H109" s="289">
        <v>157.46666666666667</v>
      </c>
      <c r="I109" s="289">
        <v>155.78333333333333</v>
      </c>
      <c r="J109" s="289">
        <v>161.68333333333331</v>
      </c>
      <c r="K109" s="289">
        <v>163.36666666666665</v>
      </c>
      <c r="L109" s="289">
        <v>164.6333333333333</v>
      </c>
      <c r="M109" s="276">
        <v>162.1</v>
      </c>
      <c r="N109" s="276">
        <v>159.15</v>
      </c>
      <c r="O109" s="291">
        <v>28260000</v>
      </c>
      <c r="P109" s="292">
        <v>4.0424121935056331E-2</v>
      </c>
    </row>
    <row r="110" spans="1:16" ht="15">
      <c r="A110" s="254">
        <v>100</v>
      </c>
      <c r="B110" s="343" t="s">
        <v>49</v>
      </c>
      <c r="C110" s="440" t="s">
        <v>139</v>
      </c>
      <c r="D110" s="441">
        <v>44343</v>
      </c>
      <c r="E110" s="288">
        <v>463.05</v>
      </c>
      <c r="F110" s="288">
        <v>463.39999999999992</v>
      </c>
      <c r="G110" s="289">
        <v>459.54999999999984</v>
      </c>
      <c r="H110" s="289">
        <v>456.0499999999999</v>
      </c>
      <c r="I110" s="289">
        <v>452.19999999999982</v>
      </c>
      <c r="J110" s="289">
        <v>466.89999999999986</v>
      </c>
      <c r="K110" s="289">
        <v>470.74999999999989</v>
      </c>
      <c r="L110" s="289">
        <v>474.24999999999989</v>
      </c>
      <c r="M110" s="276">
        <v>467.25</v>
      </c>
      <c r="N110" s="276">
        <v>459.9</v>
      </c>
      <c r="O110" s="291">
        <v>9084000</v>
      </c>
      <c r="P110" s="292">
        <v>-1.7582417582417582E-3</v>
      </c>
    </row>
    <row r="111" spans="1:16" ht="15">
      <c r="A111" s="254">
        <v>101</v>
      </c>
      <c r="B111" s="343" t="s">
        <v>43</v>
      </c>
      <c r="C111" s="440" t="s">
        <v>140</v>
      </c>
      <c r="D111" s="441">
        <v>44343</v>
      </c>
      <c r="E111" s="288">
        <v>6906.7</v>
      </c>
      <c r="F111" s="288">
        <v>6913</v>
      </c>
      <c r="G111" s="289">
        <v>6878.7</v>
      </c>
      <c r="H111" s="289">
        <v>6850.7</v>
      </c>
      <c r="I111" s="289">
        <v>6816.4</v>
      </c>
      <c r="J111" s="289">
        <v>6941</v>
      </c>
      <c r="K111" s="289">
        <v>6975.2999999999993</v>
      </c>
      <c r="L111" s="289">
        <v>7003.3</v>
      </c>
      <c r="M111" s="276">
        <v>6947.3</v>
      </c>
      <c r="N111" s="276">
        <v>6885</v>
      </c>
      <c r="O111" s="291">
        <v>2418100</v>
      </c>
      <c r="P111" s="292">
        <v>-4.5210455658216853E-2</v>
      </c>
    </row>
    <row r="112" spans="1:16" ht="15">
      <c r="A112" s="254">
        <v>102</v>
      </c>
      <c r="B112" s="343" t="s">
        <v>49</v>
      </c>
      <c r="C112" s="440" t="s">
        <v>141</v>
      </c>
      <c r="D112" s="441">
        <v>44343</v>
      </c>
      <c r="E112" s="288">
        <v>589.4</v>
      </c>
      <c r="F112" s="288">
        <v>586.25</v>
      </c>
      <c r="G112" s="289">
        <v>577.15</v>
      </c>
      <c r="H112" s="289">
        <v>564.9</v>
      </c>
      <c r="I112" s="289">
        <v>555.79999999999995</v>
      </c>
      <c r="J112" s="289">
        <v>598.5</v>
      </c>
      <c r="K112" s="289">
        <v>607.59999999999991</v>
      </c>
      <c r="L112" s="289">
        <v>619.85</v>
      </c>
      <c r="M112" s="276">
        <v>595.35</v>
      </c>
      <c r="N112" s="276">
        <v>574</v>
      </c>
      <c r="O112" s="291">
        <v>13126250</v>
      </c>
      <c r="P112" s="292">
        <v>-4.6663640490240584E-2</v>
      </c>
    </row>
    <row r="113" spans="1:16" ht="15">
      <c r="A113" s="254">
        <v>103</v>
      </c>
      <c r="B113" s="343" t="s">
        <v>56</v>
      </c>
      <c r="C113" s="440" t="s">
        <v>142</v>
      </c>
      <c r="D113" s="441">
        <v>44343</v>
      </c>
      <c r="E113" s="288">
        <v>926.35</v>
      </c>
      <c r="F113" s="288">
        <v>921.5333333333333</v>
      </c>
      <c r="G113" s="289">
        <v>908.06666666666661</v>
      </c>
      <c r="H113" s="289">
        <v>889.7833333333333</v>
      </c>
      <c r="I113" s="289">
        <v>876.31666666666661</v>
      </c>
      <c r="J113" s="289">
        <v>939.81666666666661</v>
      </c>
      <c r="K113" s="289">
        <v>953.2833333333333</v>
      </c>
      <c r="L113" s="289">
        <v>971.56666666666661</v>
      </c>
      <c r="M113" s="276">
        <v>935</v>
      </c>
      <c r="N113" s="276">
        <v>903.25</v>
      </c>
      <c r="O113" s="291">
        <v>2201550</v>
      </c>
      <c r="P113" s="292">
        <v>-6.7448680351906163E-3</v>
      </c>
    </row>
    <row r="114" spans="1:16" ht="15">
      <c r="A114" s="254">
        <v>104</v>
      </c>
      <c r="B114" s="343" t="s">
        <v>72</v>
      </c>
      <c r="C114" s="440" t="s">
        <v>143</v>
      </c>
      <c r="D114" s="441">
        <v>44343</v>
      </c>
      <c r="E114" s="288">
        <v>1139.5</v>
      </c>
      <c r="F114" s="288">
        <v>1157.5833333333333</v>
      </c>
      <c r="G114" s="289">
        <v>1116.1666666666665</v>
      </c>
      <c r="H114" s="289">
        <v>1092.8333333333333</v>
      </c>
      <c r="I114" s="289">
        <v>1051.4166666666665</v>
      </c>
      <c r="J114" s="289">
        <v>1180.9166666666665</v>
      </c>
      <c r="K114" s="289">
        <v>1222.333333333333</v>
      </c>
      <c r="L114" s="289">
        <v>1245.6666666666665</v>
      </c>
      <c r="M114" s="276">
        <v>1199</v>
      </c>
      <c r="N114" s="276">
        <v>1134.25</v>
      </c>
      <c r="O114" s="291">
        <v>1831200</v>
      </c>
      <c r="P114" s="292">
        <v>2.8301886792452831E-2</v>
      </c>
    </row>
    <row r="115" spans="1:16" ht="15">
      <c r="A115" s="254">
        <v>105</v>
      </c>
      <c r="B115" s="343" t="s">
        <v>106</v>
      </c>
      <c r="C115" s="440" t="s">
        <v>144</v>
      </c>
      <c r="D115" s="441">
        <v>44343</v>
      </c>
      <c r="E115" s="288">
        <v>2171.5</v>
      </c>
      <c r="F115" s="288">
        <v>2168.1166666666668</v>
      </c>
      <c r="G115" s="289">
        <v>2144.1333333333337</v>
      </c>
      <c r="H115" s="289">
        <v>2116.7666666666669</v>
      </c>
      <c r="I115" s="289">
        <v>2092.7833333333338</v>
      </c>
      <c r="J115" s="289">
        <v>2195.4833333333336</v>
      </c>
      <c r="K115" s="289">
        <v>2219.4666666666672</v>
      </c>
      <c r="L115" s="289">
        <v>2246.8333333333335</v>
      </c>
      <c r="M115" s="276">
        <v>2192.1</v>
      </c>
      <c r="N115" s="276">
        <v>2140.75</v>
      </c>
      <c r="O115" s="291">
        <v>1962800</v>
      </c>
      <c r="P115" s="292">
        <v>2.1440466278101582E-2</v>
      </c>
    </row>
    <row r="116" spans="1:16" ht="15">
      <c r="A116" s="254">
        <v>106</v>
      </c>
      <c r="B116" s="343" t="s">
        <v>43</v>
      </c>
      <c r="C116" s="440" t="s">
        <v>145</v>
      </c>
      <c r="D116" s="441">
        <v>44343</v>
      </c>
      <c r="E116" s="288">
        <v>240.2</v>
      </c>
      <c r="F116" s="288">
        <v>238.58333333333334</v>
      </c>
      <c r="G116" s="289">
        <v>233.16666666666669</v>
      </c>
      <c r="H116" s="289">
        <v>226.13333333333335</v>
      </c>
      <c r="I116" s="289">
        <v>220.7166666666667</v>
      </c>
      <c r="J116" s="289">
        <v>245.61666666666667</v>
      </c>
      <c r="K116" s="289">
        <v>251.03333333333336</v>
      </c>
      <c r="L116" s="289">
        <v>258.06666666666666</v>
      </c>
      <c r="M116" s="276">
        <v>244</v>
      </c>
      <c r="N116" s="276">
        <v>231.55</v>
      </c>
      <c r="O116" s="291">
        <v>29543500</v>
      </c>
      <c r="P116" s="292">
        <v>-1.8602488082781071E-2</v>
      </c>
    </row>
    <row r="117" spans="1:16" ht="15">
      <c r="A117" s="254">
        <v>107</v>
      </c>
      <c r="B117" s="343" t="s">
        <v>106</v>
      </c>
      <c r="C117" s="440" t="s">
        <v>262</v>
      </c>
      <c r="D117" s="441">
        <v>44343</v>
      </c>
      <c r="E117" s="288">
        <v>1882.15</v>
      </c>
      <c r="F117" s="288">
        <v>1875.6666666666667</v>
      </c>
      <c r="G117" s="289">
        <v>1832.5333333333335</v>
      </c>
      <c r="H117" s="289">
        <v>1782.9166666666667</v>
      </c>
      <c r="I117" s="289">
        <v>1739.7833333333335</v>
      </c>
      <c r="J117" s="289">
        <v>1925.2833333333335</v>
      </c>
      <c r="K117" s="289">
        <v>1968.4166666666667</v>
      </c>
      <c r="L117" s="289">
        <v>2018.0333333333335</v>
      </c>
      <c r="M117" s="276">
        <v>1918.8</v>
      </c>
      <c r="N117" s="276">
        <v>1826.05</v>
      </c>
      <c r="O117" s="291">
        <v>336375</v>
      </c>
      <c r="P117" s="292">
        <v>-9.0509666080843584E-2</v>
      </c>
    </row>
    <row r="118" spans="1:16" ht="15">
      <c r="A118" s="254">
        <v>108</v>
      </c>
      <c r="B118" s="343" t="s">
        <v>43</v>
      </c>
      <c r="C118" s="440" t="s">
        <v>146</v>
      </c>
      <c r="D118" s="441">
        <v>44343</v>
      </c>
      <c r="E118" s="288">
        <v>82345.45</v>
      </c>
      <c r="F118" s="288">
        <v>82605.183333333334</v>
      </c>
      <c r="G118" s="289">
        <v>81782.866666666669</v>
      </c>
      <c r="H118" s="289">
        <v>81220.28333333334</v>
      </c>
      <c r="I118" s="289">
        <v>80397.966666666674</v>
      </c>
      <c r="J118" s="289">
        <v>83167.766666666663</v>
      </c>
      <c r="K118" s="289">
        <v>83990.083333333343</v>
      </c>
      <c r="L118" s="289">
        <v>84552.666666666657</v>
      </c>
      <c r="M118" s="276">
        <v>83427.5</v>
      </c>
      <c r="N118" s="276">
        <v>82042.600000000006</v>
      </c>
      <c r="O118" s="291">
        <v>47560</v>
      </c>
      <c r="P118" s="292">
        <v>-2.1197777320436303E-2</v>
      </c>
    </row>
    <row r="119" spans="1:16" ht="15">
      <c r="A119" s="254">
        <v>109</v>
      </c>
      <c r="B119" s="343" t="s">
        <v>56</v>
      </c>
      <c r="C119" s="440" t="s">
        <v>147</v>
      </c>
      <c r="D119" s="441">
        <v>44343</v>
      </c>
      <c r="E119" s="288">
        <v>1263.2</v>
      </c>
      <c r="F119" s="288">
        <v>1268.5666666666666</v>
      </c>
      <c r="G119" s="289">
        <v>1253.1833333333332</v>
      </c>
      <c r="H119" s="289">
        <v>1243.1666666666665</v>
      </c>
      <c r="I119" s="289">
        <v>1227.7833333333331</v>
      </c>
      <c r="J119" s="289">
        <v>1278.5833333333333</v>
      </c>
      <c r="K119" s="289">
        <v>1293.9666666666665</v>
      </c>
      <c r="L119" s="289">
        <v>1303.9833333333333</v>
      </c>
      <c r="M119" s="276">
        <v>1283.95</v>
      </c>
      <c r="N119" s="276">
        <v>1258.55</v>
      </c>
      <c r="O119" s="291">
        <v>2644500</v>
      </c>
      <c r="P119" s="292">
        <v>-6.7689053410893707E-2</v>
      </c>
    </row>
    <row r="120" spans="1:16" ht="15">
      <c r="A120" s="254">
        <v>110</v>
      </c>
      <c r="B120" s="343" t="s">
        <v>39</v>
      </c>
      <c r="C120" s="440" t="s">
        <v>790</v>
      </c>
      <c r="D120" s="441">
        <v>44343</v>
      </c>
      <c r="E120" s="288">
        <v>349.55</v>
      </c>
      <c r="F120" s="288">
        <v>351.31666666666666</v>
      </c>
      <c r="G120" s="289">
        <v>346.23333333333335</v>
      </c>
      <c r="H120" s="289">
        <v>342.91666666666669</v>
      </c>
      <c r="I120" s="289">
        <v>337.83333333333337</v>
      </c>
      <c r="J120" s="289">
        <v>354.63333333333333</v>
      </c>
      <c r="K120" s="289">
        <v>359.7166666666667</v>
      </c>
      <c r="L120" s="289">
        <v>363.0333333333333</v>
      </c>
      <c r="M120" s="276">
        <v>356.4</v>
      </c>
      <c r="N120" s="276">
        <v>348</v>
      </c>
      <c r="O120" s="291">
        <v>1225600</v>
      </c>
      <c r="P120" s="292">
        <v>-3.9011703511053317E-3</v>
      </c>
    </row>
    <row r="121" spans="1:16" ht="15">
      <c r="A121" s="254">
        <v>111</v>
      </c>
      <c r="B121" s="343" t="s">
        <v>111</v>
      </c>
      <c r="C121" s="440" t="s">
        <v>148</v>
      </c>
      <c r="D121" s="441">
        <v>44343</v>
      </c>
      <c r="E121" s="288">
        <v>72.599999999999994</v>
      </c>
      <c r="F121" s="288">
        <v>73.466666666666669</v>
      </c>
      <c r="G121" s="289">
        <v>70.983333333333334</v>
      </c>
      <c r="H121" s="289">
        <v>69.36666666666666</v>
      </c>
      <c r="I121" s="289">
        <v>66.883333333333326</v>
      </c>
      <c r="J121" s="289">
        <v>75.083333333333343</v>
      </c>
      <c r="K121" s="289">
        <v>77.566666666666691</v>
      </c>
      <c r="L121" s="289">
        <v>79.183333333333351</v>
      </c>
      <c r="M121" s="276">
        <v>75.95</v>
      </c>
      <c r="N121" s="276">
        <v>71.849999999999994</v>
      </c>
      <c r="O121" s="291">
        <v>87125000</v>
      </c>
      <c r="P121" s="292">
        <v>0.13009922822491732</v>
      </c>
    </row>
    <row r="122" spans="1:16" ht="15">
      <c r="A122" s="254">
        <v>112</v>
      </c>
      <c r="B122" s="343" t="s">
        <v>39</v>
      </c>
      <c r="C122" s="440" t="s">
        <v>256</v>
      </c>
      <c r="D122" s="441">
        <v>44343</v>
      </c>
      <c r="E122" s="288">
        <v>4353.5</v>
      </c>
      <c r="F122" s="288">
        <v>4361.75</v>
      </c>
      <c r="G122" s="289">
        <v>4320.25</v>
      </c>
      <c r="H122" s="289">
        <v>4287</v>
      </c>
      <c r="I122" s="289">
        <v>4245.5</v>
      </c>
      <c r="J122" s="289">
        <v>4395</v>
      </c>
      <c r="K122" s="289">
        <v>4436.5</v>
      </c>
      <c r="L122" s="289">
        <v>4469.75</v>
      </c>
      <c r="M122" s="276">
        <v>4403.25</v>
      </c>
      <c r="N122" s="276">
        <v>4328.5</v>
      </c>
      <c r="O122" s="291">
        <v>1462125</v>
      </c>
      <c r="P122" s="292">
        <v>-1.6562972927526485E-2</v>
      </c>
    </row>
    <row r="123" spans="1:16" ht="15">
      <c r="A123" s="254">
        <v>113</v>
      </c>
      <c r="B123" s="343" t="s">
        <v>838</v>
      </c>
      <c r="C123" s="440" t="s">
        <v>450</v>
      </c>
      <c r="D123" s="441">
        <v>44343</v>
      </c>
      <c r="E123" s="288">
        <v>3289.2</v>
      </c>
      <c r="F123" s="288">
        <v>3269.15</v>
      </c>
      <c r="G123" s="289">
        <v>3238.3</v>
      </c>
      <c r="H123" s="289">
        <v>3187.4</v>
      </c>
      <c r="I123" s="289">
        <v>3156.55</v>
      </c>
      <c r="J123" s="289">
        <v>3320.05</v>
      </c>
      <c r="K123" s="289">
        <v>3350.8999999999996</v>
      </c>
      <c r="L123" s="289">
        <v>3401.8</v>
      </c>
      <c r="M123" s="276">
        <v>3300</v>
      </c>
      <c r="N123" s="276">
        <v>3218.25</v>
      </c>
      <c r="O123" s="291">
        <v>391725</v>
      </c>
      <c r="P123" s="292">
        <v>-5.0190943807965085E-2</v>
      </c>
    </row>
    <row r="124" spans="1:16" ht="15">
      <c r="A124" s="254">
        <v>114</v>
      </c>
      <c r="B124" s="343" t="s">
        <v>49</v>
      </c>
      <c r="C124" s="440" t="s">
        <v>151</v>
      </c>
      <c r="D124" s="441">
        <v>44343</v>
      </c>
      <c r="E124" s="288">
        <v>17520.05</v>
      </c>
      <c r="F124" s="288">
        <v>17586.433333333334</v>
      </c>
      <c r="G124" s="289">
        <v>17407.666666666668</v>
      </c>
      <c r="H124" s="289">
        <v>17295.283333333333</v>
      </c>
      <c r="I124" s="289">
        <v>17116.516666666666</v>
      </c>
      <c r="J124" s="289">
        <v>17698.816666666669</v>
      </c>
      <c r="K124" s="289">
        <v>17877.583333333332</v>
      </c>
      <c r="L124" s="289">
        <v>17989.966666666671</v>
      </c>
      <c r="M124" s="276">
        <v>17765.2</v>
      </c>
      <c r="N124" s="276">
        <v>17474.05</v>
      </c>
      <c r="O124" s="291">
        <v>255200</v>
      </c>
      <c r="P124" s="292">
        <v>-2.3531662521522861E-2</v>
      </c>
    </row>
    <row r="125" spans="1:16" ht="15">
      <c r="A125" s="254">
        <v>115</v>
      </c>
      <c r="B125" s="343" t="s">
        <v>111</v>
      </c>
      <c r="C125" s="440" t="s">
        <v>152</v>
      </c>
      <c r="D125" s="441">
        <v>44343</v>
      </c>
      <c r="E125" s="288">
        <v>181.8</v>
      </c>
      <c r="F125" s="288">
        <v>182.70000000000002</v>
      </c>
      <c r="G125" s="289">
        <v>179.60000000000002</v>
      </c>
      <c r="H125" s="289">
        <v>177.4</v>
      </c>
      <c r="I125" s="289">
        <v>174.3</v>
      </c>
      <c r="J125" s="289">
        <v>184.90000000000003</v>
      </c>
      <c r="K125" s="289">
        <v>188</v>
      </c>
      <c r="L125" s="289">
        <v>190.20000000000005</v>
      </c>
      <c r="M125" s="276">
        <v>185.8</v>
      </c>
      <c r="N125" s="276">
        <v>180.5</v>
      </c>
      <c r="O125" s="291">
        <v>65331700</v>
      </c>
      <c r="P125" s="292">
        <v>1.4883430474604496E-2</v>
      </c>
    </row>
    <row r="126" spans="1:16" ht="15">
      <c r="A126" s="254">
        <v>116</v>
      </c>
      <c r="B126" s="343" t="s">
        <v>42</v>
      </c>
      <c r="C126" s="440" t="s">
        <v>153</v>
      </c>
      <c r="D126" s="441">
        <v>44343</v>
      </c>
      <c r="E126" s="288">
        <v>113</v>
      </c>
      <c r="F126" s="288">
        <v>113.48333333333333</v>
      </c>
      <c r="G126" s="289">
        <v>112.36666666666667</v>
      </c>
      <c r="H126" s="289">
        <v>111.73333333333333</v>
      </c>
      <c r="I126" s="289">
        <v>110.61666666666667</v>
      </c>
      <c r="J126" s="289">
        <v>114.11666666666667</v>
      </c>
      <c r="K126" s="289">
        <v>115.23333333333332</v>
      </c>
      <c r="L126" s="289">
        <v>115.86666666666667</v>
      </c>
      <c r="M126" s="276">
        <v>114.6</v>
      </c>
      <c r="N126" s="276">
        <v>112.85</v>
      </c>
      <c r="O126" s="291">
        <v>84781800</v>
      </c>
      <c r="P126" s="292">
        <v>1.5220804040679816E-2</v>
      </c>
    </row>
    <row r="127" spans="1:16" ht="15">
      <c r="A127" s="254">
        <v>117</v>
      </c>
      <c r="B127" s="343" t="s">
        <v>72</v>
      </c>
      <c r="C127" s="440" t="s">
        <v>155</v>
      </c>
      <c r="D127" s="441">
        <v>44343</v>
      </c>
      <c r="E127" s="288">
        <v>114.6</v>
      </c>
      <c r="F127" s="288">
        <v>115.31666666666666</v>
      </c>
      <c r="G127" s="289">
        <v>113.33333333333333</v>
      </c>
      <c r="H127" s="289">
        <v>112.06666666666666</v>
      </c>
      <c r="I127" s="289">
        <v>110.08333333333333</v>
      </c>
      <c r="J127" s="289">
        <v>116.58333333333333</v>
      </c>
      <c r="K127" s="289">
        <v>118.56666666666668</v>
      </c>
      <c r="L127" s="289">
        <v>119.83333333333333</v>
      </c>
      <c r="M127" s="276">
        <v>117.3</v>
      </c>
      <c r="N127" s="276">
        <v>114.05</v>
      </c>
      <c r="O127" s="291">
        <v>53083800</v>
      </c>
      <c r="P127" s="292">
        <v>0.1012779552715655</v>
      </c>
    </row>
    <row r="128" spans="1:16" ht="15">
      <c r="A128" s="254">
        <v>118</v>
      </c>
      <c r="B128" s="343" t="s">
        <v>78</v>
      </c>
      <c r="C128" s="440" t="s">
        <v>156</v>
      </c>
      <c r="D128" s="441">
        <v>44343</v>
      </c>
      <c r="E128" s="288">
        <v>31496.85</v>
      </c>
      <c r="F128" s="288">
        <v>31314.716666666664</v>
      </c>
      <c r="G128" s="289">
        <v>30865.633333333328</v>
      </c>
      <c r="H128" s="289">
        <v>30234.416666666664</v>
      </c>
      <c r="I128" s="289">
        <v>29785.333333333328</v>
      </c>
      <c r="J128" s="289">
        <v>31945.933333333327</v>
      </c>
      <c r="K128" s="289">
        <v>32395.016666666663</v>
      </c>
      <c r="L128" s="289">
        <v>33026.233333333323</v>
      </c>
      <c r="M128" s="276">
        <v>31763.8</v>
      </c>
      <c r="N128" s="276">
        <v>30683.5</v>
      </c>
      <c r="O128" s="291">
        <v>90060</v>
      </c>
      <c r="P128" s="292">
        <v>1.6937669376693765E-2</v>
      </c>
    </row>
    <row r="129" spans="1:16" ht="15">
      <c r="A129" s="254">
        <v>119</v>
      </c>
      <c r="B129" s="363" t="s">
        <v>51</v>
      </c>
      <c r="C129" s="440" t="s">
        <v>157</v>
      </c>
      <c r="D129" s="441">
        <v>44343</v>
      </c>
      <c r="E129" s="288">
        <v>1699.85</v>
      </c>
      <c r="F129" s="288">
        <v>1705.5666666666666</v>
      </c>
      <c r="G129" s="289">
        <v>1679.0833333333333</v>
      </c>
      <c r="H129" s="289">
        <v>1658.3166666666666</v>
      </c>
      <c r="I129" s="289">
        <v>1631.8333333333333</v>
      </c>
      <c r="J129" s="289">
        <v>1726.3333333333333</v>
      </c>
      <c r="K129" s="289">
        <v>1752.8166666666668</v>
      </c>
      <c r="L129" s="289">
        <v>1773.5833333333333</v>
      </c>
      <c r="M129" s="276">
        <v>1732.05</v>
      </c>
      <c r="N129" s="276">
        <v>1684.8</v>
      </c>
      <c r="O129" s="291">
        <v>3445200</v>
      </c>
      <c r="P129" s="292">
        <v>-9.5693779904306223E-4</v>
      </c>
    </row>
    <row r="130" spans="1:16" ht="15">
      <c r="A130" s="254">
        <v>120</v>
      </c>
      <c r="B130" s="343" t="s">
        <v>72</v>
      </c>
      <c r="C130" s="440" t="s">
        <v>158</v>
      </c>
      <c r="D130" s="441">
        <v>44343</v>
      </c>
      <c r="E130" s="288">
        <v>236.15</v>
      </c>
      <c r="F130" s="288">
        <v>237.5</v>
      </c>
      <c r="G130" s="289">
        <v>232.65</v>
      </c>
      <c r="H130" s="289">
        <v>229.15</v>
      </c>
      <c r="I130" s="289">
        <v>224.3</v>
      </c>
      <c r="J130" s="289">
        <v>241</v>
      </c>
      <c r="K130" s="289">
        <v>245.85000000000002</v>
      </c>
      <c r="L130" s="289">
        <v>249.35</v>
      </c>
      <c r="M130" s="276">
        <v>242.35</v>
      </c>
      <c r="N130" s="276">
        <v>234</v>
      </c>
      <c r="O130" s="291">
        <v>17700000</v>
      </c>
      <c r="P130" s="292">
        <v>-1.0159160176092109E-3</v>
      </c>
    </row>
    <row r="131" spans="1:16" ht="15">
      <c r="A131" s="254">
        <v>121</v>
      </c>
      <c r="B131" s="343" t="s">
        <v>56</v>
      </c>
      <c r="C131" s="440" t="s">
        <v>159</v>
      </c>
      <c r="D131" s="441">
        <v>44343</v>
      </c>
      <c r="E131" s="288">
        <v>119</v>
      </c>
      <c r="F131" s="288">
        <v>119.43333333333334</v>
      </c>
      <c r="G131" s="289">
        <v>118.26666666666668</v>
      </c>
      <c r="H131" s="289">
        <v>117.53333333333335</v>
      </c>
      <c r="I131" s="289">
        <v>116.36666666666669</v>
      </c>
      <c r="J131" s="289">
        <v>120.16666666666667</v>
      </c>
      <c r="K131" s="289">
        <v>121.33333333333333</v>
      </c>
      <c r="L131" s="289">
        <v>122.06666666666666</v>
      </c>
      <c r="M131" s="276">
        <v>120.6</v>
      </c>
      <c r="N131" s="276">
        <v>118.7</v>
      </c>
      <c r="O131" s="291">
        <v>38855400</v>
      </c>
      <c r="P131" s="292">
        <v>-8.0721747388414061E-3</v>
      </c>
    </row>
    <row r="132" spans="1:16" ht="15">
      <c r="A132" s="254">
        <v>122</v>
      </c>
      <c r="B132" s="343" t="s">
        <v>51</v>
      </c>
      <c r="C132" s="440" t="s">
        <v>269</v>
      </c>
      <c r="D132" s="441">
        <v>44343</v>
      </c>
      <c r="E132" s="288">
        <v>5250.75</v>
      </c>
      <c r="F132" s="288">
        <v>5297.1833333333334</v>
      </c>
      <c r="G132" s="289">
        <v>5194.4666666666672</v>
      </c>
      <c r="H132" s="289">
        <v>5138.1833333333334</v>
      </c>
      <c r="I132" s="289">
        <v>5035.4666666666672</v>
      </c>
      <c r="J132" s="289">
        <v>5353.4666666666672</v>
      </c>
      <c r="K132" s="289">
        <v>5456.1833333333325</v>
      </c>
      <c r="L132" s="289">
        <v>5512.4666666666672</v>
      </c>
      <c r="M132" s="276">
        <v>5399.9</v>
      </c>
      <c r="N132" s="276">
        <v>5240.8999999999996</v>
      </c>
      <c r="O132" s="291">
        <v>246125</v>
      </c>
      <c r="P132" s="292">
        <v>-5.5555555555555558E-3</v>
      </c>
    </row>
    <row r="133" spans="1:16" ht="15">
      <c r="A133" s="254">
        <v>123</v>
      </c>
      <c r="B133" s="343" t="s">
        <v>49</v>
      </c>
      <c r="C133" s="440" t="s">
        <v>160</v>
      </c>
      <c r="D133" s="441">
        <v>44343</v>
      </c>
      <c r="E133" s="288">
        <v>2052.35</v>
      </c>
      <c r="F133" s="288">
        <v>2053.3666666666668</v>
      </c>
      <c r="G133" s="289">
        <v>2038.2333333333336</v>
      </c>
      <c r="H133" s="289">
        <v>2024.1166666666668</v>
      </c>
      <c r="I133" s="289">
        <v>2008.9833333333336</v>
      </c>
      <c r="J133" s="289">
        <v>2067.4833333333336</v>
      </c>
      <c r="K133" s="289">
        <v>2082.6166666666668</v>
      </c>
      <c r="L133" s="289">
        <v>2096.7333333333336</v>
      </c>
      <c r="M133" s="276">
        <v>2068.5</v>
      </c>
      <c r="N133" s="276">
        <v>2039.25</v>
      </c>
      <c r="O133" s="291">
        <v>2340500</v>
      </c>
      <c r="P133" s="292">
        <v>-2.9643449419568823E-2</v>
      </c>
    </row>
    <row r="134" spans="1:16" ht="15">
      <c r="A134" s="254">
        <v>124</v>
      </c>
      <c r="B134" s="343" t="s">
        <v>838</v>
      </c>
      <c r="C134" s="440" t="s">
        <v>267</v>
      </c>
      <c r="D134" s="441">
        <v>44343</v>
      </c>
      <c r="E134" s="288">
        <v>2563.85</v>
      </c>
      <c r="F134" s="288">
        <v>2560.3666666666663</v>
      </c>
      <c r="G134" s="289">
        <v>2541.7833333333328</v>
      </c>
      <c r="H134" s="289">
        <v>2519.7166666666667</v>
      </c>
      <c r="I134" s="289">
        <v>2501.1333333333332</v>
      </c>
      <c r="J134" s="289">
        <v>2582.4333333333325</v>
      </c>
      <c r="K134" s="289">
        <v>2601.0166666666655</v>
      </c>
      <c r="L134" s="289">
        <v>2623.0833333333321</v>
      </c>
      <c r="M134" s="276">
        <v>2578.9499999999998</v>
      </c>
      <c r="N134" s="276">
        <v>2538.3000000000002</v>
      </c>
      <c r="O134" s="291">
        <v>665500</v>
      </c>
      <c r="P134" s="292">
        <v>-3.3756805807622504E-2</v>
      </c>
    </row>
    <row r="135" spans="1:16" ht="15">
      <c r="A135" s="254">
        <v>125</v>
      </c>
      <c r="B135" s="343" t="s">
        <v>53</v>
      </c>
      <c r="C135" s="440" t="s">
        <v>161</v>
      </c>
      <c r="D135" s="441">
        <v>44343</v>
      </c>
      <c r="E135" s="288">
        <v>39.4</v>
      </c>
      <c r="F135" s="288">
        <v>39.65</v>
      </c>
      <c r="G135" s="289">
        <v>38.949999999999996</v>
      </c>
      <c r="H135" s="289">
        <v>38.5</v>
      </c>
      <c r="I135" s="289">
        <v>37.799999999999997</v>
      </c>
      <c r="J135" s="289">
        <v>40.099999999999994</v>
      </c>
      <c r="K135" s="289">
        <v>40.799999999999997</v>
      </c>
      <c r="L135" s="289">
        <v>41.249999999999993</v>
      </c>
      <c r="M135" s="276">
        <v>40.35</v>
      </c>
      <c r="N135" s="276">
        <v>39.200000000000003</v>
      </c>
      <c r="O135" s="291">
        <v>257680000</v>
      </c>
      <c r="P135" s="292">
        <v>-6.1370789136262968E-2</v>
      </c>
    </row>
    <row r="136" spans="1:16" ht="15">
      <c r="A136" s="254">
        <v>126</v>
      </c>
      <c r="B136" s="343" t="s">
        <v>42</v>
      </c>
      <c r="C136" s="440" t="s">
        <v>162</v>
      </c>
      <c r="D136" s="441">
        <v>44343</v>
      </c>
      <c r="E136" s="288">
        <v>232.95</v>
      </c>
      <c r="F136" s="288">
        <v>232.73333333333335</v>
      </c>
      <c r="G136" s="289">
        <v>230.9666666666667</v>
      </c>
      <c r="H136" s="289">
        <v>228.98333333333335</v>
      </c>
      <c r="I136" s="289">
        <v>227.2166666666667</v>
      </c>
      <c r="J136" s="289">
        <v>234.7166666666667</v>
      </c>
      <c r="K136" s="289">
        <v>236.48333333333335</v>
      </c>
      <c r="L136" s="289">
        <v>238.4666666666667</v>
      </c>
      <c r="M136" s="276">
        <v>234.5</v>
      </c>
      <c r="N136" s="276">
        <v>230.75</v>
      </c>
      <c r="O136" s="291">
        <v>18032000</v>
      </c>
      <c r="P136" s="292">
        <v>-0.10626486915146709</v>
      </c>
    </row>
    <row r="137" spans="1:16" ht="15">
      <c r="A137" s="254">
        <v>127</v>
      </c>
      <c r="B137" s="343" t="s">
        <v>88</v>
      </c>
      <c r="C137" s="440" t="s">
        <v>163</v>
      </c>
      <c r="D137" s="441">
        <v>44343</v>
      </c>
      <c r="E137" s="288">
        <v>1288.05</v>
      </c>
      <c r="F137" s="288">
        <v>1276.4333333333332</v>
      </c>
      <c r="G137" s="289">
        <v>1258.0166666666664</v>
      </c>
      <c r="H137" s="289">
        <v>1227.9833333333333</v>
      </c>
      <c r="I137" s="289">
        <v>1209.5666666666666</v>
      </c>
      <c r="J137" s="289">
        <v>1306.4666666666662</v>
      </c>
      <c r="K137" s="289">
        <v>1324.8833333333328</v>
      </c>
      <c r="L137" s="289">
        <v>1354.9166666666661</v>
      </c>
      <c r="M137" s="276">
        <v>1294.8499999999999</v>
      </c>
      <c r="N137" s="276">
        <v>1246.4000000000001</v>
      </c>
      <c r="O137" s="291">
        <v>1864060</v>
      </c>
      <c r="P137" s="292">
        <v>5.3600184034966643E-2</v>
      </c>
    </row>
    <row r="138" spans="1:16" ht="15">
      <c r="A138" s="254">
        <v>128</v>
      </c>
      <c r="B138" s="343" t="s">
        <v>37</v>
      </c>
      <c r="C138" s="440" t="s">
        <v>164</v>
      </c>
      <c r="D138" s="441">
        <v>44343</v>
      </c>
      <c r="E138" s="288">
        <v>944.35</v>
      </c>
      <c r="F138" s="288">
        <v>954.48333333333323</v>
      </c>
      <c r="G138" s="289">
        <v>931.91666666666652</v>
      </c>
      <c r="H138" s="289">
        <v>919.48333333333323</v>
      </c>
      <c r="I138" s="289">
        <v>896.91666666666652</v>
      </c>
      <c r="J138" s="289">
        <v>966.91666666666652</v>
      </c>
      <c r="K138" s="289">
        <v>989.48333333333335</v>
      </c>
      <c r="L138" s="289">
        <v>1001.9166666666665</v>
      </c>
      <c r="M138" s="276">
        <v>977.05</v>
      </c>
      <c r="N138" s="276">
        <v>942.05</v>
      </c>
      <c r="O138" s="291">
        <v>2433550</v>
      </c>
      <c r="P138" s="292">
        <v>-1.4118457300275482E-2</v>
      </c>
    </row>
    <row r="139" spans="1:16" ht="15">
      <c r="A139" s="254">
        <v>129</v>
      </c>
      <c r="B139" s="343" t="s">
        <v>53</v>
      </c>
      <c r="C139" s="440" t="s">
        <v>165</v>
      </c>
      <c r="D139" s="441">
        <v>44343</v>
      </c>
      <c r="E139" s="288">
        <v>206.3</v>
      </c>
      <c r="F139" s="288">
        <v>207.61666666666665</v>
      </c>
      <c r="G139" s="289">
        <v>203.6333333333333</v>
      </c>
      <c r="H139" s="289">
        <v>200.96666666666664</v>
      </c>
      <c r="I139" s="289">
        <v>196.98333333333329</v>
      </c>
      <c r="J139" s="289">
        <v>210.2833333333333</v>
      </c>
      <c r="K139" s="289">
        <v>214.26666666666665</v>
      </c>
      <c r="L139" s="289">
        <v>216.93333333333331</v>
      </c>
      <c r="M139" s="276">
        <v>211.6</v>
      </c>
      <c r="N139" s="276">
        <v>204.95</v>
      </c>
      <c r="O139" s="291">
        <v>24676100</v>
      </c>
      <c r="P139" s="292">
        <v>-7.3598258029395749E-2</v>
      </c>
    </row>
    <row r="140" spans="1:16" ht="15">
      <c r="A140" s="254">
        <v>130</v>
      </c>
      <c r="B140" s="343" t="s">
        <v>42</v>
      </c>
      <c r="C140" s="440" t="s">
        <v>166</v>
      </c>
      <c r="D140" s="441">
        <v>44343</v>
      </c>
      <c r="E140" s="288">
        <v>143.35</v>
      </c>
      <c r="F140" s="288">
        <v>144.11666666666667</v>
      </c>
      <c r="G140" s="289">
        <v>142.33333333333334</v>
      </c>
      <c r="H140" s="289">
        <v>141.31666666666666</v>
      </c>
      <c r="I140" s="289">
        <v>139.53333333333333</v>
      </c>
      <c r="J140" s="289">
        <v>145.13333333333335</v>
      </c>
      <c r="K140" s="289">
        <v>146.91666666666666</v>
      </c>
      <c r="L140" s="289">
        <v>147.93333333333337</v>
      </c>
      <c r="M140" s="276">
        <v>145.9</v>
      </c>
      <c r="N140" s="276">
        <v>143.1</v>
      </c>
      <c r="O140" s="291">
        <v>15972000</v>
      </c>
      <c r="P140" s="292">
        <v>-6.3456513624486751E-3</v>
      </c>
    </row>
    <row r="141" spans="1:16" ht="15">
      <c r="A141" s="254">
        <v>131</v>
      </c>
      <c r="B141" s="343" t="s">
        <v>72</v>
      </c>
      <c r="C141" s="440" t="s">
        <v>167</v>
      </c>
      <c r="D141" s="441">
        <v>44343</v>
      </c>
      <c r="E141" s="288">
        <v>1966.25</v>
      </c>
      <c r="F141" s="288">
        <v>1976.1666666666667</v>
      </c>
      <c r="G141" s="289">
        <v>1954.1333333333334</v>
      </c>
      <c r="H141" s="289">
        <v>1942.0166666666667</v>
      </c>
      <c r="I141" s="289">
        <v>1919.9833333333333</v>
      </c>
      <c r="J141" s="289">
        <v>1988.2833333333335</v>
      </c>
      <c r="K141" s="289">
        <v>2010.3166666666668</v>
      </c>
      <c r="L141" s="289">
        <v>2022.4333333333336</v>
      </c>
      <c r="M141" s="276">
        <v>1998.2</v>
      </c>
      <c r="N141" s="276">
        <v>1964.05</v>
      </c>
      <c r="O141" s="291">
        <v>30132250</v>
      </c>
      <c r="P141" s="292">
        <v>-4.5096014866818088E-3</v>
      </c>
    </row>
    <row r="142" spans="1:16" ht="15">
      <c r="A142" s="254">
        <v>132</v>
      </c>
      <c r="B142" s="343" t="s">
        <v>111</v>
      </c>
      <c r="C142" s="440" t="s">
        <v>168</v>
      </c>
      <c r="D142" s="441">
        <v>44343</v>
      </c>
      <c r="E142" s="288">
        <v>124.1</v>
      </c>
      <c r="F142" s="288">
        <v>125.28333333333335</v>
      </c>
      <c r="G142" s="289">
        <v>122.06666666666669</v>
      </c>
      <c r="H142" s="289">
        <v>120.03333333333335</v>
      </c>
      <c r="I142" s="289">
        <v>116.81666666666669</v>
      </c>
      <c r="J142" s="289">
        <v>127.31666666666669</v>
      </c>
      <c r="K142" s="289">
        <v>130.53333333333336</v>
      </c>
      <c r="L142" s="289">
        <v>132.56666666666669</v>
      </c>
      <c r="M142" s="276">
        <v>128.5</v>
      </c>
      <c r="N142" s="276">
        <v>123.25</v>
      </c>
      <c r="O142" s="291">
        <v>153577000</v>
      </c>
      <c r="P142" s="292">
        <v>0.14571226080793764</v>
      </c>
    </row>
    <row r="143" spans="1:16" ht="15">
      <c r="A143" s="254">
        <v>133</v>
      </c>
      <c r="B143" s="343" t="s">
        <v>56</v>
      </c>
      <c r="C143" s="440" t="s">
        <v>274</v>
      </c>
      <c r="D143" s="441">
        <v>44343</v>
      </c>
      <c r="E143" s="288">
        <v>966.65</v>
      </c>
      <c r="F143" s="288">
        <v>967.93333333333339</v>
      </c>
      <c r="G143" s="289">
        <v>962.86666666666679</v>
      </c>
      <c r="H143" s="289">
        <v>959.08333333333337</v>
      </c>
      <c r="I143" s="289">
        <v>954.01666666666677</v>
      </c>
      <c r="J143" s="289">
        <v>971.71666666666681</v>
      </c>
      <c r="K143" s="289">
        <v>976.78333333333342</v>
      </c>
      <c r="L143" s="289">
        <v>980.56666666666683</v>
      </c>
      <c r="M143" s="276">
        <v>973</v>
      </c>
      <c r="N143" s="276">
        <v>964.15</v>
      </c>
      <c r="O143" s="291">
        <v>7500750</v>
      </c>
      <c r="P143" s="292">
        <v>-4.9966752161109525E-2</v>
      </c>
    </row>
    <row r="144" spans="1:16" ht="15">
      <c r="A144" s="254">
        <v>134</v>
      </c>
      <c r="B144" s="343" t="s">
        <v>53</v>
      </c>
      <c r="C144" s="440" t="s">
        <v>169</v>
      </c>
      <c r="D144" s="441">
        <v>44343</v>
      </c>
      <c r="E144" s="288">
        <v>412.95</v>
      </c>
      <c r="F144" s="288">
        <v>412.05</v>
      </c>
      <c r="G144" s="289">
        <v>409</v>
      </c>
      <c r="H144" s="289">
        <v>405.05</v>
      </c>
      <c r="I144" s="289">
        <v>402</v>
      </c>
      <c r="J144" s="289">
        <v>416</v>
      </c>
      <c r="K144" s="289">
        <v>419.05000000000007</v>
      </c>
      <c r="L144" s="289">
        <v>423</v>
      </c>
      <c r="M144" s="276">
        <v>415.1</v>
      </c>
      <c r="N144" s="276">
        <v>408.1</v>
      </c>
      <c r="O144" s="291">
        <v>108307500</v>
      </c>
      <c r="P144" s="292">
        <v>-7.6804070986549372E-2</v>
      </c>
    </row>
    <row r="145" spans="1:16" ht="15">
      <c r="A145" s="254">
        <v>135</v>
      </c>
      <c r="B145" s="343" t="s">
        <v>37</v>
      </c>
      <c r="C145" s="440" t="s">
        <v>170</v>
      </c>
      <c r="D145" s="441">
        <v>44343</v>
      </c>
      <c r="E145" s="288">
        <v>27077.8</v>
      </c>
      <c r="F145" s="288">
        <v>27170.216666666664</v>
      </c>
      <c r="G145" s="289">
        <v>26852.633333333328</v>
      </c>
      <c r="H145" s="289">
        <v>26627.466666666664</v>
      </c>
      <c r="I145" s="289">
        <v>26309.883333333328</v>
      </c>
      <c r="J145" s="289">
        <v>27395.383333333328</v>
      </c>
      <c r="K145" s="289">
        <v>27712.966666666664</v>
      </c>
      <c r="L145" s="289">
        <v>27938.133333333328</v>
      </c>
      <c r="M145" s="276">
        <v>27487.8</v>
      </c>
      <c r="N145" s="276">
        <v>26945.05</v>
      </c>
      <c r="O145" s="291">
        <v>168875</v>
      </c>
      <c r="P145" s="292">
        <v>-4.4284097340124506E-2</v>
      </c>
    </row>
    <row r="146" spans="1:16" ht="15">
      <c r="A146" s="254">
        <v>136</v>
      </c>
      <c r="B146" s="343" t="s">
        <v>63</v>
      </c>
      <c r="C146" s="440" t="s">
        <v>171</v>
      </c>
      <c r="D146" s="441">
        <v>44343</v>
      </c>
      <c r="E146" s="288">
        <v>2011.55</v>
      </c>
      <c r="F146" s="288">
        <v>2019.3333333333333</v>
      </c>
      <c r="G146" s="289">
        <v>1982.4666666666667</v>
      </c>
      <c r="H146" s="289">
        <v>1953.3833333333334</v>
      </c>
      <c r="I146" s="289">
        <v>1916.5166666666669</v>
      </c>
      <c r="J146" s="289">
        <v>2048.4166666666665</v>
      </c>
      <c r="K146" s="289">
        <v>2085.2833333333328</v>
      </c>
      <c r="L146" s="289">
        <v>2114.3666666666663</v>
      </c>
      <c r="M146" s="276">
        <v>2056.1999999999998</v>
      </c>
      <c r="N146" s="276">
        <v>1990.25</v>
      </c>
      <c r="O146" s="291">
        <v>1045275</v>
      </c>
      <c r="P146" s="292">
        <v>-1.9349845201238391E-2</v>
      </c>
    </row>
    <row r="147" spans="1:16" ht="15">
      <c r="A147" s="254">
        <v>137</v>
      </c>
      <c r="B147" s="343" t="s">
        <v>78</v>
      </c>
      <c r="C147" s="440" t="s">
        <v>172</v>
      </c>
      <c r="D147" s="441">
        <v>44343</v>
      </c>
      <c r="E147" s="288">
        <v>6440.1</v>
      </c>
      <c r="F147" s="288">
        <v>6464.4000000000005</v>
      </c>
      <c r="G147" s="289">
        <v>6385.5000000000009</v>
      </c>
      <c r="H147" s="289">
        <v>6330.9000000000005</v>
      </c>
      <c r="I147" s="289">
        <v>6252.0000000000009</v>
      </c>
      <c r="J147" s="289">
        <v>6519.0000000000009</v>
      </c>
      <c r="K147" s="289">
        <v>6597.9000000000005</v>
      </c>
      <c r="L147" s="289">
        <v>6652.5000000000009</v>
      </c>
      <c r="M147" s="276">
        <v>6543.3</v>
      </c>
      <c r="N147" s="276">
        <v>6409.8</v>
      </c>
      <c r="O147" s="291">
        <v>428375</v>
      </c>
      <c r="P147" s="292">
        <v>-3.0825791855203621E-2</v>
      </c>
    </row>
    <row r="148" spans="1:16" ht="15">
      <c r="A148" s="254">
        <v>138</v>
      </c>
      <c r="B148" s="343" t="s">
        <v>56</v>
      </c>
      <c r="C148" s="440" t="s">
        <v>173</v>
      </c>
      <c r="D148" s="441">
        <v>44343</v>
      </c>
      <c r="E148" s="288">
        <v>1436.05</v>
      </c>
      <c r="F148" s="288">
        <v>1447.75</v>
      </c>
      <c r="G148" s="289">
        <v>1417.6</v>
      </c>
      <c r="H148" s="289">
        <v>1399.1499999999999</v>
      </c>
      <c r="I148" s="289">
        <v>1368.9999999999998</v>
      </c>
      <c r="J148" s="289">
        <v>1466.2</v>
      </c>
      <c r="K148" s="289">
        <v>1496.3500000000001</v>
      </c>
      <c r="L148" s="289">
        <v>1514.8000000000002</v>
      </c>
      <c r="M148" s="276">
        <v>1477.9</v>
      </c>
      <c r="N148" s="276">
        <v>1429.3</v>
      </c>
      <c r="O148" s="291">
        <v>3374000</v>
      </c>
      <c r="P148" s="292">
        <v>-1.6555905328203335E-2</v>
      </c>
    </row>
    <row r="149" spans="1:16" ht="15">
      <c r="A149" s="254">
        <v>139</v>
      </c>
      <c r="B149" s="343" t="s">
        <v>51</v>
      </c>
      <c r="C149" s="440" t="s">
        <v>175</v>
      </c>
      <c r="D149" s="441">
        <v>44343</v>
      </c>
      <c r="E149" s="288">
        <v>697</v>
      </c>
      <c r="F149" s="288">
        <v>695.5333333333333</v>
      </c>
      <c r="G149" s="289">
        <v>692.61666666666656</v>
      </c>
      <c r="H149" s="289">
        <v>688.23333333333323</v>
      </c>
      <c r="I149" s="289">
        <v>685.31666666666649</v>
      </c>
      <c r="J149" s="289">
        <v>699.91666666666663</v>
      </c>
      <c r="K149" s="289">
        <v>702.83333333333337</v>
      </c>
      <c r="L149" s="289">
        <v>707.2166666666667</v>
      </c>
      <c r="M149" s="276">
        <v>698.45</v>
      </c>
      <c r="N149" s="276">
        <v>691.15</v>
      </c>
      <c r="O149" s="291">
        <v>46492600</v>
      </c>
      <c r="P149" s="292">
        <v>-1.4891281777461362E-2</v>
      </c>
    </row>
    <row r="150" spans="1:16" ht="15">
      <c r="A150" s="254">
        <v>140</v>
      </c>
      <c r="B150" s="343" t="s">
        <v>88</v>
      </c>
      <c r="C150" s="440" t="s">
        <v>176</v>
      </c>
      <c r="D150" s="441">
        <v>44343</v>
      </c>
      <c r="E150" s="288">
        <v>519.54999999999995</v>
      </c>
      <c r="F150" s="288">
        <v>521.2166666666667</v>
      </c>
      <c r="G150" s="289">
        <v>514.83333333333337</v>
      </c>
      <c r="H150" s="289">
        <v>510.11666666666667</v>
      </c>
      <c r="I150" s="289">
        <v>503.73333333333335</v>
      </c>
      <c r="J150" s="289">
        <v>525.93333333333339</v>
      </c>
      <c r="K150" s="289">
        <v>532.31666666666661</v>
      </c>
      <c r="L150" s="289">
        <v>537.03333333333342</v>
      </c>
      <c r="M150" s="276">
        <v>527.6</v>
      </c>
      <c r="N150" s="276">
        <v>516.5</v>
      </c>
      <c r="O150" s="291">
        <v>12675000</v>
      </c>
      <c r="P150" s="292">
        <v>-4.828642091626428E-3</v>
      </c>
    </row>
    <row r="151" spans="1:16" ht="15">
      <c r="A151" s="254">
        <v>141</v>
      </c>
      <c r="B151" s="343" t="s">
        <v>838</v>
      </c>
      <c r="C151" s="440" t="s">
        <v>177</v>
      </c>
      <c r="D151" s="441">
        <v>44343</v>
      </c>
      <c r="E151" s="288">
        <v>704.4</v>
      </c>
      <c r="F151" s="288">
        <v>705.79999999999984</v>
      </c>
      <c r="G151" s="289">
        <v>696.64999999999964</v>
      </c>
      <c r="H151" s="289">
        <v>688.89999999999975</v>
      </c>
      <c r="I151" s="289">
        <v>679.74999999999955</v>
      </c>
      <c r="J151" s="289">
        <v>713.54999999999973</v>
      </c>
      <c r="K151" s="289">
        <v>722.7</v>
      </c>
      <c r="L151" s="289">
        <v>730.44999999999982</v>
      </c>
      <c r="M151" s="276">
        <v>714.95</v>
      </c>
      <c r="N151" s="276">
        <v>698.05</v>
      </c>
      <c r="O151" s="291">
        <v>9157000</v>
      </c>
      <c r="P151" s="292">
        <v>-1.6433941997851774E-2</v>
      </c>
    </row>
    <row r="152" spans="1:16" ht="15">
      <c r="A152" s="254">
        <v>142</v>
      </c>
      <c r="B152" s="343" t="s">
        <v>49</v>
      </c>
      <c r="C152" s="440" t="s">
        <v>804</v>
      </c>
      <c r="D152" s="441">
        <v>44343</v>
      </c>
      <c r="E152" s="288">
        <v>650.29999999999995</v>
      </c>
      <c r="F152" s="288">
        <v>648.4</v>
      </c>
      <c r="G152" s="289">
        <v>644.79999999999995</v>
      </c>
      <c r="H152" s="289">
        <v>639.29999999999995</v>
      </c>
      <c r="I152" s="289">
        <v>635.69999999999993</v>
      </c>
      <c r="J152" s="289">
        <v>653.9</v>
      </c>
      <c r="K152" s="289">
        <v>657.50000000000011</v>
      </c>
      <c r="L152" s="289">
        <v>663</v>
      </c>
      <c r="M152" s="276">
        <v>652</v>
      </c>
      <c r="N152" s="276">
        <v>642.9</v>
      </c>
      <c r="O152" s="291">
        <v>6748650</v>
      </c>
      <c r="P152" s="292">
        <v>-4.1970103487926409E-2</v>
      </c>
    </row>
    <row r="153" spans="1:16" ht="15">
      <c r="A153" s="254">
        <v>143</v>
      </c>
      <c r="B153" s="343" t="s">
        <v>43</v>
      </c>
      <c r="C153" s="440" t="s">
        <v>179</v>
      </c>
      <c r="D153" s="441">
        <v>44343</v>
      </c>
      <c r="E153" s="288">
        <v>315.55</v>
      </c>
      <c r="F153" s="288">
        <v>316.40000000000003</v>
      </c>
      <c r="G153" s="289">
        <v>313.10000000000008</v>
      </c>
      <c r="H153" s="289">
        <v>310.65000000000003</v>
      </c>
      <c r="I153" s="289">
        <v>307.35000000000008</v>
      </c>
      <c r="J153" s="289">
        <v>318.85000000000008</v>
      </c>
      <c r="K153" s="289">
        <v>322.15000000000003</v>
      </c>
      <c r="L153" s="289">
        <v>324.60000000000008</v>
      </c>
      <c r="M153" s="276">
        <v>319.7</v>
      </c>
      <c r="N153" s="276">
        <v>313.95</v>
      </c>
      <c r="O153" s="291">
        <v>101987250</v>
      </c>
      <c r="P153" s="292">
        <v>1.5393226980128744E-3</v>
      </c>
    </row>
    <row r="154" spans="1:16" ht="15">
      <c r="A154" s="254">
        <v>144</v>
      </c>
      <c r="B154" s="343" t="s">
        <v>42</v>
      </c>
      <c r="C154" s="440" t="s">
        <v>181</v>
      </c>
      <c r="D154" s="441">
        <v>44343</v>
      </c>
      <c r="E154" s="288">
        <v>107.7</v>
      </c>
      <c r="F154" s="288">
        <v>108.13333333333333</v>
      </c>
      <c r="G154" s="289">
        <v>106.31666666666665</v>
      </c>
      <c r="H154" s="289">
        <v>104.93333333333332</v>
      </c>
      <c r="I154" s="289">
        <v>103.11666666666665</v>
      </c>
      <c r="J154" s="289">
        <v>109.51666666666665</v>
      </c>
      <c r="K154" s="289">
        <v>111.33333333333331</v>
      </c>
      <c r="L154" s="289">
        <v>112.71666666666665</v>
      </c>
      <c r="M154" s="276">
        <v>109.95</v>
      </c>
      <c r="N154" s="276">
        <v>106.75</v>
      </c>
      <c r="O154" s="291">
        <v>135870750</v>
      </c>
      <c r="P154" s="292">
        <v>9.6809791332263251E-3</v>
      </c>
    </row>
    <row r="155" spans="1:16" ht="15">
      <c r="A155" s="254">
        <v>145</v>
      </c>
      <c r="B155" s="343" t="s">
        <v>111</v>
      </c>
      <c r="C155" s="440" t="s">
        <v>182</v>
      </c>
      <c r="D155" s="441">
        <v>44343</v>
      </c>
      <c r="E155" s="288">
        <v>1105.75</v>
      </c>
      <c r="F155" s="288">
        <v>1111.1166666666668</v>
      </c>
      <c r="G155" s="289">
        <v>1094.4333333333336</v>
      </c>
      <c r="H155" s="289">
        <v>1083.1166666666668</v>
      </c>
      <c r="I155" s="289">
        <v>1066.4333333333336</v>
      </c>
      <c r="J155" s="289">
        <v>1122.4333333333336</v>
      </c>
      <c r="K155" s="289">
        <v>1139.116666666667</v>
      </c>
      <c r="L155" s="289">
        <v>1150.4333333333336</v>
      </c>
      <c r="M155" s="276">
        <v>1127.8</v>
      </c>
      <c r="N155" s="276">
        <v>1099.8</v>
      </c>
      <c r="O155" s="291">
        <v>43099250</v>
      </c>
      <c r="P155" s="292">
        <v>1.0261008168957959E-2</v>
      </c>
    </row>
    <row r="156" spans="1:16" ht="15">
      <c r="A156" s="254">
        <v>146</v>
      </c>
      <c r="B156" s="343" t="s">
        <v>106</v>
      </c>
      <c r="C156" s="440" t="s">
        <v>183</v>
      </c>
      <c r="D156" s="441">
        <v>44343</v>
      </c>
      <c r="E156" s="288">
        <v>3110.25</v>
      </c>
      <c r="F156" s="288">
        <v>3106.5166666666664</v>
      </c>
      <c r="G156" s="289">
        <v>3087.1833333333329</v>
      </c>
      <c r="H156" s="289">
        <v>3064.1166666666663</v>
      </c>
      <c r="I156" s="289">
        <v>3044.7833333333328</v>
      </c>
      <c r="J156" s="289">
        <v>3129.583333333333</v>
      </c>
      <c r="K156" s="289">
        <v>3148.916666666667</v>
      </c>
      <c r="L156" s="289">
        <v>3171.9833333333331</v>
      </c>
      <c r="M156" s="276">
        <v>3125.85</v>
      </c>
      <c r="N156" s="276">
        <v>3083.45</v>
      </c>
      <c r="O156" s="291">
        <v>7515600</v>
      </c>
      <c r="P156" s="292">
        <v>-3.4976887519260404E-2</v>
      </c>
    </row>
    <row r="157" spans="1:16" ht="15">
      <c r="A157" s="254">
        <v>147</v>
      </c>
      <c r="B157" s="343" t="s">
        <v>106</v>
      </c>
      <c r="C157" s="440" t="s">
        <v>184</v>
      </c>
      <c r="D157" s="441">
        <v>44343</v>
      </c>
      <c r="E157" s="288">
        <v>994.55</v>
      </c>
      <c r="F157" s="288">
        <v>993.48333333333323</v>
      </c>
      <c r="G157" s="289">
        <v>985.01666666666642</v>
      </c>
      <c r="H157" s="289">
        <v>975.48333333333323</v>
      </c>
      <c r="I157" s="289">
        <v>967.01666666666642</v>
      </c>
      <c r="J157" s="289">
        <v>1003.0166666666664</v>
      </c>
      <c r="K157" s="289">
        <v>1011.4833333333333</v>
      </c>
      <c r="L157" s="289">
        <v>1021.0166666666664</v>
      </c>
      <c r="M157" s="276">
        <v>1001.95</v>
      </c>
      <c r="N157" s="276">
        <v>983.95</v>
      </c>
      <c r="O157" s="291">
        <v>11683800</v>
      </c>
      <c r="P157" s="292">
        <v>1.7490611656978241E-3</v>
      </c>
    </row>
    <row r="158" spans="1:16" ht="15">
      <c r="A158" s="254">
        <v>148</v>
      </c>
      <c r="B158" s="343" t="s">
        <v>49</v>
      </c>
      <c r="C158" s="440" t="s">
        <v>185</v>
      </c>
      <c r="D158" s="441">
        <v>44343</v>
      </c>
      <c r="E158" s="288">
        <v>1570.2</v>
      </c>
      <c r="F158" s="288">
        <v>1560.4166666666667</v>
      </c>
      <c r="G158" s="289">
        <v>1545.9333333333334</v>
      </c>
      <c r="H158" s="289">
        <v>1521.6666666666667</v>
      </c>
      <c r="I158" s="289">
        <v>1507.1833333333334</v>
      </c>
      <c r="J158" s="289">
        <v>1584.6833333333334</v>
      </c>
      <c r="K158" s="289">
        <v>1599.1666666666665</v>
      </c>
      <c r="L158" s="289">
        <v>1623.4333333333334</v>
      </c>
      <c r="M158" s="276">
        <v>1574.9</v>
      </c>
      <c r="N158" s="276">
        <v>1536.15</v>
      </c>
      <c r="O158" s="291">
        <v>5158125</v>
      </c>
      <c r="P158" s="292">
        <v>2.9951329090228379E-2</v>
      </c>
    </row>
    <row r="159" spans="1:16" ht="15">
      <c r="A159" s="254">
        <v>149</v>
      </c>
      <c r="B159" s="343" t="s">
        <v>51</v>
      </c>
      <c r="C159" s="440" t="s">
        <v>186</v>
      </c>
      <c r="D159" s="441">
        <v>44343</v>
      </c>
      <c r="E159" s="288">
        <v>2724.1</v>
      </c>
      <c r="F159" s="288">
        <v>2718.0333333333333</v>
      </c>
      <c r="G159" s="289">
        <v>2703.3666666666668</v>
      </c>
      <c r="H159" s="289">
        <v>2682.6333333333337</v>
      </c>
      <c r="I159" s="289">
        <v>2667.9666666666672</v>
      </c>
      <c r="J159" s="289">
        <v>2738.7666666666664</v>
      </c>
      <c r="K159" s="289">
        <v>2753.4333333333334</v>
      </c>
      <c r="L159" s="289">
        <v>2774.1666666666661</v>
      </c>
      <c r="M159" s="276">
        <v>2732.7</v>
      </c>
      <c r="N159" s="276">
        <v>2697.3</v>
      </c>
      <c r="O159" s="291">
        <v>933500</v>
      </c>
      <c r="P159" s="292">
        <v>-1.7368421052631578E-2</v>
      </c>
    </row>
    <row r="160" spans="1:16" ht="15">
      <c r="A160" s="254">
        <v>150</v>
      </c>
      <c r="B160" s="343" t="s">
        <v>42</v>
      </c>
      <c r="C160" s="440" t="s">
        <v>187</v>
      </c>
      <c r="D160" s="441">
        <v>44343</v>
      </c>
      <c r="E160" s="288">
        <v>434.7</v>
      </c>
      <c r="F160" s="288">
        <v>436.90000000000003</v>
      </c>
      <c r="G160" s="289">
        <v>426.80000000000007</v>
      </c>
      <c r="H160" s="289">
        <v>418.90000000000003</v>
      </c>
      <c r="I160" s="289">
        <v>408.80000000000007</v>
      </c>
      <c r="J160" s="289">
        <v>444.80000000000007</v>
      </c>
      <c r="K160" s="289">
        <v>454.90000000000009</v>
      </c>
      <c r="L160" s="289">
        <v>462.80000000000007</v>
      </c>
      <c r="M160" s="276">
        <v>447</v>
      </c>
      <c r="N160" s="276">
        <v>429</v>
      </c>
      <c r="O160" s="291">
        <v>2442000</v>
      </c>
      <c r="P160" s="292">
        <v>-5.2386495925494762E-2</v>
      </c>
    </row>
    <row r="161" spans="1:16" ht="15">
      <c r="A161" s="254">
        <v>151</v>
      </c>
      <c r="B161" s="343" t="s">
        <v>39</v>
      </c>
      <c r="C161" s="440" t="s">
        <v>510</v>
      </c>
      <c r="D161" s="441">
        <v>44343</v>
      </c>
      <c r="E161" s="288">
        <v>825.3</v>
      </c>
      <c r="F161" s="288">
        <v>822.35</v>
      </c>
      <c r="G161" s="289">
        <v>814.25</v>
      </c>
      <c r="H161" s="289">
        <v>803.19999999999993</v>
      </c>
      <c r="I161" s="289">
        <v>795.09999999999991</v>
      </c>
      <c r="J161" s="289">
        <v>833.40000000000009</v>
      </c>
      <c r="K161" s="289">
        <v>841.50000000000023</v>
      </c>
      <c r="L161" s="289">
        <v>852.55000000000018</v>
      </c>
      <c r="M161" s="276">
        <v>830.45</v>
      </c>
      <c r="N161" s="276">
        <v>811.3</v>
      </c>
      <c r="O161" s="291">
        <v>847525</v>
      </c>
      <c r="P161" s="292">
        <v>-8.6718749999999997E-2</v>
      </c>
    </row>
    <row r="162" spans="1:16" ht="15">
      <c r="A162" s="254">
        <v>152</v>
      </c>
      <c r="B162" s="343" t="s">
        <v>43</v>
      </c>
      <c r="C162" s="440" t="s">
        <v>188</v>
      </c>
      <c r="D162" s="441">
        <v>44343</v>
      </c>
      <c r="E162" s="288">
        <v>633.45000000000005</v>
      </c>
      <c r="F162" s="288">
        <v>633.9666666666667</v>
      </c>
      <c r="G162" s="289">
        <v>626.43333333333339</v>
      </c>
      <c r="H162" s="289">
        <v>619.41666666666674</v>
      </c>
      <c r="I162" s="289">
        <v>611.88333333333344</v>
      </c>
      <c r="J162" s="289">
        <v>640.98333333333335</v>
      </c>
      <c r="K162" s="289">
        <v>648.51666666666665</v>
      </c>
      <c r="L162" s="289">
        <v>655.5333333333333</v>
      </c>
      <c r="M162" s="276">
        <v>641.5</v>
      </c>
      <c r="N162" s="276">
        <v>626.95000000000005</v>
      </c>
      <c r="O162" s="291">
        <v>5950000</v>
      </c>
      <c r="P162" s="292">
        <v>8.4460321510589437E-2</v>
      </c>
    </row>
    <row r="163" spans="1:16" ht="15">
      <c r="A163" s="254">
        <v>153</v>
      </c>
      <c r="B163" s="343" t="s">
        <v>49</v>
      </c>
      <c r="C163" s="440" t="s">
        <v>189</v>
      </c>
      <c r="D163" s="441">
        <v>44343</v>
      </c>
      <c r="E163" s="288">
        <v>1301.55</v>
      </c>
      <c r="F163" s="288">
        <v>1293.8</v>
      </c>
      <c r="G163" s="289">
        <v>1282.5999999999999</v>
      </c>
      <c r="H163" s="289">
        <v>1263.6499999999999</v>
      </c>
      <c r="I163" s="289">
        <v>1252.4499999999998</v>
      </c>
      <c r="J163" s="289">
        <v>1312.75</v>
      </c>
      <c r="K163" s="289">
        <v>1323.9500000000003</v>
      </c>
      <c r="L163" s="289">
        <v>1342.9</v>
      </c>
      <c r="M163" s="276">
        <v>1305</v>
      </c>
      <c r="N163" s="276">
        <v>1274.8499999999999</v>
      </c>
      <c r="O163" s="291">
        <v>1192800</v>
      </c>
      <c r="P163" s="292">
        <v>6.8338557993730412E-2</v>
      </c>
    </row>
    <row r="164" spans="1:16" ht="15">
      <c r="A164" s="254">
        <v>154</v>
      </c>
      <c r="B164" s="343" t="s">
        <v>37</v>
      </c>
      <c r="C164" s="440" t="s">
        <v>191</v>
      </c>
      <c r="D164" s="441">
        <v>44343</v>
      </c>
      <c r="E164" s="288">
        <v>6552.7</v>
      </c>
      <c r="F164" s="288">
        <v>6574.5</v>
      </c>
      <c r="G164" s="289">
        <v>6505.15</v>
      </c>
      <c r="H164" s="289">
        <v>6457.5999999999995</v>
      </c>
      <c r="I164" s="289">
        <v>6388.2499999999991</v>
      </c>
      <c r="J164" s="289">
        <v>6622.05</v>
      </c>
      <c r="K164" s="289">
        <v>6691.4000000000005</v>
      </c>
      <c r="L164" s="289">
        <v>6738.9500000000007</v>
      </c>
      <c r="M164" s="276">
        <v>6643.85</v>
      </c>
      <c r="N164" s="276">
        <v>6526.95</v>
      </c>
      <c r="O164" s="291">
        <v>2502200</v>
      </c>
      <c r="P164" s="292">
        <v>-2.948677080012751E-3</v>
      </c>
    </row>
    <row r="165" spans="1:16" ht="15">
      <c r="A165" s="254">
        <v>155</v>
      </c>
      <c r="B165" s="343" t="s">
        <v>838</v>
      </c>
      <c r="C165" s="440" t="s">
        <v>193</v>
      </c>
      <c r="D165" s="441">
        <v>44343</v>
      </c>
      <c r="E165" s="288">
        <v>797.6</v>
      </c>
      <c r="F165" s="288">
        <v>798.15</v>
      </c>
      <c r="G165" s="289">
        <v>789.5</v>
      </c>
      <c r="H165" s="289">
        <v>781.4</v>
      </c>
      <c r="I165" s="289">
        <v>772.75</v>
      </c>
      <c r="J165" s="289">
        <v>806.25</v>
      </c>
      <c r="K165" s="289">
        <v>814.89999999999986</v>
      </c>
      <c r="L165" s="289">
        <v>823</v>
      </c>
      <c r="M165" s="276">
        <v>806.8</v>
      </c>
      <c r="N165" s="276">
        <v>790.05</v>
      </c>
      <c r="O165" s="291">
        <v>19773000</v>
      </c>
      <c r="P165" s="292">
        <v>-1.8076178179470628E-2</v>
      </c>
    </row>
    <row r="166" spans="1:16" ht="15">
      <c r="A166" s="254">
        <v>156</v>
      </c>
      <c r="B166" s="343" t="s">
        <v>111</v>
      </c>
      <c r="C166" s="440" t="s">
        <v>194</v>
      </c>
      <c r="D166" s="441">
        <v>44343</v>
      </c>
      <c r="E166" s="288">
        <v>274.5</v>
      </c>
      <c r="F166" s="288">
        <v>276.34999999999997</v>
      </c>
      <c r="G166" s="289">
        <v>271.59999999999991</v>
      </c>
      <c r="H166" s="289">
        <v>268.69999999999993</v>
      </c>
      <c r="I166" s="289">
        <v>263.94999999999987</v>
      </c>
      <c r="J166" s="289">
        <v>279.24999999999994</v>
      </c>
      <c r="K166" s="289">
        <v>284.00000000000006</v>
      </c>
      <c r="L166" s="289">
        <v>286.89999999999998</v>
      </c>
      <c r="M166" s="276">
        <v>281.10000000000002</v>
      </c>
      <c r="N166" s="276">
        <v>273.45</v>
      </c>
      <c r="O166" s="291">
        <v>122515100</v>
      </c>
      <c r="P166" s="292">
        <v>1.2667528058574651E-3</v>
      </c>
    </row>
    <row r="167" spans="1:16" ht="15">
      <c r="A167" s="254">
        <v>157</v>
      </c>
      <c r="B167" s="343" t="s">
        <v>63</v>
      </c>
      <c r="C167" s="440" t="s">
        <v>195</v>
      </c>
      <c r="D167" s="441">
        <v>44343</v>
      </c>
      <c r="E167" s="288">
        <v>988.7</v>
      </c>
      <c r="F167" s="288">
        <v>993.4</v>
      </c>
      <c r="G167" s="289">
        <v>980.8</v>
      </c>
      <c r="H167" s="289">
        <v>972.9</v>
      </c>
      <c r="I167" s="289">
        <v>960.3</v>
      </c>
      <c r="J167" s="289">
        <v>1001.3</v>
      </c>
      <c r="K167" s="289">
        <v>1013.9000000000001</v>
      </c>
      <c r="L167" s="289">
        <v>1021.8</v>
      </c>
      <c r="M167" s="276">
        <v>1006</v>
      </c>
      <c r="N167" s="276">
        <v>985.5</v>
      </c>
      <c r="O167" s="291">
        <v>3108500</v>
      </c>
      <c r="P167" s="292">
        <v>6.7112941984208724E-2</v>
      </c>
    </row>
    <row r="168" spans="1:16" ht="15">
      <c r="A168" s="254">
        <v>158</v>
      </c>
      <c r="B168" s="343" t="s">
        <v>106</v>
      </c>
      <c r="C168" s="440" t="s">
        <v>196</v>
      </c>
      <c r="D168" s="441">
        <v>44343</v>
      </c>
      <c r="E168" s="288">
        <v>517.95000000000005</v>
      </c>
      <c r="F168" s="288">
        <v>519.68333333333339</v>
      </c>
      <c r="G168" s="289">
        <v>514.11666666666679</v>
      </c>
      <c r="H168" s="289">
        <v>510.28333333333342</v>
      </c>
      <c r="I168" s="289">
        <v>504.71666666666681</v>
      </c>
      <c r="J168" s="289">
        <v>523.51666666666677</v>
      </c>
      <c r="K168" s="289">
        <v>529.08333333333337</v>
      </c>
      <c r="L168" s="289">
        <v>532.91666666666674</v>
      </c>
      <c r="M168" s="276">
        <v>525.25</v>
      </c>
      <c r="N168" s="276">
        <v>515.85</v>
      </c>
      <c r="O168" s="291">
        <v>30992000</v>
      </c>
      <c r="P168" s="292">
        <v>-4.0091183904058678E-2</v>
      </c>
    </row>
    <row r="169" spans="1:16" ht="15">
      <c r="A169" s="254">
        <v>159</v>
      </c>
      <c r="B169" s="343" t="s">
        <v>88</v>
      </c>
      <c r="C169" s="440" t="s">
        <v>198</v>
      </c>
      <c r="D169" s="441">
        <v>44343</v>
      </c>
      <c r="E169" s="288">
        <v>201.75</v>
      </c>
      <c r="F169" s="288">
        <v>201.76666666666665</v>
      </c>
      <c r="G169" s="289">
        <v>198.68333333333331</v>
      </c>
      <c r="H169" s="289">
        <v>195.61666666666665</v>
      </c>
      <c r="I169" s="289">
        <v>192.5333333333333</v>
      </c>
      <c r="J169" s="289">
        <v>204.83333333333331</v>
      </c>
      <c r="K169" s="289">
        <v>207.91666666666669</v>
      </c>
      <c r="L169" s="289">
        <v>210.98333333333332</v>
      </c>
      <c r="M169" s="276">
        <v>204.85</v>
      </c>
      <c r="N169" s="276">
        <v>198.7</v>
      </c>
      <c r="O169" s="291">
        <v>82425000</v>
      </c>
      <c r="P169" s="292">
        <v>-1.2330145948666332E-2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E23" sqref="E23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44342</v>
      </c>
    </row>
    <row r="7" spans="1:15">
      <c r="A7"/>
    </row>
    <row r="8" spans="1:15" ht="28.5" customHeight="1">
      <c r="A8" s="537" t="s">
        <v>16</v>
      </c>
      <c r="B8" s="538"/>
      <c r="C8" s="536" t="s">
        <v>19</v>
      </c>
      <c r="D8" s="536" t="s">
        <v>20</v>
      </c>
      <c r="E8" s="536" t="s">
        <v>21</v>
      </c>
      <c r="F8" s="536"/>
      <c r="G8" s="536"/>
      <c r="H8" s="536" t="s">
        <v>22</v>
      </c>
      <c r="I8" s="536"/>
      <c r="J8" s="536"/>
      <c r="K8" s="251"/>
      <c r="L8" s="259"/>
      <c r="M8" s="259"/>
    </row>
    <row r="9" spans="1:15" ht="36" customHeight="1">
      <c r="A9" s="532"/>
      <c r="B9" s="534"/>
      <c r="C9" s="539" t="s">
        <v>23</v>
      </c>
      <c r="D9" s="539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15208.45</v>
      </c>
      <c r="D10" s="275">
        <v>15221.900000000001</v>
      </c>
      <c r="E10" s="275">
        <v>15149.950000000003</v>
      </c>
      <c r="F10" s="275">
        <v>15091.45</v>
      </c>
      <c r="G10" s="275">
        <v>15019.500000000002</v>
      </c>
      <c r="H10" s="275">
        <v>15280.400000000003</v>
      </c>
      <c r="I10" s="275">
        <v>15352.35</v>
      </c>
      <c r="J10" s="275">
        <v>15410.850000000004</v>
      </c>
      <c r="K10" s="274">
        <v>15293.85</v>
      </c>
      <c r="L10" s="274">
        <v>15163.4</v>
      </c>
      <c r="M10" s="279"/>
    </row>
    <row r="11" spans="1:15">
      <c r="A11" s="273">
        <v>2</v>
      </c>
      <c r="B11" s="254" t="s">
        <v>216</v>
      </c>
      <c r="C11" s="276">
        <v>34662</v>
      </c>
      <c r="D11" s="256">
        <v>34732.75</v>
      </c>
      <c r="E11" s="256">
        <v>34339.65</v>
      </c>
      <c r="F11" s="256">
        <v>34017.300000000003</v>
      </c>
      <c r="G11" s="256">
        <v>33624.200000000004</v>
      </c>
      <c r="H11" s="256">
        <v>35055.1</v>
      </c>
      <c r="I11" s="256">
        <v>35448.200000000004</v>
      </c>
      <c r="J11" s="256">
        <v>35770.549999999996</v>
      </c>
      <c r="K11" s="276">
        <v>35125.85</v>
      </c>
      <c r="L11" s="276">
        <v>34410.400000000001</v>
      </c>
      <c r="M11" s="279"/>
    </row>
    <row r="12" spans="1:15">
      <c r="A12" s="273">
        <v>3</v>
      </c>
      <c r="B12" s="262" t="s">
        <v>217</v>
      </c>
      <c r="C12" s="276">
        <v>1985.35</v>
      </c>
      <c r="D12" s="256">
        <v>1993.4166666666667</v>
      </c>
      <c r="E12" s="256">
        <v>1974.7833333333335</v>
      </c>
      <c r="F12" s="256">
        <v>1964.2166666666667</v>
      </c>
      <c r="G12" s="256">
        <v>1945.5833333333335</v>
      </c>
      <c r="H12" s="256">
        <v>2003.9833333333336</v>
      </c>
      <c r="I12" s="256">
        <v>2022.6166666666668</v>
      </c>
      <c r="J12" s="256">
        <v>2033.1833333333336</v>
      </c>
      <c r="K12" s="276">
        <v>2012.05</v>
      </c>
      <c r="L12" s="276">
        <v>1982.85</v>
      </c>
      <c r="M12" s="279"/>
    </row>
    <row r="13" spans="1:15">
      <c r="A13" s="273">
        <v>4</v>
      </c>
      <c r="B13" s="254" t="s">
        <v>218</v>
      </c>
      <c r="C13" s="276">
        <v>4216.25</v>
      </c>
      <c r="D13" s="256">
        <v>4224.55</v>
      </c>
      <c r="E13" s="256">
        <v>4204.6000000000004</v>
      </c>
      <c r="F13" s="256">
        <v>4192.95</v>
      </c>
      <c r="G13" s="256">
        <v>4173</v>
      </c>
      <c r="H13" s="256">
        <v>4236.2000000000007</v>
      </c>
      <c r="I13" s="256">
        <v>4256.1499999999996</v>
      </c>
      <c r="J13" s="256">
        <v>4267.8000000000011</v>
      </c>
      <c r="K13" s="276">
        <v>4244.5</v>
      </c>
      <c r="L13" s="276">
        <v>4212.8999999999996</v>
      </c>
      <c r="M13" s="279"/>
    </row>
    <row r="14" spans="1:15">
      <c r="A14" s="273">
        <v>5</v>
      </c>
      <c r="B14" s="254" t="s">
        <v>219</v>
      </c>
      <c r="C14" s="276">
        <v>26393.9</v>
      </c>
      <c r="D14" s="256">
        <v>26395.200000000001</v>
      </c>
      <c r="E14" s="256">
        <v>26239.850000000002</v>
      </c>
      <c r="F14" s="256">
        <v>26085.800000000003</v>
      </c>
      <c r="G14" s="256">
        <v>25930.450000000004</v>
      </c>
      <c r="H14" s="256">
        <v>26549.25</v>
      </c>
      <c r="I14" s="256">
        <v>26704.6</v>
      </c>
      <c r="J14" s="256">
        <v>26858.649999999998</v>
      </c>
      <c r="K14" s="276">
        <v>26550.55</v>
      </c>
      <c r="L14" s="276">
        <v>26241.15</v>
      </c>
      <c r="M14" s="279"/>
    </row>
    <row r="15" spans="1:15">
      <c r="A15" s="273">
        <v>6</v>
      </c>
      <c r="B15" s="254" t="s">
        <v>220</v>
      </c>
      <c r="C15" s="276">
        <v>3542.25</v>
      </c>
      <c r="D15" s="256">
        <v>3547.5333333333333</v>
      </c>
      <c r="E15" s="256">
        <v>3529.9666666666667</v>
      </c>
      <c r="F15" s="256">
        <v>3517.6833333333334</v>
      </c>
      <c r="G15" s="256">
        <v>3500.1166666666668</v>
      </c>
      <c r="H15" s="256">
        <v>3559.8166666666666</v>
      </c>
      <c r="I15" s="256">
        <v>3577.3833333333332</v>
      </c>
      <c r="J15" s="256">
        <v>3589.6666666666665</v>
      </c>
      <c r="K15" s="276">
        <v>3565.1</v>
      </c>
      <c r="L15" s="276">
        <v>3535.25</v>
      </c>
      <c r="M15" s="279"/>
    </row>
    <row r="16" spans="1:15">
      <c r="A16" s="273">
        <v>7</v>
      </c>
      <c r="B16" s="254" t="s">
        <v>221</v>
      </c>
      <c r="C16" s="276">
        <v>7132.5</v>
      </c>
      <c r="D16" s="256">
        <v>7150.7666666666664</v>
      </c>
      <c r="E16" s="256">
        <v>7093.2833333333328</v>
      </c>
      <c r="F16" s="256">
        <v>7054.0666666666666</v>
      </c>
      <c r="G16" s="256">
        <v>6996.583333333333</v>
      </c>
      <c r="H16" s="256">
        <v>7189.9833333333327</v>
      </c>
      <c r="I16" s="256">
        <v>7247.4666666666662</v>
      </c>
      <c r="J16" s="256">
        <v>7286.6833333333325</v>
      </c>
      <c r="K16" s="276">
        <v>7208.25</v>
      </c>
      <c r="L16" s="276">
        <v>7111.55</v>
      </c>
      <c r="M16" s="279"/>
    </row>
    <row r="17" spans="1:13">
      <c r="A17" s="273">
        <v>8</v>
      </c>
      <c r="B17" s="254" t="s">
        <v>38</v>
      </c>
      <c r="C17" s="254">
        <v>1961.2</v>
      </c>
      <c r="D17" s="256">
        <v>1970</v>
      </c>
      <c r="E17" s="256">
        <v>1944.6</v>
      </c>
      <c r="F17" s="256">
        <v>1928</v>
      </c>
      <c r="G17" s="256">
        <v>1902.6</v>
      </c>
      <c r="H17" s="256">
        <v>1986.6</v>
      </c>
      <c r="I17" s="256">
        <v>2012</v>
      </c>
      <c r="J17" s="256">
        <v>2028.6</v>
      </c>
      <c r="K17" s="254">
        <v>1995.4</v>
      </c>
      <c r="L17" s="254">
        <v>1953.4</v>
      </c>
      <c r="M17" s="254">
        <v>5.0173100000000002</v>
      </c>
    </row>
    <row r="18" spans="1:13">
      <c r="A18" s="273">
        <v>9</v>
      </c>
      <c r="B18" s="254" t="s">
        <v>222</v>
      </c>
      <c r="C18" s="254">
        <v>963.8</v>
      </c>
      <c r="D18" s="256">
        <v>969.33333333333337</v>
      </c>
      <c r="E18" s="256">
        <v>954.76666666666677</v>
      </c>
      <c r="F18" s="256">
        <v>945.73333333333335</v>
      </c>
      <c r="G18" s="256">
        <v>931.16666666666674</v>
      </c>
      <c r="H18" s="256">
        <v>978.36666666666679</v>
      </c>
      <c r="I18" s="256">
        <v>992.93333333333339</v>
      </c>
      <c r="J18" s="256">
        <v>1001.9666666666668</v>
      </c>
      <c r="K18" s="254">
        <v>983.9</v>
      </c>
      <c r="L18" s="254">
        <v>960.3</v>
      </c>
      <c r="M18" s="254">
        <v>7.2036199999999999</v>
      </c>
    </row>
    <row r="19" spans="1:13">
      <c r="A19" s="273">
        <v>10</v>
      </c>
      <c r="B19" s="254" t="s">
        <v>735</v>
      </c>
      <c r="C19" s="255">
        <v>1653.75</v>
      </c>
      <c r="D19" s="256">
        <v>1670.75</v>
      </c>
      <c r="E19" s="256">
        <v>1633</v>
      </c>
      <c r="F19" s="256">
        <v>1612.25</v>
      </c>
      <c r="G19" s="256">
        <v>1574.5</v>
      </c>
      <c r="H19" s="256">
        <v>1691.5</v>
      </c>
      <c r="I19" s="256">
        <v>1729.25</v>
      </c>
      <c r="J19" s="256">
        <v>1750</v>
      </c>
      <c r="K19" s="254">
        <v>1708.5</v>
      </c>
      <c r="L19" s="254">
        <v>1650</v>
      </c>
      <c r="M19" s="254">
        <v>7.5968999999999998</v>
      </c>
    </row>
    <row r="20" spans="1:13">
      <c r="A20" s="273">
        <v>11</v>
      </c>
      <c r="B20" s="254" t="s">
        <v>288</v>
      </c>
      <c r="C20" s="254">
        <v>16131.4</v>
      </c>
      <c r="D20" s="256">
        <v>16195.65</v>
      </c>
      <c r="E20" s="256">
        <v>15991.3</v>
      </c>
      <c r="F20" s="256">
        <v>15851.199999999999</v>
      </c>
      <c r="G20" s="256">
        <v>15646.849999999999</v>
      </c>
      <c r="H20" s="256">
        <v>16335.75</v>
      </c>
      <c r="I20" s="256">
        <v>16540.100000000002</v>
      </c>
      <c r="J20" s="256">
        <v>16680.2</v>
      </c>
      <c r="K20" s="254">
        <v>16400</v>
      </c>
      <c r="L20" s="254">
        <v>16055.55</v>
      </c>
      <c r="M20" s="254">
        <v>0.11933000000000001</v>
      </c>
    </row>
    <row r="21" spans="1:13">
      <c r="A21" s="273">
        <v>12</v>
      </c>
      <c r="B21" s="254" t="s">
        <v>40</v>
      </c>
      <c r="C21" s="254">
        <v>1282.75</v>
      </c>
      <c r="D21" s="256">
        <v>1292.55</v>
      </c>
      <c r="E21" s="256">
        <v>1263.0999999999999</v>
      </c>
      <c r="F21" s="256">
        <v>1243.45</v>
      </c>
      <c r="G21" s="256">
        <v>1214</v>
      </c>
      <c r="H21" s="256">
        <v>1312.1999999999998</v>
      </c>
      <c r="I21" s="256">
        <v>1341.65</v>
      </c>
      <c r="J21" s="256">
        <v>1361.2999999999997</v>
      </c>
      <c r="K21" s="254">
        <v>1322</v>
      </c>
      <c r="L21" s="254">
        <v>1272.9000000000001</v>
      </c>
      <c r="M21" s="254">
        <v>36.970619999999997</v>
      </c>
    </row>
    <row r="22" spans="1:13">
      <c r="A22" s="273">
        <v>13</v>
      </c>
      <c r="B22" s="254" t="s">
        <v>289</v>
      </c>
      <c r="C22" s="254">
        <v>1314.25</v>
      </c>
      <c r="D22" s="256">
        <v>1335.1166666666666</v>
      </c>
      <c r="E22" s="256">
        <v>1280.2333333333331</v>
      </c>
      <c r="F22" s="256">
        <v>1246.2166666666665</v>
      </c>
      <c r="G22" s="256">
        <v>1191.333333333333</v>
      </c>
      <c r="H22" s="256">
        <v>1369.1333333333332</v>
      </c>
      <c r="I22" s="256">
        <v>1424.0166666666669</v>
      </c>
      <c r="J22" s="256">
        <v>1458.0333333333333</v>
      </c>
      <c r="K22" s="254">
        <v>1390</v>
      </c>
      <c r="L22" s="254">
        <v>1301.0999999999999</v>
      </c>
      <c r="M22" s="254">
        <v>12.122210000000001</v>
      </c>
    </row>
    <row r="23" spans="1:13">
      <c r="A23" s="273">
        <v>14</v>
      </c>
      <c r="B23" s="254" t="s">
        <v>41</v>
      </c>
      <c r="C23" s="254">
        <v>764</v>
      </c>
      <c r="D23" s="256">
        <v>766.56666666666661</v>
      </c>
      <c r="E23" s="256">
        <v>756.43333333333317</v>
      </c>
      <c r="F23" s="256">
        <v>748.86666666666656</v>
      </c>
      <c r="G23" s="256">
        <v>738.73333333333312</v>
      </c>
      <c r="H23" s="256">
        <v>774.13333333333321</v>
      </c>
      <c r="I23" s="256">
        <v>784.26666666666665</v>
      </c>
      <c r="J23" s="256">
        <v>791.83333333333326</v>
      </c>
      <c r="K23" s="254">
        <v>776.7</v>
      </c>
      <c r="L23" s="254">
        <v>759</v>
      </c>
      <c r="M23" s="254">
        <v>47.307250000000003</v>
      </c>
    </row>
    <row r="24" spans="1:13">
      <c r="A24" s="273">
        <v>15</v>
      </c>
      <c r="B24" s="254" t="s">
        <v>828</v>
      </c>
      <c r="C24" s="254">
        <v>1294.4000000000001</v>
      </c>
      <c r="D24" s="256">
        <v>1287.25</v>
      </c>
      <c r="E24" s="256">
        <v>1234.5</v>
      </c>
      <c r="F24" s="256">
        <v>1174.5999999999999</v>
      </c>
      <c r="G24" s="256">
        <v>1121.8499999999999</v>
      </c>
      <c r="H24" s="256">
        <v>1347.15</v>
      </c>
      <c r="I24" s="256">
        <v>1399.9</v>
      </c>
      <c r="J24" s="256">
        <v>1459.8000000000002</v>
      </c>
      <c r="K24" s="254">
        <v>1340</v>
      </c>
      <c r="L24" s="254">
        <v>1227.3499999999999</v>
      </c>
      <c r="M24" s="254">
        <v>27.0366</v>
      </c>
    </row>
    <row r="25" spans="1:13">
      <c r="A25" s="273">
        <v>16</v>
      </c>
      <c r="B25" s="254" t="s">
        <v>290</v>
      </c>
      <c r="C25" s="254">
        <v>1450.2</v>
      </c>
      <c r="D25" s="256">
        <v>1496.8</v>
      </c>
      <c r="E25" s="256">
        <v>1403.6</v>
      </c>
      <c r="F25" s="256">
        <v>1357</v>
      </c>
      <c r="G25" s="256">
        <v>1263.8</v>
      </c>
      <c r="H25" s="256">
        <v>1543.3999999999999</v>
      </c>
      <c r="I25" s="256">
        <v>1636.6000000000001</v>
      </c>
      <c r="J25" s="256">
        <v>1683.1999999999998</v>
      </c>
      <c r="K25" s="254">
        <v>1590</v>
      </c>
      <c r="L25" s="254">
        <v>1450.2</v>
      </c>
      <c r="M25" s="254">
        <v>20.054210000000001</v>
      </c>
    </row>
    <row r="26" spans="1:13">
      <c r="A26" s="273">
        <v>17</v>
      </c>
      <c r="B26" s="254" t="s">
        <v>223</v>
      </c>
      <c r="C26" s="254">
        <v>124.3</v>
      </c>
      <c r="D26" s="256">
        <v>125.08333333333333</v>
      </c>
      <c r="E26" s="256">
        <v>122.91666666666666</v>
      </c>
      <c r="F26" s="256">
        <v>121.53333333333333</v>
      </c>
      <c r="G26" s="256">
        <v>119.36666666666666</v>
      </c>
      <c r="H26" s="256">
        <v>126.46666666666665</v>
      </c>
      <c r="I26" s="256">
        <v>128.63333333333333</v>
      </c>
      <c r="J26" s="256">
        <v>130.01666666666665</v>
      </c>
      <c r="K26" s="254">
        <v>127.25</v>
      </c>
      <c r="L26" s="254">
        <v>123.7</v>
      </c>
      <c r="M26" s="254">
        <v>23.060490000000001</v>
      </c>
    </row>
    <row r="27" spans="1:13">
      <c r="A27" s="273">
        <v>18</v>
      </c>
      <c r="B27" s="254" t="s">
        <v>224</v>
      </c>
      <c r="C27" s="254">
        <v>184.85</v>
      </c>
      <c r="D27" s="256">
        <v>187.41666666666666</v>
      </c>
      <c r="E27" s="256">
        <v>181.43333333333331</v>
      </c>
      <c r="F27" s="256">
        <v>178.01666666666665</v>
      </c>
      <c r="G27" s="256">
        <v>172.0333333333333</v>
      </c>
      <c r="H27" s="256">
        <v>190.83333333333331</v>
      </c>
      <c r="I27" s="256">
        <v>196.81666666666666</v>
      </c>
      <c r="J27" s="256">
        <v>200.23333333333332</v>
      </c>
      <c r="K27" s="254">
        <v>193.4</v>
      </c>
      <c r="L27" s="254">
        <v>184</v>
      </c>
      <c r="M27" s="254">
        <v>16.670719999999999</v>
      </c>
    </row>
    <row r="28" spans="1:13">
      <c r="A28" s="273">
        <v>19</v>
      </c>
      <c r="B28" s="254" t="s">
        <v>225</v>
      </c>
      <c r="C28" s="254">
        <v>1969.05</v>
      </c>
      <c r="D28" s="256">
        <v>1968.3999999999999</v>
      </c>
      <c r="E28" s="256">
        <v>1953.7499999999998</v>
      </c>
      <c r="F28" s="256">
        <v>1938.4499999999998</v>
      </c>
      <c r="G28" s="256">
        <v>1923.7999999999997</v>
      </c>
      <c r="H28" s="256">
        <v>1983.6999999999998</v>
      </c>
      <c r="I28" s="256">
        <v>1998.35</v>
      </c>
      <c r="J28" s="256">
        <v>2013.6499999999999</v>
      </c>
      <c r="K28" s="254">
        <v>1983.05</v>
      </c>
      <c r="L28" s="254">
        <v>1953.1</v>
      </c>
      <c r="M28" s="254">
        <v>0.70272999999999997</v>
      </c>
    </row>
    <row r="29" spans="1:13">
      <c r="A29" s="273">
        <v>20</v>
      </c>
      <c r="B29" s="254" t="s">
        <v>294</v>
      </c>
      <c r="C29" s="254">
        <v>954.45</v>
      </c>
      <c r="D29" s="256">
        <v>957.13333333333333</v>
      </c>
      <c r="E29" s="256">
        <v>948.26666666666665</v>
      </c>
      <c r="F29" s="256">
        <v>942.08333333333337</v>
      </c>
      <c r="G29" s="256">
        <v>933.2166666666667</v>
      </c>
      <c r="H29" s="256">
        <v>963.31666666666661</v>
      </c>
      <c r="I29" s="256">
        <v>972.18333333333317</v>
      </c>
      <c r="J29" s="256">
        <v>978.36666666666656</v>
      </c>
      <c r="K29" s="254">
        <v>966</v>
      </c>
      <c r="L29" s="254">
        <v>950.95</v>
      </c>
      <c r="M29" s="254">
        <v>2.2958500000000002</v>
      </c>
    </row>
    <row r="30" spans="1:13">
      <c r="A30" s="273">
        <v>21</v>
      </c>
      <c r="B30" s="254" t="s">
        <v>226</v>
      </c>
      <c r="C30" s="254">
        <v>2905</v>
      </c>
      <c r="D30" s="256">
        <v>2925.3833333333337</v>
      </c>
      <c r="E30" s="256">
        <v>2811.9166666666674</v>
      </c>
      <c r="F30" s="256">
        <v>2718.8333333333339</v>
      </c>
      <c r="G30" s="256">
        <v>2605.3666666666677</v>
      </c>
      <c r="H30" s="256">
        <v>3018.4666666666672</v>
      </c>
      <c r="I30" s="256">
        <v>3131.9333333333334</v>
      </c>
      <c r="J30" s="256">
        <v>3225.0166666666669</v>
      </c>
      <c r="K30" s="254">
        <v>3038.85</v>
      </c>
      <c r="L30" s="254">
        <v>2832.3</v>
      </c>
      <c r="M30" s="254">
        <v>11.23804</v>
      </c>
    </row>
    <row r="31" spans="1:13">
      <c r="A31" s="273">
        <v>22</v>
      </c>
      <c r="B31" s="254" t="s">
        <v>44</v>
      </c>
      <c r="C31" s="254">
        <v>733.6</v>
      </c>
      <c r="D31" s="256">
        <v>740.2833333333333</v>
      </c>
      <c r="E31" s="256">
        <v>725.31666666666661</v>
      </c>
      <c r="F31" s="256">
        <v>717.0333333333333</v>
      </c>
      <c r="G31" s="256">
        <v>702.06666666666661</v>
      </c>
      <c r="H31" s="256">
        <v>748.56666666666661</v>
      </c>
      <c r="I31" s="256">
        <v>763.5333333333333</v>
      </c>
      <c r="J31" s="256">
        <v>771.81666666666661</v>
      </c>
      <c r="K31" s="254">
        <v>755.25</v>
      </c>
      <c r="L31" s="254">
        <v>732</v>
      </c>
      <c r="M31" s="254">
        <v>391.23250000000002</v>
      </c>
    </row>
    <row r="32" spans="1:13">
      <c r="A32" s="273">
        <v>23</v>
      </c>
      <c r="B32" s="254" t="s">
        <v>45</v>
      </c>
      <c r="C32" s="254">
        <v>322.3</v>
      </c>
      <c r="D32" s="256">
        <v>323.55</v>
      </c>
      <c r="E32" s="256">
        <v>320</v>
      </c>
      <c r="F32" s="256">
        <v>317.7</v>
      </c>
      <c r="G32" s="256">
        <v>314.14999999999998</v>
      </c>
      <c r="H32" s="256">
        <v>325.85000000000002</v>
      </c>
      <c r="I32" s="256">
        <v>329.40000000000009</v>
      </c>
      <c r="J32" s="256">
        <v>331.70000000000005</v>
      </c>
      <c r="K32" s="254">
        <v>327.10000000000002</v>
      </c>
      <c r="L32" s="254">
        <v>321.25</v>
      </c>
      <c r="M32" s="254">
        <v>35.114829999999998</v>
      </c>
    </row>
    <row r="33" spans="1:13">
      <c r="A33" s="273">
        <v>24</v>
      </c>
      <c r="B33" s="254" t="s">
        <v>46</v>
      </c>
      <c r="C33" s="254">
        <v>3199.65</v>
      </c>
      <c r="D33" s="256">
        <v>3212.4333333333329</v>
      </c>
      <c r="E33" s="256">
        <v>3157.8666666666659</v>
      </c>
      <c r="F33" s="256">
        <v>3116.083333333333</v>
      </c>
      <c r="G33" s="256">
        <v>3061.516666666666</v>
      </c>
      <c r="H33" s="256">
        <v>3254.2166666666658</v>
      </c>
      <c r="I33" s="256">
        <v>3308.7833333333324</v>
      </c>
      <c r="J33" s="256">
        <v>3350.5666666666657</v>
      </c>
      <c r="K33" s="254">
        <v>3267</v>
      </c>
      <c r="L33" s="254">
        <v>3170.65</v>
      </c>
      <c r="M33" s="254">
        <v>6.2227600000000001</v>
      </c>
    </row>
    <row r="34" spans="1:13">
      <c r="A34" s="273">
        <v>25</v>
      </c>
      <c r="B34" s="254" t="s">
        <v>47</v>
      </c>
      <c r="C34" s="254">
        <v>219</v>
      </c>
      <c r="D34" s="256">
        <v>219.33333333333334</v>
      </c>
      <c r="E34" s="256">
        <v>217.66666666666669</v>
      </c>
      <c r="F34" s="256">
        <v>216.33333333333334</v>
      </c>
      <c r="G34" s="256">
        <v>214.66666666666669</v>
      </c>
      <c r="H34" s="256">
        <v>220.66666666666669</v>
      </c>
      <c r="I34" s="256">
        <v>222.33333333333337</v>
      </c>
      <c r="J34" s="256">
        <v>223.66666666666669</v>
      </c>
      <c r="K34" s="254">
        <v>221</v>
      </c>
      <c r="L34" s="254">
        <v>218</v>
      </c>
      <c r="M34" s="254">
        <v>42.327800000000003</v>
      </c>
    </row>
    <row r="35" spans="1:13">
      <c r="A35" s="273">
        <v>26</v>
      </c>
      <c r="B35" s="254" t="s">
        <v>48</v>
      </c>
      <c r="C35" s="254">
        <v>126.35</v>
      </c>
      <c r="D35" s="256">
        <v>126.89999999999999</v>
      </c>
      <c r="E35" s="256">
        <v>124.94999999999999</v>
      </c>
      <c r="F35" s="256">
        <v>123.55</v>
      </c>
      <c r="G35" s="256">
        <v>121.6</v>
      </c>
      <c r="H35" s="256">
        <v>128.29999999999998</v>
      </c>
      <c r="I35" s="256">
        <v>130.25</v>
      </c>
      <c r="J35" s="256">
        <v>131.64999999999998</v>
      </c>
      <c r="K35" s="254">
        <v>128.85</v>
      </c>
      <c r="L35" s="254">
        <v>125.5</v>
      </c>
      <c r="M35" s="254">
        <v>249.31511</v>
      </c>
    </row>
    <row r="36" spans="1:13">
      <c r="A36" s="273">
        <v>27</v>
      </c>
      <c r="B36" s="254" t="s">
        <v>50</v>
      </c>
      <c r="C36" s="254">
        <v>2914.4</v>
      </c>
      <c r="D36" s="256">
        <v>2886.6</v>
      </c>
      <c r="E36" s="256">
        <v>2850.5499999999997</v>
      </c>
      <c r="F36" s="256">
        <v>2786.7</v>
      </c>
      <c r="G36" s="256">
        <v>2750.6499999999996</v>
      </c>
      <c r="H36" s="256">
        <v>2950.45</v>
      </c>
      <c r="I36" s="256">
        <v>2986.5</v>
      </c>
      <c r="J36" s="256">
        <v>3050.35</v>
      </c>
      <c r="K36" s="254">
        <v>2922.65</v>
      </c>
      <c r="L36" s="254">
        <v>2822.75</v>
      </c>
      <c r="M36" s="254">
        <v>27.301120000000001</v>
      </c>
    </row>
    <row r="37" spans="1:13">
      <c r="A37" s="273">
        <v>28</v>
      </c>
      <c r="B37" s="254" t="s">
        <v>52</v>
      </c>
      <c r="C37" s="254">
        <v>1022.65</v>
      </c>
      <c r="D37" s="256">
        <v>1017.9500000000002</v>
      </c>
      <c r="E37" s="256">
        <v>1010.9000000000003</v>
      </c>
      <c r="F37" s="256">
        <v>999.1500000000002</v>
      </c>
      <c r="G37" s="256">
        <v>992.10000000000036</v>
      </c>
      <c r="H37" s="256">
        <v>1029.7000000000003</v>
      </c>
      <c r="I37" s="256">
        <v>1036.7500000000002</v>
      </c>
      <c r="J37" s="256">
        <v>1048.5000000000002</v>
      </c>
      <c r="K37" s="254">
        <v>1025</v>
      </c>
      <c r="L37" s="254">
        <v>1006.2</v>
      </c>
      <c r="M37" s="254">
        <v>12.06169</v>
      </c>
    </row>
    <row r="38" spans="1:13">
      <c r="A38" s="273">
        <v>29</v>
      </c>
      <c r="B38" s="254" t="s">
        <v>227</v>
      </c>
      <c r="C38" s="254">
        <v>3103.85</v>
      </c>
      <c r="D38" s="256">
        <v>3093.2833333333333</v>
      </c>
      <c r="E38" s="256">
        <v>3063.5666666666666</v>
      </c>
      <c r="F38" s="256">
        <v>3023.2833333333333</v>
      </c>
      <c r="G38" s="256">
        <v>2993.5666666666666</v>
      </c>
      <c r="H38" s="256">
        <v>3133.5666666666666</v>
      </c>
      <c r="I38" s="256">
        <v>3163.2833333333328</v>
      </c>
      <c r="J38" s="256">
        <v>3203.5666666666666</v>
      </c>
      <c r="K38" s="254">
        <v>3123</v>
      </c>
      <c r="L38" s="254">
        <v>3053</v>
      </c>
      <c r="M38" s="254">
        <v>4.5504199999999999</v>
      </c>
    </row>
    <row r="39" spans="1:13">
      <c r="A39" s="273">
        <v>30</v>
      </c>
      <c r="B39" s="254" t="s">
        <v>54</v>
      </c>
      <c r="C39" s="254">
        <v>731.55</v>
      </c>
      <c r="D39" s="256">
        <v>734.13333333333333</v>
      </c>
      <c r="E39" s="256">
        <v>723.26666666666665</v>
      </c>
      <c r="F39" s="256">
        <v>714.98333333333335</v>
      </c>
      <c r="G39" s="256">
        <v>704.11666666666667</v>
      </c>
      <c r="H39" s="256">
        <v>742.41666666666663</v>
      </c>
      <c r="I39" s="256">
        <v>753.28333333333319</v>
      </c>
      <c r="J39" s="256">
        <v>761.56666666666661</v>
      </c>
      <c r="K39" s="254">
        <v>745</v>
      </c>
      <c r="L39" s="254">
        <v>725.85</v>
      </c>
      <c r="M39" s="254">
        <v>113.44261</v>
      </c>
    </row>
    <row r="40" spans="1:13">
      <c r="A40" s="273">
        <v>31</v>
      </c>
      <c r="B40" s="254" t="s">
        <v>55</v>
      </c>
      <c r="C40" s="254">
        <v>4150.1000000000004</v>
      </c>
      <c r="D40" s="256">
        <v>4159.3666666666668</v>
      </c>
      <c r="E40" s="256">
        <v>4131.7333333333336</v>
      </c>
      <c r="F40" s="256">
        <v>4113.3666666666668</v>
      </c>
      <c r="G40" s="256">
        <v>4085.7333333333336</v>
      </c>
      <c r="H40" s="256">
        <v>4177.7333333333336</v>
      </c>
      <c r="I40" s="256">
        <v>4205.3666666666668</v>
      </c>
      <c r="J40" s="256">
        <v>4223.7333333333336</v>
      </c>
      <c r="K40" s="254">
        <v>4187</v>
      </c>
      <c r="L40" s="254">
        <v>4141</v>
      </c>
      <c r="M40" s="254">
        <v>2.9791500000000002</v>
      </c>
    </row>
    <row r="41" spans="1:13">
      <c r="A41" s="273">
        <v>32</v>
      </c>
      <c r="B41" s="254" t="s">
        <v>58</v>
      </c>
      <c r="C41" s="254">
        <v>5618.65</v>
      </c>
      <c r="D41" s="256">
        <v>5619.8166666666666</v>
      </c>
      <c r="E41" s="256">
        <v>5580.833333333333</v>
      </c>
      <c r="F41" s="256">
        <v>5543.0166666666664</v>
      </c>
      <c r="G41" s="256">
        <v>5504.0333333333328</v>
      </c>
      <c r="H41" s="256">
        <v>5657.6333333333332</v>
      </c>
      <c r="I41" s="256">
        <v>5696.6166666666668</v>
      </c>
      <c r="J41" s="256">
        <v>5734.4333333333334</v>
      </c>
      <c r="K41" s="254">
        <v>5658.8</v>
      </c>
      <c r="L41" s="254">
        <v>5582</v>
      </c>
      <c r="M41" s="254">
        <v>13.15546</v>
      </c>
    </row>
    <row r="42" spans="1:13">
      <c r="A42" s="273">
        <v>33</v>
      </c>
      <c r="B42" s="254" t="s">
        <v>57</v>
      </c>
      <c r="C42" s="254">
        <v>11375.85</v>
      </c>
      <c r="D42" s="256">
        <v>11327.383333333331</v>
      </c>
      <c r="E42" s="256">
        <v>11249.766666666663</v>
      </c>
      <c r="F42" s="256">
        <v>11123.683333333331</v>
      </c>
      <c r="G42" s="256">
        <v>11046.066666666662</v>
      </c>
      <c r="H42" s="256">
        <v>11453.466666666664</v>
      </c>
      <c r="I42" s="256">
        <v>11531.083333333332</v>
      </c>
      <c r="J42" s="256">
        <v>11657.166666666664</v>
      </c>
      <c r="K42" s="254">
        <v>11405</v>
      </c>
      <c r="L42" s="254">
        <v>11201.3</v>
      </c>
      <c r="M42" s="254">
        <v>3.9415100000000001</v>
      </c>
    </row>
    <row r="43" spans="1:13">
      <c r="A43" s="273">
        <v>34</v>
      </c>
      <c r="B43" s="254" t="s">
        <v>228</v>
      </c>
      <c r="C43" s="254">
        <v>3560.1</v>
      </c>
      <c r="D43" s="256">
        <v>3562.0833333333335</v>
      </c>
      <c r="E43" s="256">
        <v>3538.0166666666669</v>
      </c>
      <c r="F43" s="256">
        <v>3515.9333333333334</v>
      </c>
      <c r="G43" s="256">
        <v>3491.8666666666668</v>
      </c>
      <c r="H43" s="256">
        <v>3584.166666666667</v>
      </c>
      <c r="I43" s="256">
        <v>3608.2333333333336</v>
      </c>
      <c r="J43" s="256">
        <v>3630.3166666666671</v>
      </c>
      <c r="K43" s="254">
        <v>3586.15</v>
      </c>
      <c r="L43" s="254">
        <v>3540</v>
      </c>
      <c r="M43" s="254">
        <v>1.3006899999999999</v>
      </c>
    </row>
    <row r="44" spans="1:13">
      <c r="A44" s="273">
        <v>35</v>
      </c>
      <c r="B44" s="254" t="s">
        <v>59</v>
      </c>
      <c r="C44" s="254">
        <v>2208.65</v>
      </c>
      <c r="D44" s="256">
        <v>2191.4666666666667</v>
      </c>
      <c r="E44" s="256">
        <v>2162.1833333333334</v>
      </c>
      <c r="F44" s="256">
        <v>2115.7166666666667</v>
      </c>
      <c r="G44" s="256">
        <v>2086.4333333333334</v>
      </c>
      <c r="H44" s="256">
        <v>2237.9333333333334</v>
      </c>
      <c r="I44" s="256">
        <v>2267.2166666666672</v>
      </c>
      <c r="J44" s="256">
        <v>2313.6833333333334</v>
      </c>
      <c r="K44" s="254">
        <v>2220.75</v>
      </c>
      <c r="L44" s="254">
        <v>2145</v>
      </c>
      <c r="M44" s="254">
        <v>10.120369999999999</v>
      </c>
    </row>
    <row r="45" spans="1:13">
      <c r="A45" s="273">
        <v>36</v>
      </c>
      <c r="B45" s="254" t="s">
        <v>229</v>
      </c>
      <c r="C45" s="254">
        <v>294.10000000000002</v>
      </c>
      <c r="D45" s="256">
        <v>296.01666666666665</v>
      </c>
      <c r="E45" s="256">
        <v>290.63333333333333</v>
      </c>
      <c r="F45" s="256">
        <v>287.16666666666669</v>
      </c>
      <c r="G45" s="256">
        <v>281.78333333333336</v>
      </c>
      <c r="H45" s="256">
        <v>299.48333333333329</v>
      </c>
      <c r="I45" s="256">
        <v>304.86666666666662</v>
      </c>
      <c r="J45" s="256">
        <v>308.33333333333326</v>
      </c>
      <c r="K45" s="254">
        <v>301.39999999999998</v>
      </c>
      <c r="L45" s="254">
        <v>292.55</v>
      </c>
      <c r="M45" s="254">
        <v>50.651969999999999</v>
      </c>
    </row>
    <row r="46" spans="1:13">
      <c r="A46" s="273">
        <v>37</v>
      </c>
      <c r="B46" s="254" t="s">
        <v>60</v>
      </c>
      <c r="C46" s="254">
        <v>80.849999999999994</v>
      </c>
      <c r="D46" s="256">
        <v>81.25</v>
      </c>
      <c r="E46" s="256">
        <v>80.05</v>
      </c>
      <c r="F46" s="256">
        <v>79.25</v>
      </c>
      <c r="G46" s="256">
        <v>78.05</v>
      </c>
      <c r="H46" s="256">
        <v>82.05</v>
      </c>
      <c r="I46" s="256">
        <v>83.249999999999986</v>
      </c>
      <c r="J46" s="256">
        <v>84.05</v>
      </c>
      <c r="K46" s="254">
        <v>82.45</v>
      </c>
      <c r="L46" s="254">
        <v>80.45</v>
      </c>
      <c r="M46" s="254">
        <v>557.67881999999997</v>
      </c>
    </row>
    <row r="47" spans="1:13">
      <c r="A47" s="273">
        <v>38</v>
      </c>
      <c r="B47" s="254" t="s">
        <v>61</v>
      </c>
      <c r="C47" s="254">
        <v>77</v>
      </c>
      <c r="D47" s="256">
        <v>77.766666666666666</v>
      </c>
      <c r="E47" s="256">
        <v>75.733333333333334</v>
      </c>
      <c r="F47" s="256">
        <v>74.466666666666669</v>
      </c>
      <c r="G47" s="256">
        <v>72.433333333333337</v>
      </c>
      <c r="H47" s="256">
        <v>79.033333333333331</v>
      </c>
      <c r="I47" s="256">
        <v>81.066666666666663</v>
      </c>
      <c r="J47" s="256">
        <v>82.333333333333329</v>
      </c>
      <c r="K47" s="254">
        <v>79.8</v>
      </c>
      <c r="L47" s="254">
        <v>76.5</v>
      </c>
      <c r="M47" s="254">
        <v>57.098999999999997</v>
      </c>
    </row>
    <row r="48" spans="1:13">
      <c r="A48" s="273">
        <v>39</v>
      </c>
      <c r="B48" s="254" t="s">
        <v>62</v>
      </c>
      <c r="C48" s="254">
        <v>1531</v>
      </c>
      <c r="D48" s="256">
        <v>1531.3166666666666</v>
      </c>
      <c r="E48" s="256">
        <v>1517.6833333333332</v>
      </c>
      <c r="F48" s="256">
        <v>1504.3666666666666</v>
      </c>
      <c r="G48" s="256">
        <v>1490.7333333333331</v>
      </c>
      <c r="H48" s="256">
        <v>1544.6333333333332</v>
      </c>
      <c r="I48" s="256">
        <v>1558.2666666666664</v>
      </c>
      <c r="J48" s="256">
        <v>1571.5833333333333</v>
      </c>
      <c r="K48" s="254">
        <v>1544.95</v>
      </c>
      <c r="L48" s="254">
        <v>1518</v>
      </c>
      <c r="M48" s="254">
        <v>9.61693</v>
      </c>
    </row>
    <row r="49" spans="1:13">
      <c r="A49" s="273">
        <v>40</v>
      </c>
      <c r="B49" s="254" t="s">
        <v>65</v>
      </c>
      <c r="C49" s="254">
        <v>820.05</v>
      </c>
      <c r="D49" s="256">
        <v>819.06666666666661</v>
      </c>
      <c r="E49" s="256">
        <v>811.18333333333317</v>
      </c>
      <c r="F49" s="256">
        <v>802.31666666666661</v>
      </c>
      <c r="G49" s="256">
        <v>794.43333333333317</v>
      </c>
      <c r="H49" s="256">
        <v>827.93333333333317</v>
      </c>
      <c r="I49" s="256">
        <v>835.81666666666661</v>
      </c>
      <c r="J49" s="256">
        <v>844.68333333333317</v>
      </c>
      <c r="K49" s="254">
        <v>826.95</v>
      </c>
      <c r="L49" s="254">
        <v>810.2</v>
      </c>
      <c r="M49" s="254">
        <v>27.82948</v>
      </c>
    </row>
    <row r="50" spans="1:13">
      <c r="A50" s="273">
        <v>41</v>
      </c>
      <c r="B50" s="254" t="s">
        <v>64</v>
      </c>
      <c r="C50" s="254">
        <v>149.19999999999999</v>
      </c>
      <c r="D50" s="256">
        <v>151.94999999999999</v>
      </c>
      <c r="E50" s="256">
        <v>146.04999999999998</v>
      </c>
      <c r="F50" s="256">
        <v>142.9</v>
      </c>
      <c r="G50" s="256">
        <v>137</v>
      </c>
      <c r="H50" s="256">
        <v>155.09999999999997</v>
      </c>
      <c r="I50" s="256">
        <v>160.99999999999994</v>
      </c>
      <c r="J50" s="256">
        <v>164.14999999999995</v>
      </c>
      <c r="K50" s="254">
        <v>157.85</v>
      </c>
      <c r="L50" s="254">
        <v>148.80000000000001</v>
      </c>
      <c r="M50" s="254">
        <v>178.64946</v>
      </c>
    </row>
    <row r="51" spans="1:13">
      <c r="A51" s="273">
        <v>42</v>
      </c>
      <c r="B51" s="254" t="s">
        <v>66</v>
      </c>
      <c r="C51" s="254">
        <v>658.2</v>
      </c>
      <c r="D51" s="256">
        <v>657.83333333333337</v>
      </c>
      <c r="E51" s="256">
        <v>652.36666666666679</v>
      </c>
      <c r="F51" s="256">
        <v>646.53333333333342</v>
      </c>
      <c r="G51" s="256">
        <v>641.06666666666683</v>
      </c>
      <c r="H51" s="256">
        <v>663.66666666666674</v>
      </c>
      <c r="I51" s="256">
        <v>669.13333333333321</v>
      </c>
      <c r="J51" s="256">
        <v>674.9666666666667</v>
      </c>
      <c r="K51" s="254">
        <v>663.3</v>
      </c>
      <c r="L51" s="254">
        <v>652</v>
      </c>
      <c r="M51" s="254">
        <v>12.2845</v>
      </c>
    </row>
    <row r="52" spans="1:13">
      <c r="A52" s="273">
        <v>43</v>
      </c>
      <c r="B52" s="254" t="s">
        <v>69</v>
      </c>
      <c r="C52" s="254">
        <v>74.5</v>
      </c>
      <c r="D52" s="256">
        <v>74.016666666666666</v>
      </c>
      <c r="E52" s="256">
        <v>73.183333333333337</v>
      </c>
      <c r="F52" s="256">
        <v>71.866666666666674</v>
      </c>
      <c r="G52" s="256">
        <v>71.033333333333346</v>
      </c>
      <c r="H52" s="256">
        <v>75.333333333333329</v>
      </c>
      <c r="I52" s="256">
        <v>76.166666666666671</v>
      </c>
      <c r="J52" s="256">
        <v>77.48333333333332</v>
      </c>
      <c r="K52" s="254">
        <v>74.849999999999994</v>
      </c>
      <c r="L52" s="254">
        <v>72.7</v>
      </c>
      <c r="M52" s="254">
        <v>876.24494000000004</v>
      </c>
    </row>
    <row r="53" spans="1:13">
      <c r="A53" s="273">
        <v>44</v>
      </c>
      <c r="B53" s="254" t="s">
        <v>73</v>
      </c>
      <c r="C53" s="254">
        <v>474.4</v>
      </c>
      <c r="D53" s="256">
        <v>474.13333333333338</v>
      </c>
      <c r="E53" s="256">
        <v>469.26666666666677</v>
      </c>
      <c r="F53" s="256">
        <v>464.13333333333338</v>
      </c>
      <c r="G53" s="256">
        <v>459.26666666666677</v>
      </c>
      <c r="H53" s="256">
        <v>479.26666666666677</v>
      </c>
      <c r="I53" s="256">
        <v>484.13333333333344</v>
      </c>
      <c r="J53" s="256">
        <v>489.26666666666677</v>
      </c>
      <c r="K53" s="254">
        <v>479</v>
      </c>
      <c r="L53" s="254">
        <v>469</v>
      </c>
      <c r="M53" s="254">
        <v>105.99675999999999</v>
      </c>
    </row>
    <row r="54" spans="1:13">
      <c r="A54" s="273">
        <v>45</v>
      </c>
      <c r="B54" s="254" t="s">
        <v>68</v>
      </c>
      <c r="C54" s="254">
        <v>526.1</v>
      </c>
      <c r="D54" s="256">
        <v>527.13333333333333</v>
      </c>
      <c r="E54" s="256">
        <v>523.4666666666667</v>
      </c>
      <c r="F54" s="256">
        <v>520.83333333333337</v>
      </c>
      <c r="G54" s="256">
        <v>517.16666666666674</v>
      </c>
      <c r="H54" s="256">
        <v>529.76666666666665</v>
      </c>
      <c r="I54" s="256">
        <v>533.43333333333339</v>
      </c>
      <c r="J54" s="256">
        <v>536.06666666666661</v>
      </c>
      <c r="K54" s="254">
        <v>530.79999999999995</v>
      </c>
      <c r="L54" s="254">
        <v>524.5</v>
      </c>
      <c r="M54" s="254">
        <v>92.39443</v>
      </c>
    </row>
    <row r="55" spans="1:13">
      <c r="A55" s="273">
        <v>46</v>
      </c>
      <c r="B55" s="254" t="s">
        <v>70</v>
      </c>
      <c r="C55" s="254">
        <v>381.55</v>
      </c>
      <c r="D55" s="256">
        <v>382.73333333333335</v>
      </c>
      <c r="E55" s="256">
        <v>379.86666666666667</v>
      </c>
      <c r="F55" s="256">
        <v>378.18333333333334</v>
      </c>
      <c r="G55" s="256">
        <v>375.31666666666666</v>
      </c>
      <c r="H55" s="256">
        <v>384.41666666666669</v>
      </c>
      <c r="I55" s="256">
        <v>387.28333333333336</v>
      </c>
      <c r="J55" s="256">
        <v>388.9666666666667</v>
      </c>
      <c r="K55" s="254">
        <v>385.6</v>
      </c>
      <c r="L55" s="254">
        <v>381.05</v>
      </c>
      <c r="M55" s="254">
        <v>14.278320000000001</v>
      </c>
    </row>
    <row r="56" spans="1:13">
      <c r="A56" s="273">
        <v>47</v>
      </c>
      <c r="B56" s="254" t="s">
        <v>230</v>
      </c>
      <c r="C56" s="254">
        <v>1223.75</v>
      </c>
      <c r="D56" s="256">
        <v>1230.25</v>
      </c>
      <c r="E56" s="256">
        <v>1213.5</v>
      </c>
      <c r="F56" s="256">
        <v>1203.25</v>
      </c>
      <c r="G56" s="256">
        <v>1186.5</v>
      </c>
      <c r="H56" s="256">
        <v>1240.5</v>
      </c>
      <c r="I56" s="256">
        <v>1257.25</v>
      </c>
      <c r="J56" s="256">
        <v>1267.5</v>
      </c>
      <c r="K56" s="254">
        <v>1247</v>
      </c>
      <c r="L56" s="254">
        <v>1220</v>
      </c>
      <c r="M56" s="254">
        <v>1.24647</v>
      </c>
    </row>
    <row r="57" spans="1:13">
      <c r="A57" s="273">
        <v>48</v>
      </c>
      <c r="B57" s="254" t="s">
        <v>71</v>
      </c>
      <c r="C57" s="254">
        <v>15030.3</v>
      </c>
      <c r="D57" s="256">
        <v>15119.216666666665</v>
      </c>
      <c r="E57" s="256">
        <v>14888.533333333331</v>
      </c>
      <c r="F57" s="256">
        <v>14746.766666666666</v>
      </c>
      <c r="G57" s="256">
        <v>14516.083333333332</v>
      </c>
      <c r="H57" s="256">
        <v>15260.98333333333</v>
      </c>
      <c r="I57" s="256">
        <v>15491.666666666664</v>
      </c>
      <c r="J57" s="256">
        <v>15633.433333333329</v>
      </c>
      <c r="K57" s="254">
        <v>15349.9</v>
      </c>
      <c r="L57" s="254">
        <v>14977.45</v>
      </c>
      <c r="M57" s="254">
        <v>0.62424999999999997</v>
      </c>
    </row>
    <row r="58" spans="1:13">
      <c r="A58" s="273">
        <v>49</v>
      </c>
      <c r="B58" s="254" t="s">
        <v>74</v>
      </c>
      <c r="C58" s="254">
        <v>3439.5</v>
      </c>
      <c r="D58" s="256">
        <v>3423.8333333333335</v>
      </c>
      <c r="E58" s="256">
        <v>3400.666666666667</v>
      </c>
      <c r="F58" s="256">
        <v>3361.8333333333335</v>
      </c>
      <c r="G58" s="256">
        <v>3338.666666666667</v>
      </c>
      <c r="H58" s="256">
        <v>3462.666666666667</v>
      </c>
      <c r="I58" s="256">
        <v>3485.8333333333339</v>
      </c>
      <c r="J58" s="256">
        <v>3524.666666666667</v>
      </c>
      <c r="K58" s="254">
        <v>3447</v>
      </c>
      <c r="L58" s="254">
        <v>3385</v>
      </c>
      <c r="M58" s="254">
        <v>13.18946</v>
      </c>
    </row>
    <row r="59" spans="1:13">
      <c r="A59" s="273">
        <v>50</v>
      </c>
      <c r="B59" s="254" t="s">
        <v>80</v>
      </c>
      <c r="C59" s="254">
        <v>682.15</v>
      </c>
      <c r="D59" s="256">
        <v>684.23333333333323</v>
      </c>
      <c r="E59" s="256">
        <v>678.06666666666649</v>
      </c>
      <c r="F59" s="256">
        <v>673.98333333333323</v>
      </c>
      <c r="G59" s="256">
        <v>667.81666666666649</v>
      </c>
      <c r="H59" s="256">
        <v>688.31666666666649</v>
      </c>
      <c r="I59" s="256">
        <v>694.48333333333323</v>
      </c>
      <c r="J59" s="256">
        <v>698.56666666666649</v>
      </c>
      <c r="K59" s="254">
        <v>690.4</v>
      </c>
      <c r="L59" s="254">
        <v>680.15</v>
      </c>
      <c r="M59" s="254">
        <v>4.0038200000000002</v>
      </c>
    </row>
    <row r="60" spans="1:13">
      <c r="A60" s="273">
        <v>51</v>
      </c>
      <c r="B60" s="254" t="s">
        <v>75</v>
      </c>
      <c r="C60" s="254">
        <v>622.54999999999995</v>
      </c>
      <c r="D60" s="256">
        <v>623.13333333333333</v>
      </c>
      <c r="E60" s="256">
        <v>618.41666666666663</v>
      </c>
      <c r="F60" s="256">
        <v>614.2833333333333</v>
      </c>
      <c r="G60" s="256">
        <v>609.56666666666661</v>
      </c>
      <c r="H60" s="256">
        <v>627.26666666666665</v>
      </c>
      <c r="I60" s="256">
        <v>631.98333333333335</v>
      </c>
      <c r="J60" s="256">
        <v>636.11666666666667</v>
      </c>
      <c r="K60" s="254">
        <v>627.85</v>
      </c>
      <c r="L60" s="254">
        <v>619</v>
      </c>
      <c r="M60" s="254">
        <v>32.226759999999999</v>
      </c>
    </row>
    <row r="61" spans="1:13">
      <c r="A61" s="273">
        <v>52</v>
      </c>
      <c r="B61" s="254" t="s">
        <v>76</v>
      </c>
      <c r="C61" s="254">
        <v>150.44999999999999</v>
      </c>
      <c r="D61" s="256">
        <v>152.21666666666667</v>
      </c>
      <c r="E61" s="256">
        <v>148.23333333333335</v>
      </c>
      <c r="F61" s="256">
        <v>146.01666666666668</v>
      </c>
      <c r="G61" s="256">
        <v>142.03333333333336</v>
      </c>
      <c r="H61" s="256">
        <v>154.43333333333334</v>
      </c>
      <c r="I61" s="256">
        <v>158.41666666666663</v>
      </c>
      <c r="J61" s="256">
        <v>160.63333333333333</v>
      </c>
      <c r="K61" s="254">
        <v>156.19999999999999</v>
      </c>
      <c r="L61" s="254">
        <v>150</v>
      </c>
      <c r="M61" s="254">
        <v>231.74513999999999</v>
      </c>
    </row>
    <row r="62" spans="1:13">
      <c r="A62" s="273">
        <v>53</v>
      </c>
      <c r="B62" s="254" t="s">
        <v>77</v>
      </c>
      <c r="C62" s="254">
        <v>132.65</v>
      </c>
      <c r="D62" s="256">
        <v>134.13333333333335</v>
      </c>
      <c r="E62" s="256">
        <v>130.56666666666672</v>
      </c>
      <c r="F62" s="256">
        <v>128.48333333333338</v>
      </c>
      <c r="G62" s="256">
        <v>124.91666666666674</v>
      </c>
      <c r="H62" s="256">
        <v>136.2166666666667</v>
      </c>
      <c r="I62" s="256">
        <v>139.78333333333336</v>
      </c>
      <c r="J62" s="256">
        <v>141.86666666666667</v>
      </c>
      <c r="K62" s="254">
        <v>137.69999999999999</v>
      </c>
      <c r="L62" s="254">
        <v>132.05000000000001</v>
      </c>
      <c r="M62" s="254">
        <v>29.497499999999999</v>
      </c>
    </row>
    <row r="63" spans="1:13">
      <c r="A63" s="273">
        <v>54</v>
      </c>
      <c r="B63" s="254" t="s">
        <v>81</v>
      </c>
      <c r="C63" s="254">
        <v>551.54999999999995</v>
      </c>
      <c r="D63" s="256">
        <v>559.69999999999993</v>
      </c>
      <c r="E63" s="256">
        <v>538.39999999999986</v>
      </c>
      <c r="F63" s="256">
        <v>525.24999999999989</v>
      </c>
      <c r="G63" s="256">
        <v>503.94999999999982</v>
      </c>
      <c r="H63" s="256">
        <v>572.84999999999991</v>
      </c>
      <c r="I63" s="256">
        <v>594.14999999999986</v>
      </c>
      <c r="J63" s="256">
        <v>607.29999999999995</v>
      </c>
      <c r="K63" s="254">
        <v>581</v>
      </c>
      <c r="L63" s="254">
        <v>546.54999999999995</v>
      </c>
      <c r="M63" s="254">
        <v>49.601550000000003</v>
      </c>
    </row>
    <row r="64" spans="1:13">
      <c r="A64" s="273">
        <v>55</v>
      </c>
      <c r="B64" s="254" t="s">
        <v>82</v>
      </c>
      <c r="C64" s="254">
        <v>935.6</v>
      </c>
      <c r="D64" s="256">
        <v>935.19999999999993</v>
      </c>
      <c r="E64" s="256">
        <v>930.39999999999986</v>
      </c>
      <c r="F64" s="256">
        <v>925.19999999999993</v>
      </c>
      <c r="G64" s="256">
        <v>920.39999999999986</v>
      </c>
      <c r="H64" s="256">
        <v>940.39999999999986</v>
      </c>
      <c r="I64" s="256">
        <v>945.19999999999982</v>
      </c>
      <c r="J64" s="256">
        <v>950.39999999999986</v>
      </c>
      <c r="K64" s="254">
        <v>940</v>
      </c>
      <c r="L64" s="254">
        <v>930</v>
      </c>
      <c r="M64" s="254">
        <v>36.952419999999996</v>
      </c>
    </row>
    <row r="65" spans="1:13">
      <c r="A65" s="273">
        <v>56</v>
      </c>
      <c r="B65" s="254" t="s">
        <v>231</v>
      </c>
      <c r="C65" s="254">
        <v>173.1</v>
      </c>
      <c r="D65" s="256">
        <v>174.61666666666667</v>
      </c>
      <c r="E65" s="256">
        <v>170.48333333333335</v>
      </c>
      <c r="F65" s="256">
        <v>167.86666666666667</v>
      </c>
      <c r="G65" s="256">
        <v>163.73333333333335</v>
      </c>
      <c r="H65" s="256">
        <v>177.23333333333335</v>
      </c>
      <c r="I65" s="256">
        <v>181.36666666666667</v>
      </c>
      <c r="J65" s="256">
        <v>183.98333333333335</v>
      </c>
      <c r="K65" s="254">
        <v>178.75</v>
      </c>
      <c r="L65" s="254">
        <v>172</v>
      </c>
      <c r="M65" s="254">
        <v>14.90056</v>
      </c>
    </row>
    <row r="66" spans="1:13">
      <c r="A66" s="273">
        <v>57</v>
      </c>
      <c r="B66" s="254" t="s">
        <v>83</v>
      </c>
      <c r="C66" s="254">
        <v>147.44999999999999</v>
      </c>
      <c r="D66" s="256">
        <v>148.18333333333331</v>
      </c>
      <c r="E66" s="256">
        <v>146.36666666666662</v>
      </c>
      <c r="F66" s="256">
        <v>145.2833333333333</v>
      </c>
      <c r="G66" s="256">
        <v>143.46666666666661</v>
      </c>
      <c r="H66" s="256">
        <v>149.26666666666662</v>
      </c>
      <c r="I66" s="256">
        <v>151.08333333333329</v>
      </c>
      <c r="J66" s="256">
        <v>152.16666666666663</v>
      </c>
      <c r="K66" s="254">
        <v>150</v>
      </c>
      <c r="L66" s="254">
        <v>147.1</v>
      </c>
      <c r="M66" s="254">
        <v>104.34892000000001</v>
      </c>
    </row>
    <row r="67" spans="1:13">
      <c r="A67" s="273">
        <v>58</v>
      </c>
      <c r="B67" s="254" t="s">
        <v>821</v>
      </c>
      <c r="C67" s="254">
        <v>3341.8</v>
      </c>
      <c r="D67" s="256">
        <v>3337.2666666666664</v>
      </c>
      <c r="E67" s="256">
        <v>3300.0333333333328</v>
      </c>
      <c r="F67" s="256">
        <v>3258.2666666666664</v>
      </c>
      <c r="G67" s="256">
        <v>3221.0333333333328</v>
      </c>
      <c r="H67" s="256">
        <v>3379.0333333333328</v>
      </c>
      <c r="I67" s="256">
        <v>3416.2666666666664</v>
      </c>
      <c r="J67" s="256">
        <v>3458.0333333333328</v>
      </c>
      <c r="K67" s="254">
        <v>3374.5</v>
      </c>
      <c r="L67" s="254">
        <v>3295.5</v>
      </c>
      <c r="M67" s="254">
        <v>5.2168900000000002</v>
      </c>
    </row>
    <row r="68" spans="1:13">
      <c r="A68" s="273">
        <v>59</v>
      </c>
      <c r="B68" s="254" t="s">
        <v>84</v>
      </c>
      <c r="C68" s="254">
        <v>1709.6</v>
      </c>
      <c r="D68" s="256">
        <v>1688.2666666666667</v>
      </c>
      <c r="E68" s="256">
        <v>1656.3333333333333</v>
      </c>
      <c r="F68" s="256">
        <v>1603.0666666666666</v>
      </c>
      <c r="G68" s="256">
        <v>1571.1333333333332</v>
      </c>
      <c r="H68" s="256">
        <v>1741.5333333333333</v>
      </c>
      <c r="I68" s="256">
        <v>1773.4666666666667</v>
      </c>
      <c r="J68" s="256">
        <v>1826.7333333333333</v>
      </c>
      <c r="K68" s="254">
        <v>1720.2</v>
      </c>
      <c r="L68" s="254">
        <v>1635</v>
      </c>
      <c r="M68" s="254">
        <v>25.507349999999999</v>
      </c>
    </row>
    <row r="69" spans="1:13">
      <c r="A69" s="273">
        <v>60</v>
      </c>
      <c r="B69" s="254" t="s">
        <v>85</v>
      </c>
      <c r="C69" s="254">
        <v>668.1</v>
      </c>
      <c r="D69" s="256">
        <v>661.6</v>
      </c>
      <c r="E69" s="256">
        <v>645.5</v>
      </c>
      <c r="F69" s="256">
        <v>622.9</v>
      </c>
      <c r="G69" s="256">
        <v>606.79999999999995</v>
      </c>
      <c r="H69" s="256">
        <v>684.2</v>
      </c>
      <c r="I69" s="256">
        <v>700.30000000000018</v>
      </c>
      <c r="J69" s="256">
        <v>722.90000000000009</v>
      </c>
      <c r="K69" s="254">
        <v>677.7</v>
      </c>
      <c r="L69" s="254">
        <v>639</v>
      </c>
      <c r="M69" s="254">
        <v>196.46925999999999</v>
      </c>
    </row>
    <row r="70" spans="1:13">
      <c r="A70" s="273">
        <v>61</v>
      </c>
      <c r="B70" s="254" t="s">
        <v>232</v>
      </c>
      <c r="C70" s="254">
        <v>845.15</v>
      </c>
      <c r="D70" s="256">
        <v>838.4</v>
      </c>
      <c r="E70" s="256">
        <v>826.8</v>
      </c>
      <c r="F70" s="256">
        <v>808.44999999999993</v>
      </c>
      <c r="G70" s="256">
        <v>796.84999999999991</v>
      </c>
      <c r="H70" s="256">
        <v>856.75</v>
      </c>
      <c r="I70" s="256">
        <v>868.35000000000014</v>
      </c>
      <c r="J70" s="256">
        <v>886.7</v>
      </c>
      <c r="K70" s="254">
        <v>850</v>
      </c>
      <c r="L70" s="254">
        <v>820.05</v>
      </c>
      <c r="M70" s="254">
        <v>7.81121</v>
      </c>
    </row>
    <row r="71" spans="1:13">
      <c r="A71" s="273">
        <v>62</v>
      </c>
      <c r="B71" s="254" t="s">
        <v>233</v>
      </c>
      <c r="C71" s="254">
        <v>402.95</v>
      </c>
      <c r="D71" s="256">
        <v>402.9666666666667</v>
      </c>
      <c r="E71" s="256">
        <v>399.98333333333341</v>
      </c>
      <c r="F71" s="256">
        <v>397.01666666666671</v>
      </c>
      <c r="G71" s="256">
        <v>394.03333333333342</v>
      </c>
      <c r="H71" s="256">
        <v>405.93333333333339</v>
      </c>
      <c r="I71" s="256">
        <v>408.91666666666674</v>
      </c>
      <c r="J71" s="256">
        <v>411.88333333333338</v>
      </c>
      <c r="K71" s="254">
        <v>405.95</v>
      </c>
      <c r="L71" s="254">
        <v>400</v>
      </c>
      <c r="M71" s="254">
        <v>24.298169999999999</v>
      </c>
    </row>
    <row r="72" spans="1:13">
      <c r="A72" s="273">
        <v>63</v>
      </c>
      <c r="B72" s="254" t="s">
        <v>86</v>
      </c>
      <c r="C72" s="254">
        <v>808.55</v>
      </c>
      <c r="D72" s="256">
        <v>822.51666666666677</v>
      </c>
      <c r="E72" s="256">
        <v>791.03333333333353</v>
      </c>
      <c r="F72" s="256">
        <v>773.51666666666677</v>
      </c>
      <c r="G72" s="256">
        <v>742.03333333333353</v>
      </c>
      <c r="H72" s="256">
        <v>840.03333333333353</v>
      </c>
      <c r="I72" s="256">
        <v>871.51666666666688</v>
      </c>
      <c r="J72" s="256">
        <v>889.03333333333353</v>
      </c>
      <c r="K72" s="254">
        <v>854</v>
      </c>
      <c r="L72" s="254">
        <v>805</v>
      </c>
      <c r="M72" s="254">
        <v>20.94171</v>
      </c>
    </row>
    <row r="73" spans="1:13">
      <c r="A73" s="273">
        <v>64</v>
      </c>
      <c r="B73" s="254" t="s">
        <v>92</v>
      </c>
      <c r="C73" s="254">
        <v>279</v>
      </c>
      <c r="D73" s="256">
        <v>280.31666666666666</v>
      </c>
      <c r="E73" s="256">
        <v>276.18333333333334</v>
      </c>
      <c r="F73" s="256">
        <v>273.36666666666667</v>
      </c>
      <c r="G73" s="256">
        <v>269.23333333333335</v>
      </c>
      <c r="H73" s="256">
        <v>283.13333333333333</v>
      </c>
      <c r="I73" s="256">
        <v>287.26666666666665</v>
      </c>
      <c r="J73" s="256">
        <v>290.08333333333331</v>
      </c>
      <c r="K73" s="254">
        <v>284.45</v>
      </c>
      <c r="L73" s="254">
        <v>277.5</v>
      </c>
      <c r="M73" s="254">
        <v>128.89490000000001</v>
      </c>
    </row>
    <row r="74" spans="1:13">
      <c r="A74" s="273">
        <v>65</v>
      </c>
      <c r="B74" s="254" t="s">
        <v>87</v>
      </c>
      <c r="C74" s="254">
        <v>530.54999999999995</v>
      </c>
      <c r="D74" s="256">
        <v>532.19999999999993</v>
      </c>
      <c r="E74" s="256">
        <v>527.64999999999986</v>
      </c>
      <c r="F74" s="256">
        <v>524.74999999999989</v>
      </c>
      <c r="G74" s="256">
        <v>520.19999999999982</v>
      </c>
      <c r="H74" s="256">
        <v>535.09999999999991</v>
      </c>
      <c r="I74" s="256">
        <v>539.64999999999986</v>
      </c>
      <c r="J74" s="256">
        <v>542.54999999999995</v>
      </c>
      <c r="K74" s="254">
        <v>536.75</v>
      </c>
      <c r="L74" s="254">
        <v>529.29999999999995</v>
      </c>
      <c r="M74" s="254">
        <v>23.415199999999999</v>
      </c>
    </row>
    <row r="75" spans="1:13">
      <c r="A75" s="273">
        <v>66</v>
      </c>
      <c r="B75" s="254" t="s">
        <v>234</v>
      </c>
      <c r="C75" s="254">
        <v>1859.2</v>
      </c>
      <c r="D75" s="256">
        <v>1873.3999999999999</v>
      </c>
      <c r="E75" s="256">
        <v>1835.7999999999997</v>
      </c>
      <c r="F75" s="256">
        <v>1812.3999999999999</v>
      </c>
      <c r="G75" s="256">
        <v>1774.7999999999997</v>
      </c>
      <c r="H75" s="256">
        <v>1896.7999999999997</v>
      </c>
      <c r="I75" s="256">
        <v>1934.3999999999996</v>
      </c>
      <c r="J75" s="256">
        <v>1957.7999999999997</v>
      </c>
      <c r="K75" s="254">
        <v>1911</v>
      </c>
      <c r="L75" s="254">
        <v>1850</v>
      </c>
      <c r="M75" s="254">
        <v>2.05138</v>
      </c>
    </row>
    <row r="76" spans="1:13">
      <c r="A76" s="273">
        <v>67</v>
      </c>
      <c r="B76" s="254" t="s">
        <v>830</v>
      </c>
      <c r="C76" s="254">
        <v>175.8</v>
      </c>
      <c r="D76" s="256">
        <v>177.21666666666667</v>
      </c>
      <c r="E76" s="256">
        <v>174.08333333333334</v>
      </c>
      <c r="F76" s="256">
        <v>172.36666666666667</v>
      </c>
      <c r="G76" s="256">
        <v>169.23333333333335</v>
      </c>
      <c r="H76" s="256">
        <v>178.93333333333334</v>
      </c>
      <c r="I76" s="256">
        <v>182.06666666666666</v>
      </c>
      <c r="J76" s="256">
        <v>183.78333333333333</v>
      </c>
      <c r="K76" s="254">
        <v>180.35</v>
      </c>
      <c r="L76" s="254">
        <v>175.5</v>
      </c>
      <c r="M76" s="254">
        <v>6.2001900000000001</v>
      </c>
    </row>
    <row r="77" spans="1:13">
      <c r="A77" s="273">
        <v>68</v>
      </c>
      <c r="B77" s="254" t="s">
        <v>90</v>
      </c>
      <c r="C77" s="254">
        <v>4097.8500000000004</v>
      </c>
      <c r="D77" s="256">
        <v>4106.8</v>
      </c>
      <c r="E77" s="256">
        <v>4076.1000000000004</v>
      </c>
      <c r="F77" s="256">
        <v>4054.3500000000004</v>
      </c>
      <c r="G77" s="256">
        <v>4023.6500000000005</v>
      </c>
      <c r="H77" s="256">
        <v>4128.55</v>
      </c>
      <c r="I77" s="256">
        <v>4159.2499999999991</v>
      </c>
      <c r="J77" s="256">
        <v>4181</v>
      </c>
      <c r="K77" s="254">
        <v>4137.5</v>
      </c>
      <c r="L77" s="254">
        <v>4085.05</v>
      </c>
      <c r="M77" s="254">
        <v>2.3586999999999998</v>
      </c>
    </row>
    <row r="78" spans="1:13">
      <c r="A78" s="273">
        <v>69</v>
      </c>
      <c r="B78" s="254" t="s">
        <v>348</v>
      </c>
      <c r="C78" s="254">
        <v>2773.05</v>
      </c>
      <c r="D78" s="256">
        <v>2780.4833333333336</v>
      </c>
      <c r="E78" s="256">
        <v>2744.5666666666671</v>
      </c>
      <c r="F78" s="256">
        <v>2716.0833333333335</v>
      </c>
      <c r="G78" s="256">
        <v>2680.166666666667</v>
      </c>
      <c r="H78" s="256">
        <v>2808.9666666666672</v>
      </c>
      <c r="I78" s="256">
        <v>2844.8833333333332</v>
      </c>
      <c r="J78" s="256">
        <v>2873.3666666666672</v>
      </c>
      <c r="K78" s="254">
        <v>2816.4</v>
      </c>
      <c r="L78" s="254">
        <v>2752</v>
      </c>
      <c r="M78" s="254">
        <v>2.10873</v>
      </c>
    </row>
    <row r="79" spans="1:13">
      <c r="A79" s="273">
        <v>70</v>
      </c>
      <c r="B79" s="254" t="s">
        <v>93</v>
      </c>
      <c r="C79" s="254">
        <v>5311.2</v>
      </c>
      <c r="D79" s="256">
        <v>5295.4000000000005</v>
      </c>
      <c r="E79" s="256">
        <v>5270.8000000000011</v>
      </c>
      <c r="F79" s="256">
        <v>5230.4000000000005</v>
      </c>
      <c r="G79" s="256">
        <v>5205.8000000000011</v>
      </c>
      <c r="H79" s="256">
        <v>5335.8000000000011</v>
      </c>
      <c r="I79" s="256">
        <v>5360.4000000000015</v>
      </c>
      <c r="J79" s="256">
        <v>5400.8000000000011</v>
      </c>
      <c r="K79" s="254">
        <v>5320</v>
      </c>
      <c r="L79" s="254">
        <v>5255</v>
      </c>
      <c r="M79" s="254">
        <v>6.9561500000000001</v>
      </c>
    </row>
    <row r="80" spans="1:13">
      <c r="A80" s="273">
        <v>71</v>
      </c>
      <c r="B80" s="254" t="s">
        <v>235</v>
      </c>
      <c r="C80" s="254">
        <v>66.45</v>
      </c>
      <c r="D80" s="256">
        <v>65.899999999999991</v>
      </c>
      <c r="E80" s="256">
        <v>64.34999999999998</v>
      </c>
      <c r="F80" s="256">
        <v>62.249999999999986</v>
      </c>
      <c r="G80" s="256">
        <v>60.699999999999974</v>
      </c>
      <c r="H80" s="256">
        <v>67.999999999999986</v>
      </c>
      <c r="I80" s="256">
        <v>69.55</v>
      </c>
      <c r="J80" s="256">
        <v>71.649999999999991</v>
      </c>
      <c r="K80" s="254">
        <v>67.45</v>
      </c>
      <c r="L80" s="254">
        <v>63.8</v>
      </c>
      <c r="M80" s="254">
        <v>39.679960000000001</v>
      </c>
    </row>
    <row r="81" spans="1:13">
      <c r="A81" s="273">
        <v>72</v>
      </c>
      <c r="B81" s="254" t="s">
        <v>94</v>
      </c>
      <c r="C81" s="254">
        <v>2625.05</v>
      </c>
      <c r="D81" s="256">
        <v>2608.0166666666669</v>
      </c>
      <c r="E81" s="256">
        <v>2582.0333333333338</v>
      </c>
      <c r="F81" s="256">
        <v>2539.0166666666669</v>
      </c>
      <c r="G81" s="256">
        <v>2513.0333333333338</v>
      </c>
      <c r="H81" s="256">
        <v>2651.0333333333338</v>
      </c>
      <c r="I81" s="256">
        <v>2677.0166666666664</v>
      </c>
      <c r="J81" s="256">
        <v>2720.0333333333338</v>
      </c>
      <c r="K81" s="254">
        <v>2634</v>
      </c>
      <c r="L81" s="254">
        <v>2565</v>
      </c>
      <c r="M81" s="254">
        <v>10.18896</v>
      </c>
    </row>
    <row r="82" spans="1:13">
      <c r="A82" s="273">
        <v>73</v>
      </c>
      <c r="B82" s="254" t="s">
        <v>236</v>
      </c>
      <c r="C82" s="254">
        <v>499.85</v>
      </c>
      <c r="D82" s="256">
        <v>506.11666666666662</v>
      </c>
      <c r="E82" s="256">
        <v>492.23333333333323</v>
      </c>
      <c r="F82" s="256">
        <v>484.61666666666662</v>
      </c>
      <c r="G82" s="256">
        <v>470.73333333333323</v>
      </c>
      <c r="H82" s="256">
        <v>513.73333333333323</v>
      </c>
      <c r="I82" s="256">
        <v>527.61666666666656</v>
      </c>
      <c r="J82" s="256">
        <v>535.23333333333323</v>
      </c>
      <c r="K82" s="254">
        <v>520</v>
      </c>
      <c r="L82" s="254">
        <v>498.5</v>
      </c>
      <c r="M82" s="254">
        <v>17.538440000000001</v>
      </c>
    </row>
    <row r="83" spans="1:13">
      <c r="A83" s="273">
        <v>74</v>
      </c>
      <c r="B83" s="254" t="s">
        <v>237</v>
      </c>
      <c r="C83" s="254">
        <v>1426.35</v>
      </c>
      <c r="D83" s="256">
        <v>1428.6833333333334</v>
      </c>
      <c r="E83" s="256">
        <v>1399.3666666666668</v>
      </c>
      <c r="F83" s="256">
        <v>1372.3833333333334</v>
      </c>
      <c r="G83" s="256">
        <v>1343.0666666666668</v>
      </c>
      <c r="H83" s="256">
        <v>1455.6666666666667</v>
      </c>
      <c r="I83" s="256">
        <v>1484.9833333333333</v>
      </c>
      <c r="J83" s="256">
        <v>1511.9666666666667</v>
      </c>
      <c r="K83" s="254">
        <v>1458</v>
      </c>
      <c r="L83" s="254">
        <v>1401.7</v>
      </c>
      <c r="M83" s="254">
        <v>1.2041599999999999</v>
      </c>
    </row>
    <row r="84" spans="1:13">
      <c r="A84" s="273">
        <v>75</v>
      </c>
      <c r="B84" s="254" t="s">
        <v>96</v>
      </c>
      <c r="C84" s="254">
        <v>1150.8</v>
      </c>
      <c r="D84" s="256">
        <v>1160.0333333333333</v>
      </c>
      <c r="E84" s="256">
        <v>1140.1666666666665</v>
      </c>
      <c r="F84" s="256">
        <v>1129.5333333333333</v>
      </c>
      <c r="G84" s="256">
        <v>1109.6666666666665</v>
      </c>
      <c r="H84" s="256">
        <v>1170.6666666666665</v>
      </c>
      <c r="I84" s="256">
        <v>1190.5333333333333</v>
      </c>
      <c r="J84" s="256">
        <v>1201.1666666666665</v>
      </c>
      <c r="K84" s="254">
        <v>1179.9000000000001</v>
      </c>
      <c r="L84" s="254">
        <v>1149.4000000000001</v>
      </c>
      <c r="M84" s="254">
        <v>13.27524</v>
      </c>
    </row>
    <row r="85" spans="1:13">
      <c r="A85" s="273">
        <v>76</v>
      </c>
      <c r="B85" s="254" t="s">
        <v>97</v>
      </c>
      <c r="C85" s="254">
        <v>190.45</v>
      </c>
      <c r="D85" s="256">
        <v>191.56666666666669</v>
      </c>
      <c r="E85" s="256">
        <v>188.48333333333338</v>
      </c>
      <c r="F85" s="256">
        <v>186.51666666666668</v>
      </c>
      <c r="G85" s="256">
        <v>183.43333333333337</v>
      </c>
      <c r="H85" s="256">
        <v>193.53333333333339</v>
      </c>
      <c r="I85" s="256">
        <v>196.6166666666667</v>
      </c>
      <c r="J85" s="256">
        <v>198.5833333333334</v>
      </c>
      <c r="K85" s="254">
        <v>194.65</v>
      </c>
      <c r="L85" s="254">
        <v>189.6</v>
      </c>
      <c r="M85" s="254">
        <v>77.105530000000002</v>
      </c>
    </row>
    <row r="86" spans="1:13">
      <c r="A86" s="273">
        <v>77</v>
      </c>
      <c r="B86" s="254" t="s">
        <v>98</v>
      </c>
      <c r="C86" s="254">
        <v>86.85</v>
      </c>
      <c r="D86" s="256">
        <v>86.7</v>
      </c>
      <c r="E86" s="256">
        <v>85.75</v>
      </c>
      <c r="F86" s="256">
        <v>84.649999999999991</v>
      </c>
      <c r="G86" s="256">
        <v>83.699999999999989</v>
      </c>
      <c r="H86" s="256">
        <v>87.800000000000011</v>
      </c>
      <c r="I86" s="256">
        <v>88.750000000000028</v>
      </c>
      <c r="J86" s="256">
        <v>89.850000000000023</v>
      </c>
      <c r="K86" s="254">
        <v>87.65</v>
      </c>
      <c r="L86" s="254">
        <v>85.6</v>
      </c>
      <c r="M86" s="254">
        <v>288.03347000000002</v>
      </c>
    </row>
    <row r="87" spans="1:13">
      <c r="A87" s="273">
        <v>78</v>
      </c>
      <c r="B87" s="254" t="s">
        <v>359</v>
      </c>
      <c r="C87" s="254">
        <v>225.65</v>
      </c>
      <c r="D87" s="256">
        <v>227.55000000000004</v>
      </c>
      <c r="E87" s="256">
        <v>221.80000000000007</v>
      </c>
      <c r="F87" s="256">
        <v>217.95000000000002</v>
      </c>
      <c r="G87" s="256">
        <v>212.20000000000005</v>
      </c>
      <c r="H87" s="256">
        <v>231.40000000000009</v>
      </c>
      <c r="I87" s="256">
        <v>237.15000000000003</v>
      </c>
      <c r="J87" s="256">
        <v>241.00000000000011</v>
      </c>
      <c r="K87" s="254">
        <v>233.3</v>
      </c>
      <c r="L87" s="254">
        <v>223.7</v>
      </c>
      <c r="M87" s="254">
        <v>28.686260000000001</v>
      </c>
    </row>
    <row r="88" spans="1:13">
      <c r="A88" s="273">
        <v>79</v>
      </c>
      <c r="B88" s="254" t="s">
        <v>240</v>
      </c>
      <c r="C88" s="254">
        <v>46</v>
      </c>
      <c r="D88" s="256">
        <v>46.449999999999996</v>
      </c>
      <c r="E88" s="256">
        <v>45.399999999999991</v>
      </c>
      <c r="F88" s="256">
        <v>44.8</v>
      </c>
      <c r="G88" s="256">
        <v>43.749999999999993</v>
      </c>
      <c r="H88" s="256">
        <v>47.04999999999999</v>
      </c>
      <c r="I88" s="256">
        <v>48.099999999999987</v>
      </c>
      <c r="J88" s="256">
        <v>48.699999999999989</v>
      </c>
      <c r="K88" s="254">
        <v>47.5</v>
      </c>
      <c r="L88" s="254">
        <v>45.85</v>
      </c>
      <c r="M88" s="254">
        <v>18.222059999999999</v>
      </c>
    </row>
    <row r="89" spans="1:13">
      <c r="A89" s="273">
        <v>80</v>
      </c>
      <c r="B89" s="254" t="s">
        <v>99</v>
      </c>
      <c r="C89" s="254">
        <v>155.1</v>
      </c>
      <c r="D89" s="256">
        <v>154.18333333333334</v>
      </c>
      <c r="E89" s="256">
        <v>152.61666666666667</v>
      </c>
      <c r="F89" s="256">
        <v>150.13333333333333</v>
      </c>
      <c r="G89" s="256">
        <v>148.56666666666666</v>
      </c>
      <c r="H89" s="256">
        <v>156.66666666666669</v>
      </c>
      <c r="I89" s="256">
        <v>158.23333333333335</v>
      </c>
      <c r="J89" s="256">
        <v>160.7166666666667</v>
      </c>
      <c r="K89" s="254">
        <v>155.75</v>
      </c>
      <c r="L89" s="254">
        <v>151.69999999999999</v>
      </c>
      <c r="M89" s="254">
        <v>262.31315999999998</v>
      </c>
    </row>
    <row r="90" spans="1:13">
      <c r="A90" s="273">
        <v>81</v>
      </c>
      <c r="B90" s="254" t="s">
        <v>102</v>
      </c>
      <c r="C90" s="254">
        <v>26.95</v>
      </c>
      <c r="D90" s="256">
        <v>26.983333333333331</v>
      </c>
      <c r="E90" s="256">
        <v>26.566666666666663</v>
      </c>
      <c r="F90" s="256">
        <v>26.183333333333334</v>
      </c>
      <c r="G90" s="256">
        <v>25.766666666666666</v>
      </c>
      <c r="H90" s="256">
        <v>27.36666666666666</v>
      </c>
      <c r="I90" s="256">
        <v>27.783333333333324</v>
      </c>
      <c r="J90" s="256">
        <v>28.166666666666657</v>
      </c>
      <c r="K90" s="254">
        <v>27.4</v>
      </c>
      <c r="L90" s="254">
        <v>26.6</v>
      </c>
      <c r="M90" s="254">
        <v>361.93556000000001</v>
      </c>
    </row>
    <row r="91" spans="1:13">
      <c r="A91" s="273">
        <v>82</v>
      </c>
      <c r="B91" s="254" t="s">
        <v>241</v>
      </c>
      <c r="C91" s="254">
        <v>193.65</v>
      </c>
      <c r="D91" s="256">
        <v>194.73333333333335</v>
      </c>
      <c r="E91" s="256">
        <v>191.9666666666667</v>
      </c>
      <c r="F91" s="256">
        <v>190.28333333333336</v>
      </c>
      <c r="G91" s="256">
        <v>187.51666666666671</v>
      </c>
      <c r="H91" s="256">
        <v>196.41666666666669</v>
      </c>
      <c r="I91" s="256">
        <v>199.18333333333334</v>
      </c>
      <c r="J91" s="256">
        <v>200.86666666666667</v>
      </c>
      <c r="K91" s="254">
        <v>197.5</v>
      </c>
      <c r="L91" s="254">
        <v>193.05</v>
      </c>
      <c r="M91" s="254">
        <v>4.6737599999999997</v>
      </c>
    </row>
    <row r="92" spans="1:13">
      <c r="A92" s="273">
        <v>83</v>
      </c>
      <c r="B92" s="254" t="s">
        <v>100</v>
      </c>
      <c r="C92" s="254">
        <v>601.54999999999995</v>
      </c>
      <c r="D92" s="256">
        <v>603.46666666666658</v>
      </c>
      <c r="E92" s="256">
        <v>597.13333333333321</v>
      </c>
      <c r="F92" s="256">
        <v>592.71666666666658</v>
      </c>
      <c r="G92" s="256">
        <v>586.38333333333321</v>
      </c>
      <c r="H92" s="256">
        <v>607.88333333333321</v>
      </c>
      <c r="I92" s="256">
        <v>614.21666666666647</v>
      </c>
      <c r="J92" s="256">
        <v>618.63333333333321</v>
      </c>
      <c r="K92" s="254">
        <v>609.79999999999995</v>
      </c>
      <c r="L92" s="254">
        <v>599.04999999999995</v>
      </c>
      <c r="M92" s="254">
        <v>15.9763</v>
      </c>
    </row>
    <row r="93" spans="1:13">
      <c r="A93" s="273">
        <v>84</v>
      </c>
      <c r="B93" s="254" t="s">
        <v>242</v>
      </c>
      <c r="C93" s="254">
        <v>552.15</v>
      </c>
      <c r="D93" s="256">
        <v>556.31666666666661</v>
      </c>
      <c r="E93" s="256">
        <v>545.83333333333326</v>
      </c>
      <c r="F93" s="256">
        <v>539.51666666666665</v>
      </c>
      <c r="G93" s="256">
        <v>529.0333333333333</v>
      </c>
      <c r="H93" s="256">
        <v>562.63333333333321</v>
      </c>
      <c r="I93" s="256">
        <v>573.11666666666656</v>
      </c>
      <c r="J93" s="256">
        <v>579.43333333333317</v>
      </c>
      <c r="K93" s="254">
        <v>566.79999999999995</v>
      </c>
      <c r="L93" s="254">
        <v>550</v>
      </c>
      <c r="M93" s="254">
        <v>1.6147100000000001</v>
      </c>
    </row>
    <row r="94" spans="1:13">
      <c r="A94" s="273">
        <v>85</v>
      </c>
      <c r="B94" s="254" t="s">
        <v>103</v>
      </c>
      <c r="C94" s="254">
        <v>806.75</v>
      </c>
      <c r="D94" s="256">
        <v>811.08333333333337</v>
      </c>
      <c r="E94" s="256">
        <v>800.66666666666674</v>
      </c>
      <c r="F94" s="256">
        <v>794.58333333333337</v>
      </c>
      <c r="G94" s="256">
        <v>784.16666666666674</v>
      </c>
      <c r="H94" s="256">
        <v>817.16666666666674</v>
      </c>
      <c r="I94" s="256">
        <v>827.58333333333348</v>
      </c>
      <c r="J94" s="256">
        <v>833.66666666666674</v>
      </c>
      <c r="K94" s="254">
        <v>821.5</v>
      </c>
      <c r="L94" s="254">
        <v>805</v>
      </c>
      <c r="M94" s="254">
        <v>11.036020000000001</v>
      </c>
    </row>
    <row r="95" spans="1:13">
      <c r="A95" s="273">
        <v>86</v>
      </c>
      <c r="B95" s="254" t="s">
        <v>243</v>
      </c>
      <c r="C95" s="254">
        <v>553.75</v>
      </c>
      <c r="D95" s="256">
        <v>556.9</v>
      </c>
      <c r="E95" s="256">
        <v>544.84999999999991</v>
      </c>
      <c r="F95" s="256">
        <v>535.94999999999993</v>
      </c>
      <c r="G95" s="256">
        <v>523.89999999999986</v>
      </c>
      <c r="H95" s="256">
        <v>565.79999999999995</v>
      </c>
      <c r="I95" s="256">
        <v>577.84999999999991</v>
      </c>
      <c r="J95" s="256">
        <v>586.75</v>
      </c>
      <c r="K95" s="254">
        <v>568.95000000000005</v>
      </c>
      <c r="L95" s="254">
        <v>548</v>
      </c>
      <c r="M95" s="254">
        <v>4.3167400000000002</v>
      </c>
    </row>
    <row r="96" spans="1:13">
      <c r="A96" s="273">
        <v>87</v>
      </c>
      <c r="B96" s="254" t="s">
        <v>244</v>
      </c>
      <c r="C96" s="254">
        <v>1343</v>
      </c>
      <c r="D96" s="256">
        <v>1347.85</v>
      </c>
      <c r="E96" s="256">
        <v>1330.7499999999998</v>
      </c>
      <c r="F96" s="256">
        <v>1318.4999999999998</v>
      </c>
      <c r="G96" s="256">
        <v>1301.3999999999996</v>
      </c>
      <c r="H96" s="256">
        <v>1360.1</v>
      </c>
      <c r="I96" s="256">
        <v>1377.2000000000003</v>
      </c>
      <c r="J96" s="256">
        <v>1389.45</v>
      </c>
      <c r="K96" s="254">
        <v>1364.95</v>
      </c>
      <c r="L96" s="254">
        <v>1335.6</v>
      </c>
      <c r="M96" s="254">
        <v>5.6619000000000002</v>
      </c>
    </row>
    <row r="97" spans="1:13">
      <c r="A97" s="273">
        <v>88</v>
      </c>
      <c r="B97" s="254" t="s">
        <v>104</v>
      </c>
      <c r="C97" s="254">
        <v>1374.9</v>
      </c>
      <c r="D97" s="256">
        <v>1376.1166666666668</v>
      </c>
      <c r="E97" s="256">
        <v>1352.9833333333336</v>
      </c>
      <c r="F97" s="256">
        <v>1331.0666666666668</v>
      </c>
      <c r="G97" s="256">
        <v>1307.9333333333336</v>
      </c>
      <c r="H97" s="256">
        <v>1398.0333333333335</v>
      </c>
      <c r="I97" s="256">
        <v>1421.1666666666667</v>
      </c>
      <c r="J97" s="256">
        <v>1443.0833333333335</v>
      </c>
      <c r="K97" s="254">
        <v>1399.25</v>
      </c>
      <c r="L97" s="254">
        <v>1354.2</v>
      </c>
      <c r="M97" s="254">
        <v>30.913450000000001</v>
      </c>
    </row>
    <row r="98" spans="1:13">
      <c r="A98" s="273">
        <v>89</v>
      </c>
      <c r="B98" s="254" t="s">
        <v>372</v>
      </c>
      <c r="C98" s="254">
        <v>515.25</v>
      </c>
      <c r="D98" s="256">
        <v>519.7833333333333</v>
      </c>
      <c r="E98" s="256">
        <v>509.56666666666661</v>
      </c>
      <c r="F98" s="256">
        <v>503.88333333333333</v>
      </c>
      <c r="G98" s="256">
        <v>493.66666666666663</v>
      </c>
      <c r="H98" s="256">
        <v>525.46666666666658</v>
      </c>
      <c r="I98" s="256">
        <v>535.68333333333328</v>
      </c>
      <c r="J98" s="256">
        <v>541.36666666666656</v>
      </c>
      <c r="K98" s="254">
        <v>530</v>
      </c>
      <c r="L98" s="254">
        <v>514.1</v>
      </c>
      <c r="M98" s="254">
        <v>12.85378</v>
      </c>
    </row>
    <row r="99" spans="1:13">
      <c r="A99" s="273">
        <v>90</v>
      </c>
      <c r="B99" s="254" t="s">
        <v>246</v>
      </c>
      <c r="C99" s="254">
        <v>272.05</v>
      </c>
      <c r="D99" s="256">
        <v>271.3</v>
      </c>
      <c r="E99" s="256">
        <v>268.75</v>
      </c>
      <c r="F99" s="256">
        <v>265.45</v>
      </c>
      <c r="G99" s="256">
        <v>262.89999999999998</v>
      </c>
      <c r="H99" s="256">
        <v>274.60000000000002</v>
      </c>
      <c r="I99" s="256">
        <v>277.15000000000009</v>
      </c>
      <c r="J99" s="256">
        <v>280.45000000000005</v>
      </c>
      <c r="K99" s="254">
        <v>273.85000000000002</v>
      </c>
      <c r="L99" s="254">
        <v>268</v>
      </c>
      <c r="M99" s="254">
        <v>3.8952</v>
      </c>
    </row>
    <row r="100" spans="1:13">
      <c r="A100" s="273">
        <v>91</v>
      </c>
      <c r="B100" s="254" t="s">
        <v>107</v>
      </c>
      <c r="C100" s="254">
        <v>940.6</v>
      </c>
      <c r="D100" s="256">
        <v>939.85</v>
      </c>
      <c r="E100" s="256">
        <v>935.90000000000009</v>
      </c>
      <c r="F100" s="256">
        <v>931.2</v>
      </c>
      <c r="G100" s="256">
        <v>927.25000000000011</v>
      </c>
      <c r="H100" s="256">
        <v>944.55000000000007</v>
      </c>
      <c r="I100" s="256">
        <v>948.50000000000011</v>
      </c>
      <c r="J100" s="256">
        <v>953.2</v>
      </c>
      <c r="K100" s="254">
        <v>943.8</v>
      </c>
      <c r="L100" s="254">
        <v>935.15</v>
      </c>
      <c r="M100" s="254">
        <v>50.328740000000003</v>
      </c>
    </row>
    <row r="101" spans="1:13">
      <c r="A101" s="273">
        <v>92</v>
      </c>
      <c r="B101" s="254" t="s">
        <v>248</v>
      </c>
      <c r="C101" s="254">
        <v>2824.95</v>
      </c>
      <c r="D101" s="256">
        <v>2825.3333333333335</v>
      </c>
      <c r="E101" s="256">
        <v>2812.666666666667</v>
      </c>
      <c r="F101" s="256">
        <v>2800.3833333333337</v>
      </c>
      <c r="G101" s="256">
        <v>2787.7166666666672</v>
      </c>
      <c r="H101" s="256">
        <v>2837.6166666666668</v>
      </c>
      <c r="I101" s="256">
        <v>2850.2833333333338</v>
      </c>
      <c r="J101" s="256">
        <v>2862.5666666666666</v>
      </c>
      <c r="K101" s="254">
        <v>2838</v>
      </c>
      <c r="L101" s="254">
        <v>2813.05</v>
      </c>
      <c r="M101" s="254">
        <v>1.3355300000000001</v>
      </c>
    </row>
    <row r="102" spans="1:13">
      <c r="A102" s="273">
        <v>93</v>
      </c>
      <c r="B102" s="254" t="s">
        <v>109</v>
      </c>
      <c r="C102" s="254">
        <v>1478.95</v>
      </c>
      <c r="D102" s="256">
        <v>1487.7333333333333</v>
      </c>
      <c r="E102" s="256">
        <v>1461.7166666666667</v>
      </c>
      <c r="F102" s="256">
        <v>1444.4833333333333</v>
      </c>
      <c r="G102" s="256">
        <v>1418.4666666666667</v>
      </c>
      <c r="H102" s="256">
        <v>1504.9666666666667</v>
      </c>
      <c r="I102" s="256">
        <v>1530.9833333333336</v>
      </c>
      <c r="J102" s="256">
        <v>1548.2166666666667</v>
      </c>
      <c r="K102" s="254">
        <v>1513.75</v>
      </c>
      <c r="L102" s="254">
        <v>1470.5</v>
      </c>
      <c r="M102" s="254">
        <v>96.184870000000004</v>
      </c>
    </row>
    <row r="103" spans="1:13">
      <c r="A103" s="273">
        <v>94</v>
      </c>
      <c r="B103" s="254" t="s">
        <v>249</v>
      </c>
      <c r="C103" s="254">
        <v>659.15</v>
      </c>
      <c r="D103" s="256">
        <v>663.41666666666663</v>
      </c>
      <c r="E103" s="256">
        <v>652.83333333333326</v>
      </c>
      <c r="F103" s="256">
        <v>646.51666666666665</v>
      </c>
      <c r="G103" s="256">
        <v>635.93333333333328</v>
      </c>
      <c r="H103" s="256">
        <v>669.73333333333323</v>
      </c>
      <c r="I103" s="256">
        <v>680.31666666666649</v>
      </c>
      <c r="J103" s="256">
        <v>686.63333333333321</v>
      </c>
      <c r="K103" s="254">
        <v>674</v>
      </c>
      <c r="L103" s="254">
        <v>657.1</v>
      </c>
      <c r="M103" s="254">
        <v>34.253959999999999</v>
      </c>
    </row>
    <row r="104" spans="1:13">
      <c r="A104" s="273">
        <v>95</v>
      </c>
      <c r="B104" s="254" t="s">
        <v>105</v>
      </c>
      <c r="C104" s="254">
        <v>995.1</v>
      </c>
      <c r="D104" s="256">
        <v>1002.65</v>
      </c>
      <c r="E104" s="256">
        <v>984.44999999999993</v>
      </c>
      <c r="F104" s="256">
        <v>973.8</v>
      </c>
      <c r="G104" s="256">
        <v>955.59999999999991</v>
      </c>
      <c r="H104" s="256">
        <v>1013.3</v>
      </c>
      <c r="I104" s="256">
        <v>1031.5</v>
      </c>
      <c r="J104" s="256">
        <v>1042.1500000000001</v>
      </c>
      <c r="K104" s="254">
        <v>1020.85</v>
      </c>
      <c r="L104" s="254">
        <v>992</v>
      </c>
      <c r="M104" s="254">
        <v>24.8141</v>
      </c>
    </row>
    <row r="105" spans="1:13">
      <c r="A105" s="273">
        <v>96</v>
      </c>
      <c r="B105" s="254" t="s">
        <v>110</v>
      </c>
      <c r="C105" s="254">
        <v>2929.7</v>
      </c>
      <c r="D105" s="256">
        <v>2927.3166666666662</v>
      </c>
      <c r="E105" s="256">
        <v>2909.7833333333324</v>
      </c>
      <c r="F105" s="256">
        <v>2889.8666666666663</v>
      </c>
      <c r="G105" s="256">
        <v>2872.3333333333326</v>
      </c>
      <c r="H105" s="256">
        <v>2947.2333333333322</v>
      </c>
      <c r="I105" s="256">
        <v>2964.766666666666</v>
      </c>
      <c r="J105" s="256">
        <v>2984.683333333332</v>
      </c>
      <c r="K105" s="254">
        <v>2944.85</v>
      </c>
      <c r="L105" s="254">
        <v>2907.4</v>
      </c>
      <c r="M105" s="254">
        <v>5.01532</v>
      </c>
    </row>
    <row r="106" spans="1:13">
      <c r="A106" s="273">
        <v>97</v>
      </c>
      <c r="B106" s="254" t="s">
        <v>112</v>
      </c>
      <c r="C106" s="254">
        <v>391.2</v>
      </c>
      <c r="D106" s="256">
        <v>393.41666666666669</v>
      </c>
      <c r="E106" s="256">
        <v>387.33333333333337</v>
      </c>
      <c r="F106" s="256">
        <v>383.4666666666667</v>
      </c>
      <c r="G106" s="256">
        <v>377.38333333333338</v>
      </c>
      <c r="H106" s="256">
        <v>397.28333333333336</v>
      </c>
      <c r="I106" s="256">
        <v>403.36666666666673</v>
      </c>
      <c r="J106" s="256">
        <v>407.23333333333335</v>
      </c>
      <c r="K106" s="254">
        <v>399.5</v>
      </c>
      <c r="L106" s="254">
        <v>389.55</v>
      </c>
      <c r="M106" s="254">
        <v>181.55697000000001</v>
      </c>
    </row>
    <row r="107" spans="1:13">
      <c r="A107" s="273">
        <v>98</v>
      </c>
      <c r="B107" s="254" t="s">
        <v>113</v>
      </c>
      <c r="C107" s="254">
        <v>288.14999999999998</v>
      </c>
      <c r="D107" s="256">
        <v>287.14999999999998</v>
      </c>
      <c r="E107" s="256">
        <v>283.59999999999997</v>
      </c>
      <c r="F107" s="256">
        <v>279.05</v>
      </c>
      <c r="G107" s="256">
        <v>275.5</v>
      </c>
      <c r="H107" s="256">
        <v>291.69999999999993</v>
      </c>
      <c r="I107" s="256">
        <v>295.24999999999989</v>
      </c>
      <c r="J107" s="256">
        <v>299.7999999999999</v>
      </c>
      <c r="K107" s="254">
        <v>290.7</v>
      </c>
      <c r="L107" s="254">
        <v>282.60000000000002</v>
      </c>
      <c r="M107" s="254">
        <v>99.411609999999996</v>
      </c>
    </row>
    <row r="108" spans="1:13">
      <c r="A108" s="273">
        <v>99</v>
      </c>
      <c r="B108" s="254" t="s">
        <v>114</v>
      </c>
      <c r="C108" s="254">
        <v>2344.0500000000002</v>
      </c>
      <c r="D108" s="256">
        <v>2350.6166666666668</v>
      </c>
      <c r="E108" s="256">
        <v>2331.4333333333334</v>
      </c>
      <c r="F108" s="256">
        <v>2318.8166666666666</v>
      </c>
      <c r="G108" s="256">
        <v>2299.6333333333332</v>
      </c>
      <c r="H108" s="256">
        <v>2363.2333333333336</v>
      </c>
      <c r="I108" s="256">
        <v>2382.416666666667</v>
      </c>
      <c r="J108" s="256">
        <v>2395.0333333333338</v>
      </c>
      <c r="K108" s="254">
        <v>2369.8000000000002</v>
      </c>
      <c r="L108" s="254">
        <v>2338</v>
      </c>
      <c r="M108" s="254">
        <v>10.98457</v>
      </c>
    </row>
    <row r="109" spans="1:13">
      <c r="A109" s="273">
        <v>100</v>
      </c>
      <c r="B109" s="254" t="s">
        <v>250</v>
      </c>
      <c r="C109" s="254">
        <v>333.3</v>
      </c>
      <c r="D109" s="256">
        <v>333.40000000000003</v>
      </c>
      <c r="E109" s="256">
        <v>329.10000000000008</v>
      </c>
      <c r="F109" s="256">
        <v>324.90000000000003</v>
      </c>
      <c r="G109" s="256">
        <v>320.60000000000008</v>
      </c>
      <c r="H109" s="256">
        <v>337.60000000000008</v>
      </c>
      <c r="I109" s="256">
        <v>341.90000000000003</v>
      </c>
      <c r="J109" s="256">
        <v>346.10000000000008</v>
      </c>
      <c r="K109" s="254">
        <v>337.7</v>
      </c>
      <c r="L109" s="254">
        <v>329.2</v>
      </c>
      <c r="M109" s="254">
        <v>25.819140000000001</v>
      </c>
    </row>
    <row r="110" spans="1:13">
      <c r="A110" s="273">
        <v>101</v>
      </c>
      <c r="B110" s="254" t="s">
        <v>251</v>
      </c>
      <c r="C110" s="254">
        <v>48.25</v>
      </c>
      <c r="D110" s="256">
        <v>48.733333333333327</v>
      </c>
      <c r="E110" s="256">
        <v>47.616666666666653</v>
      </c>
      <c r="F110" s="256">
        <v>46.983333333333327</v>
      </c>
      <c r="G110" s="256">
        <v>45.866666666666653</v>
      </c>
      <c r="H110" s="256">
        <v>49.366666666666653</v>
      </c>
      <c r="I110" s="256">
        <v>50.483333333333327</v>
      </c>
      <c r="J110" s="256">
        <v>51.116666666666653</v>
      </c>
      <c r="K110" s="254">
        <v>49.85</v>
      </c>
      <c r="L110" s="254">
        <v>48.1</v>
      </c>
      <c r="M110" s="254">
        <v>35.428289999999997</v>
      </c>
    </row>
    <row r="111" spans="1:13">
      <c r="A111" s="273">
        <v>102</v>
      </c>
      <c r="B111" s="254" t="s">
        <v>108</v>
      </c>
      <c r="C111" s="254">
        <v>2530.5</v>
      </c>
      <c r="D111" s="256">
        <v>2541.4666666666667</v>
      </c>
      <c r="E111" s="256">
        <v>2512.5333333333333</v>
      </c>
      <c r="F111" s="256">
        <v>2494.5666666666666</v>
      </c>
      <c r="G111" s="256">
        <v>2465.6333333333332</v>
      </c>
      <c r="H111" s="256">
        <v>2559.4333333333334</v>
      </c>
      <c r="I111" s="256">
        <v>2588.3666666666668</v>
      </c>
      <c r="J111" s="256">
        <v>2606.3333333333335</v>
      </c>
      <c r="K111" s="254">
        <v>2570.4</v>
      </c>
      <c r="L111" s="254">
        <v>2523.5</v>
      </c>
      <c r="M111" s="254">
        <v>26.419499999999999</v>
      </c>
    </row>
    <row r="112" spans="1:13">
      <c r="A112" s="273">
        <v>103</v>
      </c>
      <c r="B112" s="254" t="s">
        <v>116</v>
      </c>
      <c r="C112" s="254">
        <v>650.29999999999995</v>
      </c>
      <c r="D112" s="256">
        <v>648.26666666666665</v>
      </c>
      <c r="E112" s="256">
        <v>644.5333333333333</v>
      </c>
      <c r="F112" s="256">
        <v>638.76666666666665</v>
      </c>
      <c r="G112" s="256">
        <v>635.0333333333333</v>
      </c>
      <c r="H112" s="256">
        <v>654.0333333333333</v>
      </c>
      <c r="I112" s="256">
        <v>657.76666666666665</v>
      </c>
      <c r="J112" s="256">
        <v>663.5333333333333</v>
      </c>
      <c r="K112" s="254">
        <v>652</v>
      </c>
      <c r="L112" s="254">
        <v>642.5</v>
      </c>
      <c r="M112" s="254">
        <v>148.84778</v>
      </c>
    </row>
    <row r="113" spans="1:13">
      <c r="A113" s="273">
        <v>104</v>
      </c>
      <c r="B113" s="254" t="s">
        <v>252</v>
      </c>
      <c r="C113" s="254">
        <v>1479.85</v>
      </c>
      <c r="D113" s="256">
        <v>1486.9833333333333</v>
      </c>
      <c r="E113" s="256">
        <v>1456.9666666666667</v>
      </c>
      <c r="F113" s="256">
        <v>1434.0833333333333</v>
      </c>
      <c r="G113" s="256">
        <v>1404.0666666666666</v>
      </c>
      <c r="H113" s="256">
        <v>1509.8666666666668</v>
      </c>
      <c r="I113" s="256">
        <v>1539.8833333333337</v>
      </c>
      <c r="J113" s="256">
        <v>1562.7666666666669</v>
      </c>
      <c r="K113" s="254">
        <v>1517</v>
      </c>
      <c r="L113" s="254">
        <v>1464.1</v>
      </c>
      <c r="M113" s="254">
        <v>4.1878500000000001</v>
      </c>
    </row>
    <row r="114" spans="1:13">
      <c r="A114" s="273">
        <v>105</v>
      </c>
      <c r="B114" s="254" t="s">
        <v>117</v>
      </c>
      <c r="C114" s="254">
        <v>531.15</v>
      </c>
      <c r="D114" s="256">
        <v>539.84999999999991</v>
      </c>
      <c r="E114" s="256">
        <v>520.89999999999986</v>
      </c>
      <c r="F114" s="256">
        <v>510.65</v>
      </c>
      <c r="G114" s="256">
        <v>491.69999999999993</v>
      </c>
      <c r="H114" s="256">
        <v>550.0999999999998</v>
      </c>
      <c r="I114" s="256">
        <v>569.04999999999984</v>
      </c>
      <c r="J114" s="256">
        <v>579.29999999999973</v>
      </c>
      <c r="K114" s="254">
        <v>558.79999999999995</v>
      </c>
      <c r="L114" s="254">
        <v>529.6</v>
      </c>
      <c r="M114" s="254">
        <v>37.548560000000002</v>
      </c>
    </row>
    <row r="115" spans="1:13">
      <c r="A115" s="273">
        <v>106</v>
      </c>
      <c r="B115" s="254" t="s">
        <v>387</v>
      </c>
      <c r="C115" s="254">
        <v>572.29999999999995</v>
      </c>
      <c r="D115" s="256">
        <v>575.80000000000007</v>
      </c>
      <c r="E115" s="256">
        <v>566.60000000000014</v>
      </c>
      <c r="F115" s="256">
        <v>560.90000000000009</v>
      </c>
      <c r="G115" s="256">
        <v>551.70000000000016</v>
      </c>
      <c r="H115" s="256">
        <v>581.50000000000011</v>
      </c>
      <c r="I115" s="256">
        <v>590.70000000000016</v>
      </c>
      <c r="J115" s="256">
        <v>596.40000000000009</v>
      </c>
      <c r="K115" s="254">
        <v>585</v>
      </c>
      <c r="L115" s="254">
        <v>570.1</v>
      </c>
      <c r="M115" s="254">
        <v>8.5529200000000003</v>
      </c>
    </row>
    <row r="116" spans="1:13">
      <c r="A116" s="273">
        <v>107</v>
      </c>
      <c r="B116" s="254" t="s">
        <v>119</v>
      </c>
      <c r="C116" s="254">
        <v>58.95</v>
      </c>
      <c r="D116" s="256">
        <v>59.166666666666664</v>
      </c>
      <c r="E116" s="256">
        <v>58.18333333333333</v>
      </c>
      <c r="F116" s="256">
        <v>57.416666666666664</v>
      </c>
      <c r="G116" s="256">
        <v>56.43333333333333</v>
      </c>
      <c r="H116" s="256">
        <v>59.93333333333333</v>
      </c>
      <c r="I116" s="256">
        <v>60.916666666666664</v>
      </c>
      <c r="J116" s="256">
        <v>61.68333333333333</v>
      </c>
      <c r="K116" s="254">
        <v>60.15</v>
      </c>
      <c r="L116" s="254">
        <v>58.4</v>
      </c>
      <c r="M116" s="254">
        <v>435.42129999999997</v>
      </c>
    </row>
    <row r="117" spans="1:13">
      <c r="A117" s="273">
        <v>108</v>
      </c>
      <c r="B117" s="254" t="s">
        <v>126</v>
      </c>
      <c r="C117" s="254">
        <v>210.9</v>
      </c>
      <c r="D117" s="256">
        <v>211.51666666666665</v>
      </c>
      <c r="E117" s="256">
        <v>209.6333333333333</v>
      </c>
      <c r="F117" s="256">
        <v>208.36666666666665</v>
      </c>
      <c r="G117" s="256">
        <v>206.48333333333329</v>
      </c>
      <c r="H117" s="256">
        <v>212.7833333333333</v>
      </c>
      <c r="I117" s="256">
        <v>214.66666666666663</v>
      </c>
      <c r="J117" s="256">
        <v>215.93333333333331</v>
      </c>
      <c r="K117" s="254">
        <v>213.4</v>
      </c>
      <c r="L117" s="254">
        <v>210.25</v>
      </c>
      <c r="M117" s="254">
        <v>253.34878</v>
      </c>
    </row>
    <row r="118" spans="1:13">
      <c r="A118" s="273">
        <v>109</v>
      </c>
      <c r="B118" s="254" t="s">
        <v>115</v>
      </c>
      <c r="C118" s="254">
        <v>214.9</v>
      </c>
      <c r="D118" s="256">
        <v>216.23333333333335</v>
      </c>
      <c r="E118" s="256">
        <v>212.51666666666671</v>
      </c>
      <c r="F118" s="256">
        <v>210.13333333333335</v>
      </c>
      <c r="G118" s="256">
        <v>206.41666666666671</v>
      </c>
      <c r="H118" s="256">
        <v>218.6166666666667</v>
      </c>
      <c r="I118" s="256">
        <v>222.33333333333334</v>
      </c>
      <c r="J118" s="256">
        <v>224.7166666666667</v>
      </c>
      <c r="K118" s="254">
        <v>219.95</v>
      </c>
      <c r="L118" s="254">
        <v>213.85</v>
      </c>
      <c r="M118" s="254">
        <v>99.732460000000003</v>
      </c>
    </row>
    <row r="119" spans="1:13">
      <c r="A119" s="273">
        <v>110</v>
      </c>
      <c r="B119" s="254" t="s">
        <v>255</v>
      </c>
      <c r="C119" s="254">
        <v>135.15</v>
      </c>
      <c r="D119" s="256">
        <v>133.71666666666667</v>
      </c>
      <c r="E119" s="256">
        <v>130.63333333333333</v>
      </c>
      <c r="F119" s="256">
        <v>126.11666666666665</v>
      </c>
      <c r="G119" s="256">
        <v>123.0333333333333</v>
      </c>
      <c r="H119" s="256">
        <v>138.23333333333335</v>
      </c>
      <c r="I119" s="256">
        <v>141.31666666666666</v>
      </c>
      <c r="J119" s="256">
        <v>145.83333333333337</v>
      </c>
      <c r="K119" s="254">
        <v>136.80000000000001</v>
      </c>
      <c r="L119" s="254">
        <v>129.19999999999999</v>
      </c>
      <c r="M119" s="254">
        <v>107.13494</v>
      </c>
    </row>
    <row r="120" spans="1:13">
      <c r="A120" s="273">
        <v>111</v>
      </c>
      <c r="B120" s="254" t="s">
        <v>125</v>
      </c>
      <c r="C120" s="254">
        <v>110.3</v>
      </c>
      <c r="D120" s="256">
        <v>110.59999999999998</v>
      </c>
      <c r="E120" s="256">
        <v>109.29999999999995</v>
      </c>
      <c r="F120" s="256">
        <v>108.29999999999997</v>
      </c>
      <c r="G120" s="256">
        <v>106.99999999999994</v>
      </c>
      <c r="H120" s="256">
        <v>111.59999999999997</v>
      </c>
      <c r="I120" s="256">
        <v>112.9</v>
      </c>
      <c r="J120" s="256">
        <v>113.89999999999998</v>
      </c>
      <c r="K120" s="254">
        <v>111.9</v>
      </c>
      <c r="L120" s="254">
        <v>109.6</v>
      </c>
      <c r="M120" s="254">
        <v>407.20179000000002</v>
      </c>
    </row>
    <row r="121" spans="1:13">
      <c r="A121" s="273">
        <v>112</v>
      </c>
      <c r="B121" s="254" t="s">
        <v>772</v>
      </c>
      <c r="C121" s="254">
        <v>1907.95</v>
      </c>
      <c r="D121" s="256">
        <v>1903.9833333333333</v>
      </c>
      <c r="E121" s="256">
        <v>1893.9666666666667</v>
      </c>
      <c r="F121" s="256">
        <v>1879.9833333333333</v>
      </c>
      <c r="G121" s="256">
        <v>1869.9666666666667</v>
      </c>
      <c r="H121" s="256">
        <v>1917.9666666666667</v>
      </c>
      <c r="I121" s="256">
        <v>1927.9833333333336</v>
      </c>
      <c r="J121" s="256">
        <v>1941.9666666666667</v>
      </c>
      <c r="K121" s="254">
        <v>1914</v>
      </c>
      <c r="L121" s="254">
        <v>1890</v>
      </c>
      <c r="M121" s="254">
        <v>9.8951600000000006</v>
      </c>
    </row>
    <row r="122" spans="1:13">
      <c r="A122" s="273">
        <v>113</v>
      </c>
      <c r="B122" s="254" t="s">
        <v>120</v>
      </c>
      <c r="C122" s="254">
        <v>508.35</v>
      </c>
      <c r="D122" s="256">
        <v>511.38333333333327</v>
      </c>
      <c r="E122" s="256">
        <v>500.76666666666654</v>
      </c>
      <c r="F122" s="256">
        <v>493.18333333333328</v>
      </c>
      <c r="G122" s="256">
        <v>482.56666666666655</v>
      </c>
      <c r="H122" s="256">
        <v>518.96666666666647</v>
      </c>
      <c r="I122" s="256">
        <v>529.58333333333326</v>
      </c>
      <c r="J122" s="256">
        <v>537.16666666666652</v>
      </c>
      <c r="K122" s="254">
        <v>522</v>
      </c>
      <c r="L122" s="254">
        <v>503.8</v>
      </c>
      <c r="M122" s="254">
        <v>54.702069999999999</v>
      </c>
    </row>
    <row r="123" spans="1:13">
      <c r="A123" s="273">
        <v>114</v>
      </c>
      <c r="B123" s="254" t="s">
        <v>824</v>
      </c>
      <c r="C123" s="254">
        <v>241.85</v>
      </c>
      <c r="D123" s="256">
        <v>242.54999999999998</v>
      </c>
      <c r="E123" s="256">
        <v>240.74999999999997</v>
      </c>
      <c r="F123" s="256">
        <v>239.64999999999998</v>
      </c>
      <c r="G123" s="256">
        <v>237.84999999999997</v>
      </c>
      <c r="H123" s="256">
        <v>243.64999999999998</v>
      </c>
      <c r="I123" s="256">
        <v>245.45</v>
      </c>
      <c r="J123" s="256">
        <v>246.54999999999998</v>
      </c>
      <c r="K123" s="254">
        <v>244.35</v>
      </c>
      <c r="L123" s="254">
        <v>241.45</v>
      </c>
      <c r="M123" s="254">
        <v>14.26163</v>
      </c>
    </row>
    <row r="124" spans="1:13">
      <c r="A124" s="273">
        <v>115</v>
      </c>
      <c r="B124" s="254" t="s">
        <v>122</v>
      </c>
      <c r="C124" s="254">
        <v>993.9</v>
      </c>
      <c r="D124" s="256">
        <v>996.35</v>
      </c>
      <c r="E124" s="256">
        <v>979.95</v>
      </c>
      <c r="F124" s="256">
        <v>966</v>
      </c>
      <c r="G124" s="256">
        <v>949.6</v>
      </c>
      <c r="H124" s="256">
        <v>1010.3000000000001</v>
      </c>
      <c r="I124" s="256">
        <v>1026.6999999999998</v>
      </c>
      <c r="J124" s="256">
        <v>1040.6500000000001</v>
      </c>
      <c r="K124" s="254">
        <v>1012.75</v>
      </c>
      <c r="L124" s="254">
        <v>982.4</v>
      </c>
      <c r="M124" s="254">
        <v>45.833449999999999</v>
      </c>
    </row>
    <row r="125" spans="1:13">
      <c r="A125" s="273">
        <v>116</v>
      </c>
      <c r="B125" s="254" t="s">
        <v>256</v>
      </c>
      <c r="C125" s="254">
        <v>4346.3</v>
      </c>
      <c r="D125" s="256">
        <v>4358.55</v>
      </c>
      <c r="E125" s="256">
        <v>4313.1000000000004</v>
      </c>
      <c r="F125" s="256">
        <v>4279.9000000000005</v>
      </c>
      <c r="G125" s="256">
        <v>4234.4500000000007</v>
      </c>
      <c r="H125" s="256">
        <v>4391.75</v>
      </c>
      <c r="I125" s="256">
        <v>4437.1999999999989</v>
      </c>
      <c r="J125" s="256">
        <v>4470.3999999999996</v>
      </c>
      <c r="K125" s="254">
        <v>4404</v>
      </c>
      <c r="L125" s="254">
        <v>4325.3500000000004</v>
      </c>
      <c r="M125" s="254">
        <v>4.8808299999999996</v>
      </c>
    </row>
    <row r="126" spans="1:13">
      <c r="A126" s="273">
        <v>117</v>
      </c>
      <c r="B126" s="254" t="s">
        <v>124</v>
      </c>
      <c r="C126" s="254">
        <v>1361.6</v>
      </c>
      <c r="D126" s="256">
        <v>1361.3500000000001</v>
      </c>
      <c r="E126" s="256">
        <v>1354.7000000000003</v>
      </c>
      <c r="F126" s="256">
        <v>1347.8000000000002</v>
      </c>
      <c r="G126" s="256">
        <v>1341.1500000000003</v>
      </c>
      <c r="H126" s="256">
        <v>1368.2500000000002</v>
      </c>
      <c r="I126" s="256">
        <v>1374.9000000000003</v>
      </c>
      <c r="J126" s="256">
        <v>1381.8000000000002</v>
      </c>
      <c r="K126" s="254">
        <v>1368</v>
      </c>
      <c r="L126" s="254">
        <v>1354.45</v>
      </c>
      <c r="M126" s="254">
        <v>40.993400000000001</v>
      </c>
    </row>
    <row r="127" spans="1:13">
      <c r="A127" s="273">
        <v>118</v>
      </c>
      <c r="B127" s="254" t="s">
        <v>121</v>
      </c>
      <c r="C127" s="254">
        <v>1719.1</v>
      </c>
      <c r="D127" s="256">
        <v>1709.2166666666665</v>
      </c>
      <c r="E127" s="256">
        <v>1682.133333333333</v>
      </c>
      <c r="F127" s="256">
        <v>1645.1666666666665</v>
      </c>
      <c r="G127" s="256">
        <v>1618.083333333333</v>
      </c>
      <c r="H127" s="256">
        <v>1746.1833333333329</v>
      </c>
      <c r="I127" s="256">
        <v>1773.2666666666664</v>
      </c>
      <c r="J127" s="256">
        <v>1810.2333333333329</v>
      </c>
      <c r="K127" s="254">
        <v>1736.3</v>
      </c>
      <c r="L127" s="254">
        <v>1672.25</v>
      </c>
      <c r="M127" s="254">
        <v>10.978059999999999</v>
      </c>
    </row>
    <row r="128" spans="1:13">
      <c r="A128" s="273">
        <v>119</v>
      </c>
      <c r="B128" s="254" t="s">
        <v>257</v>
      </c>
      <c r="C128" s="254">
        <v>2213.35</v>
      </c>
      <c r="D128" s="256">
        <v>2220.4666666666667</v>
      </c>
      <c r="E128" s="256">
        <v>2162.9333333333334</v>
      </c>
      <c r="F128" s="256">
        <v>2112.5166666666669</v>
      </c>
      <c r="G128" s="256">
        <v>2054.9833333333336</v>
      </c>
      <c r="H128" s="256">
        <v>2270.8833333333332</v>
      </c>
      <c r="I128" s="256">
        <v>2328.416666666667</v>
      </c>
      <c r="J128" s="256">
        <v>2378.833333333333</v>
      </c>
      <c r="K128" s="254">
        <v>2278</v>
      </c>
      <c r="L128" s="254">
        <v>2170.0500000000002</v>
      </c>
      <c r="M128" s="254">
        <v>1.74152</v>
      </c>
    </row>
    <row r="129" spans="1:13">
      <c r="A129" s="273">
        <v>120</v>
      </c>
      <c r="B129" s="254" t="s">
        <v>258</v>
      </c>
      <c r="C129" s="254">
        <v>118.1</v>
      </c>
      <c r="D129" s="256">
        <v>118.16666666666667</v>
      </c>
      <c r="E129" s="256">
        <v>116.93333333333334</v>
      </c>
      <c r="F129" s="256">
        <v>115.76666666666667</v>
      </c>
      <c r="G129" s="256">
        <v>114.53333333333333</v>
      </c>
      <c r="H129" s="256">
        <v>119.33333333333334</v>
      </c>
      <c r="I129" s="256">
        <v>120.56666666666666</v>
      </c>
      <c r="J129" s="256">
        <v>121.73333333333335</v>
      </c>
      <c r="K129" s="254">
        <v>119.4</v>
      </c>
      <c r="L129" s="254">
        <v>117</v>
      </c>
      <c r="M129" s="254">
        <v>27.546119999999998</v>
      </c>
    </row>
    <row r="130" spans="1:13">
      <c r="A130" s="273">
        <v>121</v>
      </c>
      <c r="B130" s="254" t="s">
        <v>128</v>
      </c>
      <c r="C130" s="254">
        <v>700.8</v>
      </c>
      <c r="D130" s="256">
        <v>701.11666666666667</v>
      </c>
      <c r="E130" s="256">
        <v>687.73333333333335</v>
      </c>
      <c r="F130" s="256">
        <v>674.66666666666663</v>
      </c>
      <c r="G130" s="256">
        <v>661.2833333333333</v>
      </c>
      <c r="H130" s="256">
        <v>714.18333333333339</v>
      </c>
      <c r="I130" s="256">
        <v>727.56666666666683</v>
      </c>
      <c r="J130" s="256">
        <v>740.63333333333344</v>
      </c>
      <c r="K130" s="254">
        <v>714.5</v>
      </c>
      <c r="L130" s="254">
        <v>688.05</v>
      </c>
      <c r="M130" s="254">
        <v>220.5889</v>
      </c>
    </row>
    <row r="131" spans="1:13">
      <c r="A131" s="273">
        <v>122</v>
      </c>
      <c r="B131" s="254" t="s">
        <v>127</v>
      </c>
      <c r="C131" s="254">
        <v>407.65</v>
      </c>
      <c r="D131" s="256">
        <v>409.38333333333338</v>
      </c>
      <c r="E131" s="256">
        <v>401.26666666666677</v>
      </c>
      <c r="F131" s="256">
        <v>394.88333333333338</v>
      </c>
      <c r="G131" s="256">
        <v>386.76666666666677</v>
      </c>
      <c r="H131" s="256">
        <v>415.76666666666677</v>
      </c>
      <c r="I131" s="256">
        <v>423.88333333333344</v>
      </c>
      <c r="J131" s="256">
        <v>430.26666666666677</v>
      </c>
      <c r="K131" s="254">
        <v>417.5</v>
      </c>
      <c r="L131" s="254">
        <v>403</v>
      </c>
      <c r="M131" s="254">
        <v>141.80170000000001</v>
      </c>
    </row>
    <row r="132" spans="1:13">
      <c r="A132" s="273">
        <v>123</v>
      </c>
      <c r="B132" s="254" t="s">
        <v>129</v>
      </c>
      <c r="C132" s="254">
        <v>3073.95</v>
      </c>
      <c r="D132" s="256">
        <v>3061.0166666666664</v>
      </c>
      <c r="E132" s="256">
        <v>3033.1333333333328</v>
      </c>
      <c r="F132" s="256">
        <v>2992.3166666666662</v>
      </c>
      <c r="G132" s="256">
        <v>2964.4333333333325</v>
      </c>
      <c r="H132" s="256">
        <v>3101.833333333333</v>
      </c>
      <c r="I132" s="256">
        <v>3129.7166666666662</v>
      </c>
      <c r="J132" s="256">
        <v>3170.5333333333333</v>
      </c>
      <c r="K132" s="254">
        <v>3088.9</v>
      </c>
      <c r="L132" s="254">
        <v>3020.2</v>
      </c>
      <c r="M132" s="254">
        <v>6.5362400000000003</v>
      </c>
    </row>
    <row r="133" spans="1:13">
      <c r="A133" s="273">
        <v>124</v>
      </c>
      <c r="B133" s="254" t="s">
        <v>131</v>
      </c>
      <c r="C133" s="254">
        <v>1750.5</v>
      </c>
      <c r="D133" s="256">
        <v>1754.1333333333332</v>
      </c>
      <c r="E133" s="256">
        <v>1734.3666666666663</v>
      </c>
      <c r="F133" s="256">
        <v>1718.2333333333331</v>
      </c>
      <c r="G133" s="256">
        <v>1698.4666666666662</v>
      </c>
      <c r="H133" s="256">
        <v>1770.2666666666664</v>
      </c>
      <c r="I133" s="256">
        <v>1790.0333333333333</v>
      </c>
      <c r="J133" s="256">
        <v>1806.1666666666665</v>
      </c>
      <c r="K133" s="254">
        <v>1773.9</v>
      </c>
      <c r="L133" s="254">
        <v>1738</v>
      </c>
      <c r="M133" s="254">
        <v>22.016249999999999</v>
      </c>
    </row>
    <row r="134" spans="1:13">
      <c r="A134" s="273">
        <v>125</v>
      </c>
      <c r="B134" s="254" t="s">
        <v>132</v>
      </c>
      <c r="C134" s="254">
        <v>88.25</v>
      </c>
      <c r="D134" s="256">
        <v>89.216666666666654</v>
      </c>
      <c r="E134" s="256">
        <v>87.033333333333303</v>
      </c>
      <c r="F134" s="256">
        <v>85.816666666666649</v>
      </c>
      <c r="G134" s="256">
        <v>83.633333333333297</v>
      </c>
      <c r="H134" s="256">
        <v>90.433333333333309</v>
      </c>
      <c r="I134" s="256">
        <v>92.616666666666674</v>
      </c>
      <c r="J134" s="256">
        <v>93.833333333333314</v>
      </c>
      <c r="K134" s="254">
        <v>91.4</v>
      </c>
      <c r="L134" s="254">
        <v>88</v>
      </c>
      <c r="M134" s="254">
        <v>131.28619</v>
      </c>
    </row>
    <row r="135" spans="1:13">
      <c r="A135" s="273">
        <v>126</v>
      </c>
      <c r="B135" s="254" t="s">
        <v>259</v>
      </c>
      <c r="C135" s="254">
        <v>2616.9</v>
      </c>
      <c r="D135" s="256">
        <v>2613.4666666666667</v>
      </c>
      <c r="E135" s="256">
        <v>2595.9333333333334</v>
      </c>
      <c r="F135" s="256">
        <v>2574.9666666666667</v>
      </c>
      <c r="G135" s="256">
        <v>2557.4333333333334</v>
      </c>
      <c r="H135" s="256">
        <v>2634.4333333333334</v>
      </c>
      <c r="I135" s="256">
        <v>2651.9666666666672</v>
      </c>
      <c r="J135" s="256">
        <v>2672.9333333333334</v>
      </c>
      <c r="K135" s="254">
        <v>2631</v>
      </c>
      <c r="L135" s="254">
        <v>2592.5</v>
      </c>
      <c r="M135" s="254">
        <v>1.8320099999999999</v>
      </c>
    </row>
    <row r="136" spans="1:13">
      <c r="A136" s="273">
        <v>127</v>
      </c>
      <c r="B136" s="254" t="s">
        <v>133</v>
      </c>
      <c r="C136" s="254">
        <v>451.9</v>
      </c>
      <c r="D136" s="256">
        <v>454.09999999999997</v>
      </c>
      <c r="E136" s="256">
        <v>446.29999999999995</v>
      </c>
      <c r="F136" s="256">
        <v>440.7</v>
      </c>
      <c r="G136" s="256">
        <v>432.9</v>
      </c>
      <c r="H136" s="256">
        <v>459.69999999999993</v>
      </c>
      <c r="I136" s="256">
        <v>467.5</v>
      </c>
      <c r="J136" s="256">
        <v>473.09999999999991</v>
      </c>
      <c r="K136" s="254">
        <v>461.9</v>
      </c>
      <c r="L136" s="254">
        <v>448.5</v>
      </c>
      <c r="M136" s="254">
        <v>20.55114</v>
      </c>
    </row>
    <row r="137" spans="1:13">
      <c r="A137" s="273">
        <v>128</v>
      </c>
      <c r="B137" s="254" t="s">
        <v>260</v>
      </c>
      <c r="C137" s="254">
        <v>3707.5</v>
      </c>
      <c r="D137" s="256">
        <v>3705.5</v>
      </c>
      <c r="E137" s="256">
        <v>3667</v>
      </c>
      <c r="F137" s="256">
        <v>3626.5</v>
      </c>
      <c r="G137" s="256">
        <v>3588</v>
      </c>
      <c r="H137" s="256">
        <v>3746</v>
      </c>
      <c r="I137" s="256">
        <v>3784.5</v>
      </c>
      <c r="J137" s="256">
        <v>3825</v>
      </c>
      <c r="K137" s="254">
        <v>3744</v>
      </c>
      <c r="L137" s="254">
        <v>3665</v>
      </c>
      <c r="M137" s="254">
        <v>3.1712699999999998</v>
      </c>
    </row>
    <row r="138" spans="1:13">
      <c r="A138" s="273">
        <v>129</v>
      </c>
      <c r="B138" s="254" t="s">
        <v>134</v>
      </c>
      <c r="C138" s="254">
        <v>1450.95</v>
      </c>
      <c r="D138" s="256">
        <v>1451.6666666666667</v>
      </c>
      <c r="E138" s="256">
        <v>1441.3833333333334</v>
      </c>
      <c r="F138" s="256">
        <v>1431.8166666666666</v>
      </c>
      <c r="G138" s="256">
        <v>1421.5333333333333</v>
      </c>
      <c r="H138" s="256">
        <v>1461.2333333333336</v>
      </c>
      <c r="I138" s="256">
        <v>1471.5166666666669</v>
      </c>
      <c r="J138" s="256">
        <v>1481.0833333333337</v>
      </c>
      <c r="K138" s="254">
        <v>1461.95</v>
      </c>
      <c r="L138" s="254">
        <v>1442.1</v>
      </c>
      <c r="M138" s="254">
        <v>28.922190000000001</v>
      </c>
    </row>
    <row r="139" spans="1:13">
      <c r="A139" s="273">
        <v>130</v>
      </c>
      <c r="B139" s="254" t="s">
        <v>135</v>
      </c>
      <c r="C139" s="254">
        <v>1211.05</v>
      </c>
      <c r="D139" s="256">
        <v>1206.6833333333332</v>
      </c>
      <c r="E139" s="256">
        <v>1195.4666666666662</v>
      </c>
      <c r="F139" s="256">
        <v>1179.883333333333</v>
      </c>
      <c r="G139" s="256">
        <v>1168.6666666666661</v>
      </c>
      <c r="H139" s="256">
        <v>1222.2666666666664</v>
      </c>
      <c r="I139" s="256">
        <v>1233.4833333333331</v>
      </c>
      <c r="J139" s="256">
        <v>1249.0666666666666</v>
      </c>
      <c r="K139" s="254">
        <v>1217.9000000000001</v>
      </c>
      <c r="L139" s="254">
        <v>1191.0999999999999</v>
      </c>
      <c r="M139" s="254">
        <v>17.14228</v>
      </c>
    </row>
    <row r="140" spans="1:13">
      <c r="A140" s="273">
        <v>131</v>
      </c>
      <c r="B140" s="254" t="s">
        <v>146</v>
      </c>
      <c r="C140" s="254">
        <v>82181.649999999994</v>
      </c>
      <c r="D140" s="256">
        <v>82400.533333333326</v>
      </c>
      <c r="E140" s="256">
        <v>81702.116666666654</v>
      </c>
      <c r="F140" s="256">
        <v>81222.583333333328</v>
      </c>
      <c r="G140" s="256">
        <v>80524.166666666657</v>
      </c>
      <c r="H140" s="256">
        <v>82880.066666666651</v>
      </c>
      <c r="I140" s="256">
        <v>83578.483333333337</v>
      </c>
      <c r="J140" s="256">
        <v>84058.016666666648</v>
      </c>
      <c r="K140" s="254">
        <v>83098.95</v>
      </c>
      <c r="L140" s="254">
        <v>81921</v>
      </c>
      <c r="M140" s="254">
        <v>0.11453000000000001</v>
      </c>
    </row>
    <row r="141" spans="1:13">
      <c r="A141" s="273">
        <v>132</v>
      </c>
      <c r="B141" s="254" t="s">
        <v>143</v>
      </c>
      <c r="C141" s="254">
        <v>1138.6500000000001</v>
      </c>
      <c r="D141" s="256">
        <v>1155.4166666666667</v>
      </c>
      <c r="E141" s="256">
        <v>1114.2333333333336</v>
      </c>
      <c r="F141" s="256">
        <v>1089.8166666666668</v>
      </c>
      <c r="G141" s="256">
        <v>1048.6333333333337</v>
      </c>
      <c r="H141" s="256">
        <v>1179.8333333333335</v>
      </c>
      <c r="I141" s="256">
        <v>1221.0166666666664</v>
      </c>
      <c r="J141" s="256">
        <v>1245.4333333333334</v>
      </c>
      <c r="K141" s="254">
        <v>1196.5999999999999</v>
      </c>
      <c r="L141" s="254">
        <v>1131</v>
      </c>
      <c r="M141" s="254">
        <v>29.40577</v>
      </c>
    </row>
    <row r="142" spans="1:13">
      <c r="A142" s="273">
        <v>133</v>
      </c>
      <c r="B142" s="254" t="s">
        <v>137</v>
      </c>
      <c r="C142" s="254">
        <v>157.30000000000001</v>
      </c>
      <c r="D142" s="256">
        <v>159.65</v>
      </c>
      <c r="E142" s="256">
        <v>154.55000000000001</v>
      </c>
      <c r="F142" s="256">
        <v>151.80000000000001</v>
      </c>
      <c r="G142" s="256">
        <v>146.70000000000002</v>
      </c>
      <c r="H142" s="256">
        <v>162.4</v>
      </c>
      <c r="I142" s="256">
        <v>167.49999999999997</v>
      </c>
      <c r="J142" s="256">
        <v>170.25</v>
      </c>
      <c r="K142" s="254">
        <v>164.75</v>
      </c>
      <c r="L142" s="254">
        <v>156.9</v>
      </c>
      <c r="M142" s="254">
        <v>127.95886</v>
      </c>
    </row>
    <row r="143" spans="1:13">
      <c r="A143" s="273">
        <v>134</v>
      </c>
      <c r="B143" s="254" t="s">
        <v>136</v>
      </c>
      <c r="C143" s="254">
        <v>811.25</v>
      </c>
      <c r="D143" s="256">
        <v>815.86666666666667</v>
      </c>
      <c r="E143" s="256">
        <v>803.73333333333335</v>
      </c>
      <c r="F143" s="256">
        <v>796.2166666666667</v>
      </c>
      <c r="G143" s="256">
        <v>784.08333333333337</v>
      </c>
      <c r="H143" s="256">
        <v>823.38333333333333</v>
      </c>
      <c r="I143" s="256">
        <v>835.51666666666677</v>
      </c>
      <c r="J143" s="256">
        <v>843.0333333333333</v>
      </c>
      <c r="K143" s="254">
        <v>828</v>
      </c>
      <c r="L143" s="254">
        <v>808.35</v>
      </c>
      <c r="M143" s="254">
        <v>50.440779999999997</v>
      </c>
    </row>
    <row r="144" spans="1:13">
      <c r="A144" s="273">
        <v>135</v>
      </c>
      <c r="B144" s="254" t="s">
        <v>138</v>
      </c>
      <c r="C144" s="254">
        <v>159.6</v>
      </c>
      <c r="D144" s="256">
        <v>160.04999999999998</v>
      </c>
      <c r="E144" s="256">
        <v>158.19999999999996</v>
      </c>
      <c r="F144" s="256">
        <v>156.79999999999998</v>
      </c>
      <c r="G144" s="256">
        <v>154.94999999999996</v>
      </c>
      <c r="H144" s="256">
        <v>161.44999999999996</v>
      </c>
      <c r="I144" s="256">
        <v>163.29999999999998</v>
      </c>
      <c r="J144" s="256">
        <v>164.69999999999996</v>
      </c>
      <c r="K144" s="254">
        <v>161.9</v>
      </c>
      <c r="L144" s="254">
        <v>158.65</v>
      </c>
      <c r="M144" s="254">
        <v>21.103629999999999</v>
      </c>
    </row>
    <row r="145" spans="1:13">
      <c r="A145" s="273">
        <v>136</v>
      </c>
      <c r="B145" s="254" t="s">
        <v>139</v>
      </c>
      <c r="C145" s="254">
        <v>463.45</v>
      </c>
      <c r="D145" s="256">
        <v>463.58333333333331</v>
      </c>
      <c r="E145" s="256">
        <v>459.86666666666662</v>
      </c>
      <c r="F145" s="256">
        <v>456.2833333333333</v>
      </c>
      <c r="G145" s="256">
        <v>452.56666666666661</v>
      </c>
      <c r="H145" s="256">
        <v>467.16666666666663</v>
      </c>
      <c r="I145" s="256">
        <v>470.88333333333333</v>
      </c>
      <c r="J145" s="256">
        <v>474.46666666666664</v>
      </c>
      <c r="K145" s="254">
        <v>467.3</v>
      </c>
      <c r="L145" s="254">
        <v>460</v>
      </c>
      <c r="M145" s="254">
        <v>20.97702</v>
      </c>
    </row>
    <row r="146" spans="1:13">
      <c r="A146" s="273">
        <v>137</v>
      </c>
      <c r="B146" s="254" t="s">
        <v>140</v>
      </c>
      <c r="C146" s="254">
        <v>6911.8</v>
      </c>
      <c r="D146" s="256">
        <v>6915.9333333333334</v>
      </c>
      <c r="E146" s="256">
        <v>6883.8666666666668</v>
      </c>
      <c r="F146" s="256">
        <v>6855.9333333333334</v>
      </c>
      <c r="G146" s="256">
        <v>6823.8666666666668</v>
      </c>
      <c r="H146" s="256">
        <v>6943.8666666666668</v>
      </c>
      <c r="I146" s="256">
        <v>6975.9333333333343</v>
      </c>
      <c r="J146" s="256">
        <v>7003.8666666666668</v>
      </c>
      <c r="K146" s="254">
        <v>6948</v>
      </c>
      <c r="L146" s="254">
        <v>6888</v>
      </c>
      <c r="M146" s="254">
        <v>4.3873600000000001</v>
      </c>
    </row>
    <row r="147" spans="1:13">
      <c r="A147" s="273">
        <v>138</v>
      </c>
      <c r="B147" s="254" t="s">
        <v>142</v>
      </c>
      <c r="C147" s="254">
        <v>928.15</v>
      </c>
      <c r="D147" s="256">
        <v>920.4</v>
      </c>
      <c r="E147" s="256">
        <v>906.8</v>
      </c>
      <c r="F147" s="256">
        <v>885.44999999999993</v>
      </c>
      <c r="G147" s="256">
        <v>871.84999999999991</v>
      </c>
      <c r="H147" s="256">
        <v>941.75</v>
      </c>
      <c r="I147" s="256">
        <v>955.35000000000014</v>
      </c>
      <c r="J147" s="256">
        <v>976.7</v>
      </c>
      <c r="K147" s="254">
        <v>934</v>
      </c>
      <c r="L147" s="254">
        <v>899.05</v>
      </c>
      <c r="M147" s="254">
        <v>9.4677399999999992</v>
      </c>
    </row>
    <row r="148" spans="1:13">
      <c r="A148" s="273">
        <v>139</v>
      </c>
      <c r="B148" s="254" t="s">
        <v>144</v>
      </c>
      <c r="C148" s="254">
        <v>2171.8000000000002</v>
      </c>
      <c r="D148" s="256">
        <v>2165.5</v>
      </c>
      <c r="E148" s="256">
        <v>2143</v>
      </c>
      <c r="F148" s="256">
        <v>2114.1999999999998</v>
      </c>
      <c r="G148" s="256">
        <v>2091.6999999999998</v>
      </c>
      <c r="H148" s="256">
        <v>2194.3000000000002</v>
      </c>
      <c r="I148" s="256">
        <v>2216.8000000000002</v>
      </c>
      <c r="J148" s="256">
        <v>2245.6000000000004</v>
      </c>
      <c r="K148" s="254">
        <v>2188</v>
      </c>
      <c r="L148" s="254">
        <v>2136.6999999999998</v>
      </c>
      <c r="M148" s="254">
        <v>6.83155</v>
      </c>
    </row>
    <row r="149" spans="1:13">
      <c r="A149" s="273">
        <v>140</v>
      </c>
      <c r="B149" s="254" t="s">
        <v>145</v>
      </c>
      <c r="C149" s="254">
        <v>240.5</v>
      </c>
      <c r="D149" s="256">
        <v>238.83333333333334</v>
      </c>
      <c r="E149" s="256">
        <v>233.76666666666668</v>
      </c>
      <c r="F149" s="256">
        <v>227.03333333333333</v>
      </c>
      <c r="G149" s="256">
        <v>221.96666666666667</v>
      </c>
      <c r="H149" s="256">
        <v>245.56666666666669</v>
      </c>
      <c r="I149" s="256">
        <v>250.63333333333335</v>
      </c>
      <c r="J149" s="256">
        <v>257.36666666666667</v>
      </c>
      <c r="K149" s="254">
        <v>243.9</v>
      </c>
      <c r="L149" s="254">
        <v>232.1</v>
      </c>
      <c r="M149" s="254">
        <v>212.08714000000001</v>
      </c>
    </row>
    <row r="150" spans="1:13">
      <c r="A150" s="273">
        <v>141</v>
      </c>
      <c r="B150" s="254" t="s">
        <v>262</v>
      </c>
      <c r="C150" s="254">
        <v>1880.4</v>
      </c>
      <c r="D150" s="256">
        <v>1874.3</v>
      </c>
      <c r="E150" s="256">
        <v>1834.85</v>
      </c>
      <c r="F150" s="256">
        <v>1789.3</v>
      </c>
      <c r="G150" s="256">
        <v>1749.85</v>
      </c>
      <c r="H150" s="256">
        <v>1919.85</v>
      </c>
      <c r="I150" s="256">
        <v>1959.3000000000002</v>
      </c>
      <c r="J150" s="256">
        <v>2004.85</v>
      </c>
      <c r="K150" s="254">
        <v>1913.75</v>
      </c>
      <c r="L150" s="254">
        <v>1828.75</v>
      </c>
      <c r="M150" s="254">
        <v>10.572990000000001</v>
      </c>
    </row>
    <row r="151" spans="1:13">
      <c r="A151" s="273">
        <v>142</v>
      </c>
      <c r="B151" s="254" t="s">
        <v>147</v>
      </c>
      <c r="C151" s="254">
        <v>1260.9000000000001</v>
      </c>
      <c r="D151" s="256">
        <v>1266.2666666666667</v>
      </c>
      <c r="E151" s="256">
        <v>1250.5333333333333</v>
      </c>
      <c r="F151" s="256">
        <v>1240.1666666666667</v>
      </c>
      <c r="G151" s="256">
        <v>1224.4333333333334</v>
      </c>
      <c r="H151" s="256">
        <v>1276.6333333333332</v>
      </c>
      <c r="I151" s="256">
        <v>1292.3666666666663</v>
      </c>
      <c r="J151" s="256">
        <v>1302.7333333333331</v>
      </c>
      <c r="K151" s="254">
        <v>1282</v>
      </c>
      <c r="L151" s="254">
        <v>1255.9000000000001</v>
      </c>
      <c r="M151" s="254">
        <v>6.2413800000000004</v>
      </c>
    </row>
    <row r="152" spans="1:13">
      <c r="A152" s="273">
        <v>143</v>
      </c>
      <c r="B152" s="254" t="s">
        <v>263</v>
      </c>
      <c r="C152" s="254">
        <v>1051.8499999999999</v>
      </c>
      <c r="D152" s="256">
        <v>1063.0166666666667</v>
      </c>
      <c r="E152" s="256">
        <v>1021.0333333333333</v>
      </c>
      <c r="F152" s="256">
        <v>990.2166666666667</v>
      </c>
      <c r="G152" s="256">
        <v>948.23333333333335</v>
      </c>
      <c r="H152" s="256">
        <v>1093.8333333333333</v>
      </c>
      <c r="I152" s="256">
        <v>1135.8166666666664</v>
      </c>
      <c r="J152" s="256">
        <v>1166.6333333333332</v>
      </c>
      <c r="K152" s="254">
        <v>1105</v>
      </c>
      <c r="L152" s="254">
        <v>1032.2</v>
      </c>
      <c r="M152" s="254">
        <v>17.449860000000001</v>
      </c>
    </row>
    <row r="153" spans="1:13">
      <c r="A153" s="273">
        <v>144</v>
      </c>
      <c r="B153" s="254" t="s">
        <v>152</v>
      </c>
      <c r="C153" s="254">
        <v>181.65</v>
      </c>
      <c r="D153" s="256">
        <v>182.6</v>
      </c>
      <c r="E153" s="256">
        <v>179.45</v>
      </c>
      <c r="F153" s="256">
        <v>177.25</v>
      </c>
      <c r="G153" s="256">
        <v>174.1</v>
      </c>
      <c r="H153" s="256">
        <v>184.79999999999998</v>
      </c>
      <c r="I153" s="256">
        <v>187.95000000000002</v>
      </c>
      <c r="J153" s="256">
        <v>190.14999999999998</v>
      </c>
      <c r="K153" s="254">
        <v>185.75</v>
      </c>
      <c r="L153" s="254">
        <v>180.4</v>
      </c>
      <c r="M153" s="254">
        <v>139.22633999999999</v>
      </c>
    </row>
    <row r="154" spans="1:13">
      <c r="A154" s="273">
        <v>145</v>
      </c>
      <c r="B154" s="254" t="s">
        <v>153</v>
      </c>
      <c r="C154" s="254">
        <v>113.3</v>
      </c>
      <c r="D154" s="256">
        <v>113.73333333333333</v>
      </c>
      <c r="E154" s="256">
        <v>112.61666666666667</v>
      </c>
      <c r="F154" s="256">
        <v>111.93333333333334</v>
      </c>
      <c r="G154" s="256">
        <v>110.81666666666668</v>
      </c>
      <c r="H154" s="256">
        <v>114.41666666666667</v>
      </c>
      <c r="I154" s="256">
        <v>115.53333333333332</v>
      </c>
      <c r="J154" s="256">
        <v>116.21666666666667</v>
      </c>
      <c r="K154" s="254">
        <v>114.85</v>
      </c>
      <c r="L154" s="254">
        <v>113.05</v>
      </c>
      <c r="M154" s="254">
        <v>152.89982000000001</v>
      </c>
    </row>
    <row r="155" spans="1:13">
      <c r="A155" s="273">
        <v>146</v>
      </c>
      <c r="B155" s="254" t="s">
        <v>148</v>
      </c>
      <c r="C155" s="254">
        <v>72.599999999999994</v>
      </c>
      <c r="D155" s="256">
        <v>73.366666666666674</v>
      </c>
      <c r="E155" s="256">
        <v>71.033333333333346</v>
      </c>
      <c r="F155" s="256">
        <v>69.466666666666669</v>
      </c>
      <c r="G155" s="256">
        <v>67.13333333333334</v>
      </c>
      <c r="H155" s="256">
        <v>74.933333333333351</v>
      </c>
      <c r="I155" s="256">
        <v>77.266666666666666</v>
      </c>
      <c r="J155" s="256">
        <v>78.833333333333357</v>
      </c>
      <c r="K155" s="254">
        <v>75.7</v>
      </c>
      <c r="L155" s="254">
        <v>71.8</v>
      </c>
      <c r="M155" s="254">
        <v>450.8698</v>
      </c>
    </row>
    <row r="156" spans="1:13">
      <c r="A156" s="273">
        <v>147</v>
      </c>
      <c r="B156" s="254" t="s">
        <v>450</v>
      </c>
      <c r="C156" s="254">
        <v>3287.05</v>
      </c>
      <c r="D156" s="256">
        <v>3266.7999999999997</v>
      </c>
      <c r="E156" s="256">
        <v>3233.8499999999995</v>
      </c>
      <c r="F156" s="256">
        <v>3180.6499999999996</v>
      </c>
      <c r="G156" s="256">
        <v>3147.6999999999994</v>
      </c>
      <c r="H156" s="256">
        <v>3319.9999999999995</v>
      </c>
      <c r="I156" s="256">
        <v>3352.9499999999994</v>
      </c>
      <c r="J156" s="256">
        <v>3406.1499999999996</v>
      </c>
      <c r="K156" s="254">
        <v>3299.75</v>
      </c>
      <c r="L156" s="254">
        <v>3213.6</v>
      </c>
      <c r="M156" s="254">
        <v>3.6657099999999998</v>
      </c>
    </row>
    <row r="157" spans="1:13">
      <c r="A157" s="273">
        <v>148</v>
      </c>
      <c r="B157" s="254" t="s">
        <v>151</v>
      </c>
      <c r="C157" s="254">
        <v>17516.099999999999</v>
      </c>
      <c r="D157" s="256">
        <v>17565.649999999998</v>
      </c>
      <c r="E157" s="256">
        <v>17372.499999999996</v>
      </c>
      <c r="F157" s="256">
        <v>17228.899999999998</v>
      </c>
      <c r="G157" s="256">
        <v>17035.749999999996</v>
      </c>
      <c r="H157" s="256">
        <v>17709.249999999996</v>
      </c>
      <c r="I157" s="256">
        <v>17902.399999999998</v>
      </c>
      <c r="J157" s="256">
        <v>18045.999999999996</v>
      </c>
      <c r="K157" s="254">
        <v>17758.8</v>
      </c>
      <c r="L157" s="254">
        <v>17422.05</v>
      </c>
      <c r="M157" s="254">
        <v>0.71952000000000005</v>
      </c>
    </row>
    <row r="158" spans="1:13">
      <c r="A158" s="273">
        <v>149</v>
      </c>
      <c r="B158" s="254" t="s">
        <v>790</v>
      </c>
      <c r="C158" s="254">
        <v>348.6</v>
      </c>
      <c r="D158" s="256">
        <v>350.43333333333334</v>
      </c>
      <c r="E158" s="256">
        <v>345.36666666666667</v>
      </c>
      <c r="F158" s="256">
        <v>342.13333333333333</v>
      </c>
      <c r="G158" s="256">
        <v>337.06666666666666</v>
      </c>
      <c r="H158" s="256">
        <v>353.66666666666669</v>
      </c>
      <c r="I158" s="256">
        <v>358.73333333333341</v>
      </c>
      <c r="J158" s="256">
        <v>361.9666666666667</v>
      </c>
      <c r="K158" s="254">
        <v>355.5</v>
      </c>
      <c r="L158" s="254">
        <v>347.2</v>
      </c>
      <c r="M158" s="254">
        <v>8.6378699999999995</v>
      </c>
    </row>
    <row r="159" spans="1:13">
      <c r="A159" s="273">
        <v>150</v>
      </c>
      <c r="B159" s="254" t="s">
        <v>265</v>
      </c>
      <c r="C159" s="254">
        <v>569.85</v>
      </c>
      <c r="D159" s="256">
        <v>576.01666666666677</v>
      </c>
      <c r="E159" s="256">
        <v>558.68333333333351</v>
      </c>
      <c r="F159" s="256">
        <v>547.51666666666677</v>
      </c>
      <c r="G159" s="256">
        <v>530.18333333333351</v>
      </c>
      <c r="H159" s="256">
        <v>587.18333333333351</v>
      </c>
      <c r="I159" s="256">
        <v>604.51666666666677</v>
      </c>
      <c r="J159" s="256">
        <v>615.68333333333351</v>
      </c>
      <c r="K159" s="254">
        <v>593.35</v>
      </c>
      <c r="L159" s="254">
        <v>564.85</v>
      </c>
      <c r="M159" s="254">
        <v>7.9016200000000003</v>
      </c>
    </row>
    <row r="160" spans="1:13">
      <c r="A160" s="273">
        <v>151</v>
      </c>
      <c r="B160" s="254" t="s">
        <v>155</v>
      </c>
      <c r="C160" s="254">
        <v>114.6</v>
      </c>
      <c r="D160" s="256">
        <v>115.13333333333333</v>
      </c>
      <c r="E160" s="256">
        <v>113.16666666666666</v>
      </c>
      <c r="F160" s="256">
        <v>111.73333333333333</v>
      </c>
      <c r="G160" s="256">
        <v>109.76666666666667</v>
      </c>
      <c r="H160" s="256">
        <v>116.56666666666665</v>
      </c>
      <c r="I160" s="256">
        <v>118.53333333333332</v>
      </c>
      <c r="J160" s="256">
        <v>119.96666666666664</v>
      </c>
      <c r="K160" s="254">
        <v>117.1</v>
      </c>
      <c r="L160" s="254">
        <v>113.7</v>
      </c>
      <c r="M160" s="254">
        <v>258.20379000000003</v>
      </c>
    </row>
    <row r="161" spans="1:13">
      <c r="A161" s="273">
        <v>152</v>
      </c>
      <c r="B161" s="254" t="s">
        <v>154</v>
      </c>
      <c r="C161" s="254">
        <v>134.1</v>
      </c>
      <c r="D161" s="256">
        <v>133.35</v>
      </c>
      <c r="E161" s="256">
        <v>131.5</v>
      </c>
      <c r="F161" s="256">
        <v>128.9</v>
      </c>
      <c r="G161" s="256">
        <v>127.05000000000001</v>
      </c>
      <c r="H161" s="256">
        <v>135.94999999999999</v>
      </c>
      <c r="I161" s="256">
        <v>137.79999999999995</v>
      </c>
      <c r="J161" s="256">
        <v>140.39999999999998</v>
      </c>
      <c r="K161" s="254">
        <v>135.19999999999999</v>
      </c>
      <c r="L161" s="254">
        <v>130.75</v>
      </c>
      <c r="M161" s="254">
        <v>23.132400000000001</v>
      </c>
    </row>
    <row r="162" spans="1:13">
      <c r="A162" s="273">
        <v>153</v>
      </c>
      <c r="B162" s="254" t="s">
        <v>266</v>
      </c>
      <c r="C162" s="254">
        <v>3595.15</v>
      </c>
      <c r="D162" s="256">
        <v>3621.7166666666667</v>
      </c>
      <c r="E162" s="256">
        <v>3533.4333333333334</v>
      </c>
      <c r="F162" s="256">
        <v>3471.7166666666667</v>
      </c>
      <c r="G162" s="256">
        <v>3383.4333333333334</v>
      </c>
      <c r="H162" s="256">
        <v>3683.4333333333334</v>
      </c>
      <c r="I162" s="256">
        <v>3771.7166666666672</v>
      </c>
      <c r="J162" s="256">
        <v>3833.4333333333334</v>
      </c>
      <c r="K162" s="254">
        <v>3710</v>
      </c>
      <c r="L162" s="254">
        <v>3560</v>
      </c>
      <c r="M162" s="254">
        <v>0.79117999999999999</v>
      </c>
    </row>
    <row r="163" spans="1:13">
      <c r="A163" s="273">
        <v>154</v>
      </c>
      <c r="B163" s="254" t="s">
        <v>267</v>
      </c>
      <c r="C163" s="254">
        <v>2563</v>
      </c>
      <c r="D163" s="256">
        <v>2557.3166666666666</v>
      </c>
      <c r="E163" s="256">
        <v>2538.7333333333331</v>
      </c>
      <c r="F163" s="256">
        <v>2514.4666666666667</v>
      </c>
      <c r="G163" s="256">
        <v>2495.8833333333332</v>
      </c>
      <c r="H163" s="256">
        <v>2581.583333333333</v>
      </c>
      <c r="I163" s="256">
        <v>2600.166666666667</v>
      </c>
      <c r="J163" s="256">
        <v>2624.4333333333329</v>
      </c>
      <c r="K163" s="254">
        <v>2575.9</v>
      </c>
      <c r="L163" s="254">
        <v>2533.0500000000002</v>
      </c>
      <c r="M163" s="254">
        <v>2.13171</v>
      </c>
    </row>
    <row r="164" spans="1:13">
      <c r="A164" s="273">
        <v>155</v>
      </c>
      <c r="B164" s="254" t="s">
        <v>156</v>
      </c>
      <c r="C164" s="254">
        <v>31514.85</v>
      </c>
      <c r="D164" s="256">
        <v>31285.033333333336</v>
      </c>
      <c r="E164" s="256">
        <v>30772.066666666673</v>
      </c>
      <c r="F164" s="256">
        <v>30029.283333333336</v>
      </c>
      <c r="G164" s="256">
        <v>29516.316666666673</v>
      </c>
      <c r="H164" s="256">
        <v>32027.816666666673</v>
      </c>
      <c r="I164" s="256">
        <v>32540.78333333334</v>
      </c>
      <c r="J164" s="256">
        <v>33283.566666666673</v>
      </c>
      <c r="K164" s="254">
        <v>31798</v>
      </c>
      <c r="L164" s="254">
        <v>30542.25</v>
      </c>
      <c r="M164" s="254">
        <v>0.98916000000000004</v>
      </c>
    </row>
    <row r="165" spans="1:13">
      <c r="A165" s="273">
        <v>156</v>
      </c>
      <c r="B165" s="254" t="s">
        <v>158</v>
      </c>
      <c r="C165" s="254">
        <v>236.2</v>
      </c>
      <c r="D165" s="256">
        <v>237.04999999999998</v>
      </c>
      <c r="E165" s="256">
        <v>233.14999999999998</v>
      </c>
      <c r="F165" s="256">
        <v>230.1</v>
      </c>
      <c r="G165" s="256">
        <v>226.2</v>
      </c>
      <c r="H165" s="256">
        <v>240.09999999999997</v>
      </c>
      <c r="I165" s="256">
        <v>244</v>
      </c>
      <c r="J165" s="256">
        <v>247.04999999999995</v>
      </c>
      <c r="K165" s="254">
        <v>240.95</v>
      </c>
      <c r="L165" s="254">
        <v>234</v>
      </c>
      <c r="M165" s="254">
        <v>31.56194</v>
      </c>
    </row>
    <row r="166" spans="1:13">
      <c r="A166" s="273">
        <v>157</v>
      </c>
      <c r="B166" s="254" t="s">
        <v>269</v>
      </c>
      <c r="C166" s="254">
        <v>5252.35</v>
      </c>
      <c r="D166" s="256">
        <v>5292.2833333333328</v>
      </c>
      <c r="E166" s="256">
        <v>5194.6166666666659</v>
      </c>
      <c r="F166" s="256">
        <v>5136.8833333333332</v>
      </c>
      <c r="G166" s="256">
        <v>5039.2166666666662</v>
      </c>
      <c r="H166" s="256">
        <v>5350.0166666666655</v>
      </c>
      <c r="I166" s="256">
        <v>5447.6833333333334</v>
      </c>
      <c r="J166" s="256">
        <v>5505.4166666666652</v>
      </c>
      <c r="K166" s="254">
        <v>5389.95</v>
      </c>
      <c r="L166" s="254">
        <v>5234.55</v>
      </c>
      <c r="M166" s="254">
        <v>1.1636899999999999</v>
      </c>
    </row>
    <row r="167" spans="1:13">
      <c r="A167" s="273">
        <v>158</v>
      </c>
      <c r="B167" s="254" t="s">
        <v>160</v>
      </c>
      <c r="C167" s="254">
        <v>2050.5500000000002</v>
      </c>
      <c r="D167" s="256">
        <v>2054.2166666666667</v>
      </c>
      <c r="E167" s="256">
        <v>2034.4333333333334</v>
      </c>
      <c r="F167" s="256">
        <v>2018.3166666666666</v>
      </c>
      <c r="G167" s="256">
        <v>1998.5333333333333</v>
      </c>
      <c r="H167" s="256">
        <v>2070.3333333333335</v>
      </c>
      <c r="I167" s="256">
        <v>2090.1166666666672</v>
      </c>
      <c r="J167" s="256">
        <v>2106.2333333333336</v>
      </c>
      <c r="K167" s="254">
        <v>2074</v>
      </c>
      <c r="L167" s="254">
        <v>2038.1</v>
      </c>
      <c r="M167" s="254">
        <v>6.16953</v>
      </c>
    </row>
    <row r="168" spans="1:13">
      <c r="A168" s="273">
        <v>159</v>
      </c>
      <c r="B168" s="254" t="s">
        <v>157</v>
      </c>
      <c r="C168" s="254">
        <v>1700.6</v>
      </c>
      <c r="D168" s="256">
        <v>1705.8</v>
      </c>
      <c r="E168" s="256">
        <v>1682.8</v>
      </c>
      <c r="F168" s="256">
        <v>1665</v>
      </c>
      <c r="G168" s="256">
        <v>1642</v>
      </c>
      <c r="H168" s="256">
        <v>1723.6</v>
      </c>
      <c r="I168" s="256">
        <v>1746.6</v>
      </c>
      <c r="J168" s="256">
        <v>1764.3999999999999</v>
      </c>
      <c r="K168" s="254">
        <v>1728.8</v>
      </c>
      <c r="L168" s="254">
        <v>1688</v>
      </c>
      <c r="M168" s="254">
        <v>8.2839600000000004</v>
      </c>
    </row>
    <row r="169" spans="1:13">
      <c r="A169" s="273">
        <v>160</v>
      </c>
      <c r="B169" s="254" t="s">
        <v>461</v>
      </c>
      <c r="C169" s="254">
        <v>1685.6</v>
      </c>
      <c r="D169" s="256">
        <v>1678.7166666666665</v>
      </c>
      <c r="E169" s="256">
        <v>1666.9333333333329</v>
      </c>
      <c r="F169" s="256">
        <v>1648.2666666666664</v>
      </c>
      <c r="G169" s="256">
        <v>1636.4833333333329</v>
      </c>
      <c r="H169" s="256">
        <v>1697.383333333333</v>
      </c>
      <c r="I169" s="256">
        <v>1709.1666666666663</v>
      </c>
      <c r="J169" s="256">
        <v>1727.833333333333</v>
      </c>
      <c r="K169" s="254">
        <v>1690.5</v>
      </c>
      <c r="L169" s="254">
        <v>1660.05</v>
      </c>
      <c r="M169" s="254">
        <v>2.7411599999999998</v>
      </c>
    </row>
    <row r="170" spans="1:13">
      <c r="A170" s="273">
        <v>161</v>
      </c>
      <c r="B170" s="254" t="s">
        <v>159</v>
      </c>
      <c r="C170" s="254">
        <v>118.95</v>
      </c>
      <c r="D170" s="256">
        <v>119.31666666666668</v>
      </c>
      <c r="E170" s="256">
        <v>118.28333333333336</v>
      </c>
      <c r="F170" s="256">
        <v>117.61666666666669</v>
      </c>
      <c r="G170" s="256">
        <v>116.58333333333337</v>
      </c>
      <c r="H170" s="256">
        <v>119.98333333333335</v>
      </c>
      <c r="I170" s="256">
        <v>121.01666666666668</v>
      </c>
      <c r="J170" s="256">
        <v>121.68333333333334</v>
      </c>
      <c r="K170" s="254">
        <v>120.35</v>
      </c>
      <c r="L170" s="254">
        <v>118.65</v>
      </c>
      <c r="M170" s="254">
        <v>29.536180000000002</v>
      </c>
    </row>
    <row r="171" spans="1:13">
      <c r="A171" s="273">
        <v>162</v>
      </c>
      <c r="B171" s="254" t="s">
        <v>162</v>
      </c>
      <c r="C171" s="254">
        <v>232.9</v>
      </c>
      <c r="D171" s="256">
        <v>232.83333333333334</v>
      </c>
      <c r="E171" s="256">
        <v>231.2166666666667</v>
      </c>
      <c r="F171" s="256">
        <v>229.53333333333336</v>
      </c>
      <c r="G171" s="256">
        <v>227.91666666666671</v>
      </c>
      <c r="H171" s="256">
        <v>234.51666666666668</v>
      </c>
      <c r="I171" s="256">
        <v>236.1333333333333</v>
      </c>
      <c r="J171" s="256">
        <v>237.81666666666666</v>
      </c>
      <c r="K171" s="254">
        <v>234.45</v>
      </c>
      <c r="L171" s="254">
        <v>231.15</v>
      </c>
      <c r="M171" s="254">
        <v>51.55518</v>
      </c>
    </row>
    <row r="172" spans="1:13">
      <c r="A172" s="273">
        <v>163</v>
      </c>
      <c r="B172" s="254" t="s">
        <v>270</v>
      </c>
      <c r="C172" s="254">
        <v>266.55</v>
      </c>
      <c r="D172" s="256">
        <v>268.05</v>
      </c>
      <c r="E172" s="256">
        <v>264.60000000000002</v>
      </c>
      <c r="F172" s="256">
        <v>262.65000000000003</v>
      </c>
      <c r="G172" s="256">
        <v>259.20000000000005</v>
      </c>
      <c r="H172" s="256">
        <v>270</v>
      </c>
      <c r="I172" s="256">
        <v>273.44999999999993</v>
      </c>
      <c r="J172" s="256">
        <v>275.39999999999998</v>
      </c>
      <c r="K172" s="254">
        <v>271.5</v>
      </c>
      <c r="L172" s="254">
        <v>266.10000000000002</v>
      </c>
      <c r="M172" s="254">
        <v>2.5245099999999998</v>
      </c>
    </row>
    <row r="173" spans="1:13">
      <c r="A173" s="273">
        <v>164</v>
      </c>
      <c r="B173" s="254" t="s">
        <v>271</v>
      </c>
      <c r="C173" s="254">
        <v>13254.1</v>
      </c>
      <c r="D173" s="256">
        <v>13228.049999999997</v>
      </c>
      <c r="E173" s="256">
        <v>13146.099999999995</v>
      </c>
      <c r="F173" s="256">
        <v>13038.099999999997</v>
      </c>
      <c r="G173" s="256">
        <v>12956.149999999994</v>
      </c>
      <c r="H173" s="256">
        <v>13336.049999999996</v>
      </c>
      <c r="I173" s="256">
        <v>13417.999999999996</v>
      </c>
      <c r="J173" s="256">
        <v>13525.999999999996</v>
      </c>
      <c r="K173" s="254">
        <v>13310</v>
      </c>
      <c r="L173" s="254">
        <v>13120.05</v>
      </c>
      <c r="M173" s="254">
        <v>3.2480000000000002E-2</v>
      </c>
    </row>
    <row r="174" spans="1:13">
      <c r="A174" s="273">
        <v>165</v>
      </c>
      <c r="B174" s="254" t="s">
        <v>161</v>
      </c>
      <c r="C174" s="254">
        <v>39.35</v>
      </c>
      <c r="D174" s="256">
        <v>39.68333333333333</v>
      </c>
      <c r="E174" s="256">
        <v>38.86666666666666</v>
      </c>
      <c r="F174" s="256">
        <v>38.383333333333333</v>
      </c>
      <c r="G174" s="256">
        <v>37.566666666666663</v>
      </c>
      <c r="H174" s="256">
        <v>40.166666666666657</v>
      </c>
      <c r="I174" s="256">
        <v>40.983333333333334</v>
      </c>
      <c r="J174" s="256">
        <v>41.466666666666654</v>
      </c>
      <c r="K174" s="254">
        <v>40.5</v>
      </c>
      <c r="L174" s="254">
        <v>39.200000000000003</v>
      </c>
      <c r="M174" s="254">
        <v>1635.1633999999999</v>
      </c>
    </row>
    <row r="175" spans="1:13">
      <c r="A175" s="273">
        <v>166</v>
      </c>
      <c r="B175" s="254" t="s">
        <v>165</v>
      </c>
      <c r="C175" s="254">
        <v>206.1</v>
      </c>
      <c r="D175" s="256">
        <v>207.63333333333335</v>
      </c>
      <c r="E175" s="256">
        <v>203.51666666666671</v>
      </c>
      <c r="F175" s="256">
        <v>200.93333333333337</v>
      </c>
      <c r="G175" s="256">
        <v>196.81666666666672</v>
      </c>
      <c r="H175" s="256">
        <v>210.2166666666667</v>
      </c>
      <c r="I175" s="256">
        <v>214.33333333333331</v>
      </c>
      <c r="J175" s="256">
        <v>216.91666666666669</v>
      </c>
      <c r="K175" s="254">
        <v>211.75</v>
      </c>
      <c r="L175" s="254">
        <v>205.05</v>
      </c>
      <c r="M175" s="254">
        <v>91.067390000000003</v>
      </c>
    </row>
    <row r="176" spans="1:13">
      <c r="A176" s="273">
        <v>167</v>
      </c>
      <c r="B176" s="254" t="s">
        <v>166</v>
      </c>
      <c r="C176" s="254">
        <v>143.1</v>
      </c>
      <c r="D176" s="256">
        <v>143.83333333333334</v>
      </c>
      <c r="E176" s="256">
        <v>142.01666666666668</v>
      </c>
      <c r="F176" s="256">
        <v>140.93333333333334</v>
      </c>
      <c r="G176" s="256">
        <v>139.11666666666667</v>
      </c>
      <c r="H176" s="256">
        <v>144.91666666666669</v>
      </c>
      <c r="I176" s="256">
        <v>146.73333333333335</v>
      </c>
      <c r="J176" s="256">
        <v>147.81666666666669</v>
      </c>
      <c r="K176" s="254">
        <v>145.65</v>
      </c>
      <c r="L176" s="254">
        <v>142.75</v>
      </c>
      <c r="M176" s="254">
        <v>30.553339999999999</v>
      </c>
    </row>
    <row r="177" spans="1:13">
      <c r="A177" s="273">
        <v>168</v>
      </c>
      <c r="B177" s="254" t="s">
        <v>273</v>
      </c>
      <c r="C177" s="254">
        <v>517.29999999999995</v>
      </c>
      <c r="D177" s="256">
        <v>520.4</v>
      </c>
      <c r="E177" s="256">
        <v>513.09999999999991</v>
      </c>
      <c r="F177" s="256">
        <v>508.9</v>
      </c>
      <c r="G177" s="256">
        <v>501.59999999999991</v>
      </c>
      <c r="H177" s="256">
        <v>524.59999999999991</v>
      </c>
      <c r="I177" s="256">
        <v>531.89999999999986</v>
      </c>
      <c r="J177" s="256">
        <v>536.09999999999991</v>
      </c>
      <c r="K177" s="254">
        <v>527.70000000000005</v>
      </c>
      <c r="L177" s="254">
        <v>516.20000000000005</v>
      </c>
      <c r="M177" s="254">
        <v>4.8465699999999998</v>
      </c>
    </row>
    <row r="178" spans="1:13">
      <c r="A178" s="273">
        <v>169</v>
      </c>
      <c r="B178" s="254" t="s">
        <v>167</v>
      </c>
      <c r="C178" s="254">
        <v>1963.15</v>
      </c>
      <c r="D178" s="256">
        <v>1973.3833333333332</v>
      </c>
      <c r="E178" s="256">
        <v>1949.7666666666664</v>
      </c>
      <c r="F178" s="256">
        <v>1936.3833333333332</v>
      </c>
      <c r="G178" s="256">
        <v>1912.7666666666664</v>
      </c>
      <c r="H178" s="256">
        <v>1986.7666666666664</v>
      </c>
      <c r="I178" s="256">
        <v>2010.3833333333332</v>
      </c>
      <c r="J178" s="256">
        <v>2023.7666666666664</v>
      </c>
      <c r="K178" s="254">
        <v>1997</v>
      </c>
      <c r="L178" s="254">
        <v>1960</v>
      </c>
      <c r="M178" s="254">
        <v>68.210149999999999</v>
      </c>
    </row>
    <row r="179" spans="1:13">
      <c r="A179" s="273">
        <v>170</v>
      </c>
      <c r="B179" s="254" t="s">
        <v>814</v>
      </c>
      <c r="C179" s="254">
        <v>1036.75</v>
      </c>
      <c r="D179" s="256">
        <v>1054.0166666666667</v>
      </c>
      <c r="E179" s="256">
        <v>1004.7333333333333</v>
      </c>
      <c r="F179" s="256">
        <v>972.7166666666667</v>
      </c>
      <c r="G179" s="256">
        <v>923.43333333333339</v>
      </c>
      <c r="H179" s="256">
        <v>1086.0333333333333</v>
      </c>
      <c r="I179" s="256">
        <v>1135.3166666666666</v>
      </c>
      <c r="J179" s="256">
        <v>1167.3333333333333</v>
      </c>
      <c r="K179" s="254">
        <v>1103.3</v>
      </c>
      <c r="L179" s="254">
        <v>1022</v>
      </c>
      <c r="M179" s="254">
        <v>25.93937</v>
      </c>
    </row>
    <row r="180" spans="1:13">
      <c r="A180" s="273">
        <v>171</v>
      </c>
      <c r="B180" s="254" t="s">
        <v>274</v>
      </c>
      <c r="C180" s="254">
        <v>965.3</v>
      </c>
      <c r="D180" s="256">
        <v>967.01666666666677</v>
      </c>
      <c r="E180" s="256">
        <v>961.43333333333351</v>
      </c>
      <c r="F180" s="256">
        <v>957.56666666666672</v>
      </c>
      <c r="G180" s="256">
        <v>951.98333333333346</v>
      </c>
      <c r="H180" s="256">
        <v>970.88333333333355</v>
      </c>
      <c r="I180" s="256">
        <v>976.46666666666681</v>
      </c>
      <c r="J180" s="256">
        <v>980.3333333333336</v>
      </c>
      <c r="K180" s="254">
        <v>972.6</v>
      </c>
      <c r="L180" s="254">
        <v>963.15</v>
      </c>
      <c r="M180" s="254">
        <v>12.35079</v>
      </c>
    </row>
    <row r="181" spans="1:13">
      <c r="A181" s="273">
        <v>172</v>
      </c>
      <c r="B181" s="254" t="s">
        <v>172</v>
      </c>
      <c r="C181" s="254">
        <v>6429.9</v>
      </c>
      <c r="D181" s="256">
        <v>6456.0999999999995</v>
      </c>
      <c r="E181" s="256">
        <v>6373.7999999999993</v>
      </c>
      <c r="F181" s="256">
        <v>6317.7</v>
      </c>
      <c r="G181" s="256">
        <v>6235.4</v>
      </c>
      <c r="H181" s="256">
        <v>6512.1999999999989</v>
      </c>
      <c r="I181" s="256">
        <v>6594.5</v>
      </c>
      <c r="J181" s="256">
        <v>6650.5999999999985</v>
      </c>
      <c r="K181" s="254">
        <v>6538.4</v>
      </c>
      <c r="L181" s="254">
        <v>6400</v>
      </c>
      <c r="M181" s="254">
        <v>2.18221</v>
      </c>
    </row>
    <row r="182" spans="1:13">
      <c r="A182" s="273">
        <v>173</v>
      </c>
      <c r="B182" s="254" t="s">
        <v>478</v>
      </c>
      <c r="C182" s="254">
        <v>7718.65</v>
      </c>
      <c r="D182" s="256">
        <v>7735.2166666666672</v>
      </c>
      <c r="E182" s="256">
        <v>7683.4333333333343</v>
      </c>
      <c r="F182" s="256">
        <v>7648.2166666666672</v>
      </c>
      <c r="G182" s="256">
        <v>7596.4333333333343</v>
      </c>
      <c r="H182" s="256">
        <v>7770.4333333333343</v>
      </c>
      <c r="I182" s="256">
        <v>7822.2166666666672</v>
      </c>
      <c r="J182" s="256">
        <v>7857.4333333333343</v>
      </c>
      <c r="K182" s="254">
        <v>7787</v>
      </c>
      <c r="L182" s="254">
        <v>7700</v>
      </c>
      <c r="M182" s="254">
        <v>8.7849999999999998E-2</v>
      </c>
    </row>
    <row r="183" spans="1:13">
      <c r="A183" s="273">
        <v>174</v>
      </c>
      <c r="B183" s="254" t="s">
        <v>170</v>
      </c>
      <c r="C183" s="254">
        <v>27041.45</v>
      </c>
      <c r="D183" s="256">
        <v>27092.083333333332</v>
      </c>
      <c r="E183" s="256">
        <v>26849.366666666665</v>
      </c>
      <c r="F183" s="256">
        <v>26657.283333333333</v>
      </c>
      <c r="G183" s="256">
        <v>26414.566666666666</v>
      </c>
      <c r="H183" s="256">
        <v>27284.166666666664</v>
      </c>
      <c r="I183" s="256">
        <v>27526.883333333331</v>
      </c>
      <c r="J183" s="256">
        <v>27718.966666666664</v>
      </c>
      <c r="K183" s="254">
        <v>27334.799999999999</v>
      </c>
      <c r="L183" s="254">
        <v>26900</v>
      </c>
      <c r="M183" s="254">
        <v>0.51649999999999996</v>
      </c>
    </row>
    <row r="184" spans="1:13">
      <c r="A184" s="273">
        <v>175</v>
      </c>
      <c r="B184" s="254" t="s">
        <v>173</v>
      </c>
      <c r="C184" s="254">
        <v>1434.3</v>
      </c>
      <c r="D184" s="256">
        <v>1446.0333333333331</v>
      </c>
      <c r="E184" s="256">
        <v>1415.4666666666662</v>
      </c>
      <c r="F184" s="256">
        <v>1396.6333333333332</v>
      </c>
      <c r="G184" s="256">
        <v>1366.0666666666664</v>
      </c>
      <c r="H184" s="256">
        <v>1464.8666666666661</v>
      </c>
      <c r="I184" s="256">
        <v>1495.4333333333332</v>
      </c>
      <c r="J184" s="256">
        <v>1514.266666666666</v>
      </c>
      <c r="K184" s="254">
        <v>1476.6</v>
      </c>
      <c r="L184" s="254">
        <v>1427.2</v>
      </c>
      <c r="M184" s="254">
        <v>11.36002</v>
      </c>
    </row>
    <row r="185" spans="1:13">
      <c r="A185" s="273">
        <v>176</v>
      </c>
      <c r="B185" s="254" t="s">
        <v>171</v>
      </c>
      <c r="C185" s="254">
        <v>2010.6</v>
      </c>
      <c r="D185" s="256">
        <v>2009.6833333333334</v>
      </c>
      <c r="E185" s="256">
        <v>1987.3666666666668</v>
      </c>
      <c r="F185" s="256">
        <v>1964.1333333333334</v>
      </c>
      <c r="G185" s="256">
        <v>1941.8166666666668</v>
      </c>
      <c r="H185" s="256">
        <v>2032.9166666666667</v>
      </c>
      <c r="I185" s="256">
        <v>2055.2333333333336</v>
      </c>
      <c r="J185" s="256">
        <v>2078.4666666666667</v>
      </c>
      <c r="K185" s="254">
        <v>2032</v>
      </c>
      <c r="L185" s="254">
        <v>1986.45</v>
      </c>
      <c r="M185" s="254">
        <v>3.55437</v>
      </c>
    </row>
    <row r="186" spans="1:13">
      <c r="A186" s="273">
        <v>177</v>
      </c>
      <c r="B186" s="254" t="s">
        <v>169</v>
      </c>
      <c r="C186" s="254">
        <v>412.35</v>
      </c>
      <c r="D186" s="256">
        <v>412.11666666666662</v>
      </c>
      <c r="E186" s="256">
        <v>408.73333333333323</v>
      </c>
      <c r="F186" s="256">
        <v>405.11666666666662</v>
      </c>
      <c r="G186" s="256">
        <v>401.73333333333323</v>
      </c>
      <c r="H186" s="256">
        <v>415.73333333333323</v>
      </c>
      <c r="I186" s="256">
        <v>419.11666666666656</v>
      </c>
      <c r="J186" s="256">
        <v>422.73333333333323</v>
      </c>
      <c r="K186" s="254">
        <v>415.5</v>
      </c>
      <c r="L186" s="254">
        <v>408.5</v>
      </c>
      <c r="M186" s="254">
        <v>560.48126999999999</v>
      </c>
    </row>
    <row r="187" spans="1:13">
      <c r="A187" s="273">
        <v>178</v>
      </c>
      <c r="B187" s="254" t="s">
        <v>168</v>
      </c>
      <c r="C187" s="254">
        <v>123.95</v>
      </c>
      <c r="D187" s="256">
        <v>125.16666666666667</v>
      </c>
      <c r="E187" s="256">
        <v>122.03333333333333</v>
      </c>
      <c r="F187" s="256">
        <v>120.11666666666666</v>
      </c>
      <c r="G187" s="256">
        <v>116.98333333333332</v>
      </c>
      <c r="H187" s="256">
        <v>127.08333333333334</v>
      </c>
      <c r="I187" s="256">
        <v>130.2166666666667</v>
      </c>
      <c r="J187" s="256">
        <v>132.13333333333335</v>
      </c>
      <c r="K187" s="254">
        <v>128.30000000000001</v>
      </c>
      <c r="L187" s="254">
        <v>123.25</v>
      </c>
      <c r="M187" s="254">
        <v>918.22284000000002</v>
      </c>
    </row>
    <row r="188" spans="1:13">
      <c r="A188" s="273">
        <v>179</v>
      </c>
      <c r="B188" s="254" t="s">
        <v>175</v>
      </c>
      <c r="C188" s="254">
        <v>696.1</v>
      </c>
      <c r="D188" s="256">
        <v>694.83333333333337</v>
      </c>
      <c r="E188" s="256">
        <v>692.26666666666677</v>
      </c>
      <c r="F188" s="256">
        <v>688.43333333333339</v>
      </c>
      <c r="G188" s="256">
        <v>685.86666666666679</v>
      </c>
      <c r="H188" s="256">
        <v>698.66666666666674</v>
      </c>
      <c r="I188" s="256">
        <v>701.23333333333335</v>
      </c>
      <c r="J188" s="256">
        <v>705.06666666666672</v>
      </c>
      <c r="K188" s="254">
        <v>697.4</v>
      </c>
      <c r="L188" s="254">
        <v>691</v>
      </c>
      <c r="M188" s="254">
        <v>28.002330000000001</v>
      </c>
    </row>
    <row r="189" spans="1:13">
      <c r="A189" s="273">
        <v>180</v>
      </c>
      <c r="B189" s="254" t="s">
        <v>176</v>
      </c>
      <c r="C189" s="254">
        <v>518</v>
      </c>
      <c r="D189" s="256">
        <v>519.9666666666667</v>
      </c>
      <c r="E189" s="256">
        <v>513.63333333333344</v>
      </c>
      <c r="F189" s="256">
        <v>509.26666666666677</v>
      </c>
      <c r="G189" s="256">
        <v>502.93333333333351</v>
      </c>
      <c r="H189" s="256">
        <v>524.33333333333337</v>
      </c>
      <c r="I189" s="256">
        <v>530.66666666666663</v>
      </c>
      <c r="J189" s="256">
        <v>535.0333333333333</v>
      </c>
      <c r="K189" s="254">
        <v>526.29999999999995</v>
      </c>
      <c r="L189" s="254">
        <v>515.6</v>
      </c>
      <c r="M189" s="254">
        <v>14.69825</v>
      </c>
    </row>
    <row r="190" spans="1:13">
      <c r="A190" s="273">
        <v>181</v>
      </c>
      <c r="B190" s="254" t="s">
        <v>275</v>
      </c>
      <c r="C190" s="254">
        <v>578.6</v>
      </c>
      <c r="D190" s="256">
        <v>576.93333333333328</v>
      </c>
      <c r="E190" s="256">
        <v>571.86666666666656</v>
      </c>
      <c r="F190" s="256">
        <v>565.13333333333333</v>
      </c>
      <c r="G190" s="256">
        <v>560.06666666666661</v>
      </c>
      <c r="H190" s="256">
        <v>583.66666666666652</v>
      </c>
      <c r="I190" s="256">
        <v>588.73333333333335</v>
      </c>
      <c r="J190" s="256">
        <v>595.46666666666647</v>
      </c>
      <c r="K190" s="254">
        <v>582</v>
      </c>
      <c r="L190" s="254">
        <v>570.20000000000005</v>
      </c>
      <c r="M190" s="254">
        <v>3.2299199999999999</v>
      </c>
    </row>
    <row r="191" spans="1:13">
      <c r="A191" s="273">
        <v>182</v>
      </c>
      <c r="B191" s="254" t="s">
        <v>188</v>
      </c>
      <c r="C191" s="254">
        <v>633.9</v>
      </c>
      <c r="D191" s="256">
        <v>633.31666666666672</v>
      </c>
      <c r="E191" s="256">
        <v>624.63333333333344</v>
      </c>
      <c r="F191" s="256">
        <v>615.36666666666667</v>
      </c>
      <c r="G191" s="256">
        <v>606.68333333333339</v>
      </c>
      <c r="H191" s="256">
        <v>642.58333333333348</v>
      </c>
      <c r="I191" s="256">
        <v>651.26666666666665</v>
      </c>
      <c r="J191" s="256">
        <v>660.53333333333353</v>
      </c>
      <c r="K191" s="254">
        <v>642</v>
      </c>
      <c r="L191" s="254">
        <v>624.04999999999995</v>
      </c>
      <c r="M191" s="254">
        <v>36.806510000000003</v>
      </c>
    </row>
    <row r="192" spans="1:13">
      <c r="A192" s="273">
        <v>183</v>
      </c>
      <c r="B192" s="254" t="s">
        <v>177</v>
      </c>
      <c r="C192" s="254">
        <v>703.45</v>
      </c>
      <c r="D192" s="256">
        <v>705.1</v>
      </c>
      <c r="E192" s="256">
        <v>696.45</v>
      </c>
      <c r="F192" s="256">
        <v>689.45</v>
      </c>
      <c r="G192" s="256">
        <v>680.80000000000007</v>
      </c>
      <c r="H192" s="256">
        <v>712.1</v>
      </c>
      <c r="I192" s="256">
        <v>720.74999999999989</v>
      </c>
      <c r="J192" s="256">
        <v>727.75</v>
      </c>
      <c r="K192" s="254">
        <v>713.75</v>
      </c>
      <c r="L192" s="254">
        <v>698.1</v>
      </c>
      <c r="M192" s="254">
        <v>21.839849999999998</v>
      </c>
    </row>
    <row r="193" spans="1:13">
      <c r="A193" s="273">
        <v>184</v>
      </c>
      <c r="B193" s="254" t="s">
        <v>183</v>
      </c>
      <c r="C193" s="254">
        <v>3114</v>
      </c>
      <c r="D193" s="256">
        <v>3108.1166666666668</v>
      </c>
      <c r="E193" s="256">
        <v>3087.9833333333336</v>
      </c>
      <c r="F193" s="256">
        <v>3061.9666666666667</v>
      </c>
      <c r="G193" s="256">
        <v>3041.8333333333335</v>
      </c>
      <c r="H193" s="256">
        <v>3134.1333333333337</v>
      </c>
      <c r="I193" s="256">
        <v>3154.2666666666669</v>
      </c>
      <c r="J193" s="256">
        <v>3180.2833333333338</v>
      </c>
      <c r="K193" s="254">
        <v>3128.25</v>
      </c>
      <c r="L193" s="254">
        <v>3082.1</v>
      </c>
      <c r="M193" s="254">
        <v>18.416129999999999</v>
      </c>
    </row>
    <row r="194" spans="1:13">
      <c r="A194" s="273">
        <v>185</v>
      </c>
      <c r="B194" s="254" t="s">
        <v>804</v>
      </c>
      <c r="C194" s="254">
        <v>649.95000000000005</v>
      </c>
      <c r="D194" s="256">
        <v>647.65</v>
      </c>
      <c r="E194" s="256">
        <v>643.29999999999995</v>
      </c>
      <c r="F194" s="256">
        <v>636.65</v>
      </c>
      <c r="G194" s="256">
        <v>632.29999999999995</v>
      </c>
      <c r="H194" s="256">
        <v>654.29999999999995</v>
      </c>
      <c r="I194" s="256">
        <v>658.65000000000009</v>
      </c>
      <c r="J194" s="256">
        <v>665.3</v>
      </c>
      <c r="K194" s="254">
        <v>652</v>
      </c>
      <c r="L194" s="254">
        <v>641</v>
      </c>
      <c r="M194" s="254">
        <v>20.852530000000002</v>
      </c>
    </row>
    <row r="195" spans="1:13">
      <c r="A195" s="273">
        <v>186</v>
      </c>
      <c r="B195" s="254" t="s">
        <v>179</v>
      </c>
      <c r="C195" s="254">
        <v>315.25</v>
      </c>
      <c r="D195" s="256">
        <v>316.03333333333336</v>
      </c>
      <c r="E195" s="256">
        <v>313.06666666666672</v>
      </c>
      <c r="F195" s="256">
        <v>310.88333333333338</v>
      </c>
      <c r="G195" s="256">
        <v>307.91666666666674</v>
      </c>
      <c r="H195" s="256">
        <v>318.2166666666667</v>
      </c>
      <c r="I195" s="256">
        <v>321.18333333333328</v>
      </c>
      <c r="J195" s="256">
        <v>323.36666666666667</v>
      </c>
      <c r="K195" s="254">
        <v>319</v>
      </c>
      <c r="L195" s="254">
        <v>313.85000000000002</v>
      </c>
      <c r="M195" s="254">
        <v>373.82263</v>
      </c>
    </row>
    <row r="196" spans="1:13">
      <c r="A196" s="273">
        <v>187</v>
      </c>
      <c r="B196" s="245" t="s">
        <v>181</v>
      </c>
      <c r="C196" s="245">
        <v>107.45</v>
      </c>
      <c r="D196" s="280">
        <v>107.81666666666668</v>
      </c>
      <c r="E196" s="280">
        <v>106.28333333333336</v>
      </c>
      <c r="F196" s="280">
        <v>105.11666666666669</v>
      </c>
      <c r="G196" s="280">
        <v>103.58333333333337</v>
      </c>
      <c r="H196" s="280">
        <v>108.98333333333335</v>
      </c>
      <c r="I196" s="280">
        <v>110.51666666666668</v>
      </c>
      <c r="J196" s="280">
        <v>111.68333333333334</v>
      </c>
      <c r="K196" s="245">
        <v>109.35</v>
      </c>
      <c r="L196" s="245">
        <v>106.65</v>
      </c>
      <c r="M196" s="245">
        <v>352.94914999999997</v>
      </c>
    </row>
    <row r="197" spans="1:13">
      <c r="A197" s="273">
        <v>188</v>
      </c>
      <c r="B197" s="245" t="s">
        <v>182</v>
      </c>
      <c r="C197" s="245">
        <v>1105.2</v>
      </c>
      <c r="D197" s="280">
        <v>1110.3833333333334</v>
      </c>
      <c r="E197" s="280">
        <v>1094.8166666666668</v>
      </c>
      <c r="F197" s="280">
        <v>1084.4333333333334</v>
      </c>
      <c r="G197" s="280">
        <v>1068.8666666666668</v>
      </c>
      <c r="H197" s="280">
        <v>1120.7666666666669</v>
      </c>
      <c r="I197" s="280">
        <v>1136.3333333333335</v>
      </c>
      <c r="J197" s="280">
        <v>1146.7166666666669</v>
      </c>
      <c r="K197" s="245">
        <v>1125.95</v>
      </c>
      <c r="L197" s="245">
        <v>1100</v>
      </c>
      <c r="M197" s="245">
        <v>181.13751999999999</v>
      </c>
    </row>
    <row r="198" spans="1:13">
      <c r="A198" s="273">
        <v>189</v>
      </c>
      <c r="B198" s="245" t="s">
        <v>184</v>
      </c>
      <c r="C198" s="245">
        <v>992.65</v>
      </c>
      <c r="D198" s="280">
        <v>992.71666666666658</v>
      </c>
      <c r="E198" s="280">
        <v>983.73333333333312</v>
      </c>
      <c r="F198" s="280">
        <v>974.81666666666649</v>
      </c>
      <c r="G198" s="280">
        <v>965.83333333333303</v>
      </c>
      <c r="H198" s="280">
        <v>1001.6333333333332</v>
      </c>
      <c r="I198" s="280">
        <v>1010.6166666666666</v>
      </c>
      <c r="J198" s="280">
        <v>1019.5333333333333</v>
      </c>
      <c r="K198" s="245">
        <v>1001.7</v>
      </c>
      <c r="L198" s="245">
        <v>983.8</v>
      </c>
      <c r="M198" s="245">
        <v>27.196459999999998</v>
      </c>
    </row>
    <row r="199" spans="1:13">
      <c r="A199" s="273">
        <v>190</v>
      </c>
      <c r="B199" s="245" t="s">
        <v>164</v>
      </c>
      <c r="C199" s="245">
        <v>946.1</v>
      </c>
      <c r="D199" s="280">
        <v>955.0333333333333</v>
      </c>
      <c r="E199" s="280">
        <v>935.06666666666661</v>
      </c>
      <c r="F199" s="280">
        <v>924.0333333333333</v>
      </c>
      <c r="G199" s="280">
        <v>904.06666666666661</v>
      </c>
      <c r="H199" s="280">
        <v>966.06666666666661</v>
      </c>
      <c r="I199" s="280">
        <v>986.0333333333333</v>
      </c>
      <c r="J199" s="280">
        <v>997.06666666666661</v>
      </c>
      <c r="K199" s="245">
        <v>975</v>
      </c>
      <c r="L199" s="245">
        <v>944</v>
      </c>
      <c r="M199" s="245">
        <v>11.29237</v>
      </c>
    </row>
    <row r="200" spans="1:13">
      <c r="A200" s="273">
        <v>191</v>
      </c>
      <c r="B200" s="245" t="s">
        <v>185</v>
      </c>
      <c r="C200" s="245">
        <v>1569.15</v>
      </c>
      <c r="D200" s="280">
        <v>1559.6833333333334</v>
      </c>
      <c r="E200" s="280">
        <v>1544.4666666666667</v>
      </c>
      <c r="F200" s="280">
        <v>1519.7833333333333</v>
      </c>
      <c r="G200" s="280">
        <v>1504.5666666666666</v>
      </c>
      <c r="H200" s="280">
        <v>1584.3666666666668</v>
      </c>
      <c r="I200" s="280">
        <v>1599.5833333333335</v>
      </c>
      <c r="J200" s="280">
        <v>1624.2666666666669</v>
      </c>
      <c r="K200" s="245">
        <v>1574.9</v>
      </c>
      <c r="L200" s="245">
        <v>1535</v>
      </c>
      <c r="M200" s="245">
        <v>25.307580000000002</v>
      </c>
    </row>
    <row r="201" spans="1:13">
      <c r="A201" s="273">
        <v>192</v>
      </c>
      <c r="B201" s="245" t="s">
        <v>186</v>
      </c>
      <c r="C201" s="245">
        <v>2723.7</v>
      </c>
      <c r="D201" s="280">
        <v>2716.4166666666665</v>
      </c>
      <c r="E201" s="280">
        <v>2703.0333333333328</v>
      </c>
      <c r="F201" s="280">
        <v>2682.3666666666663</v>
      </c>
      <c r="G201" s="280">
        <v>2668.9833333333327</v>
      </c>
      <c r="H201" s="280">
        <v>2737.083333333333</v>
      </c>
      <c r="I201" s="280">
        <v>2750.4666666666672</v>
      </c>
      <c r="J201" s="280">
        <v>2771.1333333333332</v>
      </c>
      <c r="K201" s="245">
        <v>2729.8</v>
      </c>
      <c r="L201" s="245">
        <v>2695.75</v>
      </c>
      <c r="M201" s="245">
        <v>1.70536</v>
      </c>
    </row>
    <row r="202" spans="1:13">
      <c r="A202" s="273">
        <v>193</v>
      </c>
      <c r="B202" s="245" t="s">
        <v>187</v>
      </c>
      <c r="C202" s="245">
        <v>434.7</v>
      </c>
      <c r="D202" s="280">
        <v>436.58333333333331</v>
      </c>
      <c r="E202" s="280">
        <v>426.76666666666665</v>
      </c>
      <c r="F202" s="280">
        <v>418.83333333333331</v>
      </c>
      <c r="G202" s="280">
        <v>409.01666666666665</v>
      </c>
      <c r="H202" s="280">
        <v>444.51666666666665</v>
      </c>
      <c r="I202" s="280">
        <v>454.33333333333337</v>
      </c>
      <c r="J202" s="280">
        <v>462.26666666666665</v>
      </c>
      <c r="K202" s="245">
        <v>446.4</v>
      </c>
      <c r="L202" s="245">
        <v>428.65</v>
      </c>
      <c r="M202" s="245">
        <v>12.623469999999999</v>
      </c>
    </row>
    <row r="203" spans="1:13">
      <c r="A203" s="273">
        <v>194</v>
      </c>
      <c r="B203" s="245" t="s">
        <v>510</v>
      </c>
      <c r="C203" s="245">
        <v>824.65</v>
      </c>
      <c r="D203" s="280">
        <v>822.11666666666667</v>
      </c>
      <c r="E203" s="280">
        <v>813.33333333333337</v>
      </c>
      <c r="F203" s="280">
        <v>802.01666666666665</v>
      </c>
      <c r="G203" s="280">
        <v>793.23333333333335</v>
      </c>
      <c r="H203" s="280">
        <v>833.43333333333339</v>
      </c>
      <c r="I203" s="280">
        <v>842.2166666666667</v>
      </c>
      <c r="J203" s="280">
        <v>853.53333333333342</v>
      </c>
      <c r="K203" s="245">
        <v>830.9</v>
      </c>
      <c r="L203" s="245">
        <v>810.8</v>
      </c>
      <c r="M203" s="245">
        <v>7.20336</v>
      </c>
    </row>
    <row r="204" spans="1:13">
      <c r="A204" s="273">
        <v>195</v>
      </c>
      <c r="B204" s="245" t="s">
        <v>193</v>
      </c>
      <c r="C204" s="245">
        <v>796.65</v>
      </c>
      <c r="D204" s="280">
        <v>797.38333333333333</v>
      </c>
      <c r="E204" s="280">
        <v>788.76666666666665</v>
      </c>
      <c r="F204" s="280">
        <v>780.88333333333333</v>
      </c>
      <c r="G204" s="280">
        <v>772.26666666666665</v>
      </c>
      <c r="H204" s="280">
        <v>805.26666666666665</v>
      </c>
      <c r="I204" s="280">
        <v>813.88333333333321</v>
      </c>
      <c r="J204" s="280">
        <v>821.76666666666665</v>
      </c>
      <c r="K204" s="245">
        <v>806</v>
      </c>
      <c r="L204" s="245">
        <v>789.5</v>
      </c>
      <c r="M204" s="245">
        <v>73.504320000000007</v>
      </c>
    </row>
    <row r="205" spans="1:13">
      <c r="A205" s="273">
        <v>196</v>
      </c>
      <c r="B205" s="245" t="s">
        <v>191</v>
      </c>
      <c r="C205" s="245">
        <v>6556.6</v>
      </c>
      <c r="D205" s="280">
        <v>6573.7166666666672</v>
      </c>
      <c r="E205" s="280">
        <v>6510.0833333333339</v>
      </c>
      <c r="F205" s="280">
        <v>6463.5666666666666</v>
      </c>
      <c r="G205" s="280">
        <v>6399.9333333333334</v>
      </c>
      <c r="H205" s="280">
        <v>6620.2333333333345</v>
      </c>
      <c r="I205" s="280">
        <v>6683.8666666666677</v>
      </c>
      <c r="J205" s="280">
        <v>6730.383333333335</v>
      </c>
      <c r="K205" s="245">
        <v>6637.35</v>
      </c>
      <c r="L205" s="245">
        <v>6527.2</v>
      </c>
      <c r="M205" s="245">
        <v>1.7613399999999999</v>
      </c>
    </row>
    <row r="206" spans="1:13">
      <c r="A206" s="273">
        <v>197</v>
      </c>
      <c r="B206" s="245" t="s">
        <v>192</v>
      </c>
      <c r="C206" s="245">
        <v>35</v>
      </c>
      <c r="D206" s="280">
        <v>35.633333333333333</v>
      </c>
      <c r="E206" s="280">
        <v>34.166666666666664</v>
      </c>
      <c r="F206" s="280">
        <v>33.333333333333329</v>
      </c>
      <c r="G206" s="280">
        <v>31.86666666666666</v>
      </c>
      <c r="H206" s="280">
        <v>36.466666666666669</v>
      </c>
      <c r="I206" s="280">
        <v>37.933333333333337</v>
      </c>
      <c r="J206" s="280">
        <v>38.766666666666673</v>
      </c>
      <c r="K206" s="245">
        <v>37.1</v>
      </c>
      <c r="L206" s="245">
        <v>34.799999999999997</v>
      </c>
      <c r="M206" s="245">
        <v>985.71029999999996</v>
      </c>
    </row>
    <row r="207" spans="1:13">
      <c r="A207" s="273">
        <v>198</v>
      </c>
      <c r="B207" s="245" t="s">
        <v>189</v>
      </c>
      <c r="C207" s="245">
        <v>1297.75</v>
      </c>
      <c r="D207" s="280">
        <v>1290.5166666666667</v>
      </c>
      <c r="E207" s="280">
        <v>1277.2833333333333</v>
      </c>
      <c r="F207" s="280">
        <v>1256.8166666666666</v>
      </c>
      <c r="G207" s="280">
        <v>1243.5833333333333</v>
      </c>
      <c r="H207" s="280">
        <v>1310.9833333333333</v>
      </c>
      <c r="I207" s="280">
        <v>1324.2166666666665</v>
      </c>
      <c r="J207" s="280">
        <v>1344.6833333333334</v>
      </c>
      <c r="K207" s="245">
        <v>1303.75</v>
      </c>
      <c r="L207" s="245">
        <v>1270.05</v>
      </c>
      <c r="M207" s="245">
        <v>6.8284000000000002</v>
      </c>
    </row>
    <row r="208" spans="1:13">
      <c r="A208" s="273">
        <v>199</v>
      </c>
      <c r="B208" s="245" t="s">
        <v>141</v>
      </c>
      <c r="C208" s="245">
        <v>588.29999999999995</v>
      </c>
      <c r="D208" s="280">
        <v>585.55000000000007</v>
      </c>
      <c r="E208" s="280">
        <v>576.90000000000009</v>
      </c>
      <c r="F208" s="280">
        <v>565.5</v>
      </c>
      <c r="G208" s="280">
        <v>556.85</v>
      </c>
      <c r="H208" s="280">
        <v>596.95000000000016</v>
      </c>
      <c r="I208" s="280">
        <v>605.6</v>
      </c>
      <c r="J208" s="280">
        <v>617.00000000000023</v>
      </c>
      <c r="K208" s="245">
        <v>594.20000000000005</v>
      </c>
      <c r="L208" s="245">
        <v>574.15</v>
      </c>
      <c r="M208" s="245">
        <v>47.05386</v>
      </c>
    </row>
    <row r="209" spans="1:13">
      <c r="A209" s="273">
        <v>200</v>
      </c>
      <c r="B209" s="245" t="s">
        <v>277</v>
      </c>
      <c r="C209" s="245">
        <v>240.25</v>
      </c>
      <c r="D209" s="280">
        <v>242.70000000000002</v>
      </c>
      <c r="E209" s="280">
        <v>235.60000000000002</v>
      </c>
      <c r="F209" s="280">
        <v>230.95000000000002</v>
      </c>
      <c r="G209" s="280">
        <v>223.85000000000002</v>
      </c>
      <c r="H209" s="280">
        <v>247.35000000000002</v>
      </c>
      <c r="I209" s="280">
        <v>254.45</v>
      </c>
      <c r="J209" s="280">
        <v>259.10000000000002</v>
      </c>
      <c r="K209" s="245">
        <v>249.8</v>
      </c>
      <c r="L209" s="245">
        <v>238.05</v>
      </c>
      <c r="M209" s="245">
        <v>14.298410000000001</v>
      </c>
    </row>
    <row r="210" spans="1:13">
      <c r="A210" s="273">
        <v>201</v>
      </c>
      <c r="B210" s="245" t="s">
        <v>522</v>
      </c>
      <c r="C210" s="245">
        <v>1026.3499999999999</v>
      </c>
      <c r="D210" s="280">
        <v>1019.1166666666667</v>
      </c>
      <c r="E210" s="280">
        <v>1009.2333333333333</v>
      </c>
      <c r="F210" s="280">
        <v>992.11666666666667</v>
      </c>
      <c r="G210" s="280">
        <v>982.23333333333335</v>
      </c>
      <c r="H210" s="280">
        <v>1036.2333333333333</v>
      </c>
      <c r="I210" s="280">
        <v>1046.1166666666668</v>
      </c>
      <c r="J210" s="280">
        <v>1063.2333333333333</v>
      </c>
      <c r="K210" s="245">
        <v>1029</v>
      </c>
      <c r="L210" s="245">
        <v>1002</v>
      </c>
      <c r="M210" s="245">
        <v>3.3260100000000001</v>
      </c>
    </row>
    <row r="211" spans="1:13">
      <c r="A211" s="273">
        <v>202</v>
      </c>
      <c r="B211" s="245" t="s">
        <v>118</v>
      </c>
      <c r="C211" s="245">
        <v>8.5500000000000007</v>
      </c>
      <c r="D211" s="280">
        <v>8.5666666666666664</v>
      </c>
      <c r="E211" s="280">
        <v>8.4333333333333336</v>
      </c>
      <c r="F211" s="280">
        <v>8.3166666666666664</v>
      </c>
      <c r="G211" s="280">
        <v>8.1833333333333336</v>
      </c>
      <c r="H211" s="280">
        <v>8.6833333333333336</v>
      </c>
      <c r="I211" s="280">
        <v>8.8166666666666664</v>
      </c>
      <c r="J211" s="280">
        <v>8.9333333333333336</v>
      </c>
      <c r="K211" s="245">
        <v>8.6999999999999993</v>
      </c>
      <c r="L211" s="245">
        <v>8.4499999999999993</v>
      </c>
      <c r="M211" s="245">
        <v>816.88374999999996</v>
      </c>
    </row>
    <row r="212" spans="1:13">
      <c r="A212" s="273">
        <v>203</v>
      </c>
      <c r="B212" s="245" t="s">
        <v>195</v>
      </c>
      <c r="C212" s="245">
        <v>988.2</v>
      </c>
      <c r="D212" s="280">
        <v>993.25</v>
      </c>
      <c r="E212" s="280">
        <v>979.95</v>
      </c>
      <c r="F212" s="280">
        <v>971.7</v>
      </c>
      <c r="G212" s="280">
        <v>958.40000000000009</v>
      </c>
      <c r="H212" s="280">
        <v>1001.5</v>
      </c>
      <c r="I212" s="280">
        <v>1014.8</v>
      </c>
      <c r="J212" s="280">
        <v>1023.05</v>
      </c>
      <c r="K212" s="245">
        <v>1006.55</v>
      </c>
      <c r="L212" s="245">
        <v>985</v>
      </c>
      <c r="M212" s="245">
        <v>10.1381</v>
      </c>
    </row>
    <row r="213" spans="1:13">
      <c r="A213" s="273">
        <v>204</v>
      </c>
      <c r="B213" s="245" t="s">
        <v>528</v>
      </c>
      <c r="C213" s="245">
        <v>2171.85</v>
      </c>
      <c r="D213" s="280">
        <v>2176.2833333333333</v>
      </c>
      <c r="E213" s="280">
        <v>2152.5666666666666</v>
      </c>
      <c r="F213" s="280">
        <v>2133.2833333333333</v>
      </c>
      <c r="G213" s="280">
        <v>2109.5666666666666</v>
      </c>
      <c r="H213" s="280">
        <v>2195.5666666666666</v>
      </c>
      <c r="I213" s="280">
        <v>2219.2833333333328</v>
      </c>
      <c r="J213" s="280">
        <v>2238.5666666666666</v>
      </c>
      <c r="K213" s="245">
        <v>2200</v>
      </c>
      <c r="L213" s="245">
        <v>2157</v>
      </c>
      <c r="M213" s="245">
        <v>0.89795999999999998</v>
      </c>
    </row>
    <row r="214" spans="1:13">
      <c r="A214" s="273">
        <v>205</v>
      </c>
      <c r="B214" s="245" t="s">
        <v>196</v>
      </c>
      <c r="C214" s="280">
        <v>517.54999999999995</v>
      </c>
      <c r="D214" s="280">
        <v>519.36666666666667</v>
      </c>
      <c r="E214" s="280">
        <v>513.88333333333333</v>
      </c>
      <c r="F214" s="280">
        <v>510.2166666666667</v>
      </c>
      <c r="G214" s="280">
        <v>504.73333333333335</v>
      </c>
      <c r="H214" s="280">
        <v>523.0333333333333</v>
      </c>
      <c r="I214" s="280">
        <v>528.51666666666665</v>
      </c>
      <c r="J214" s="280">
        <v>532.18333333333328</v>
      </c>
      <c r="K214" s="280">
        <v>524.85</v>
      </c>
      <c r="L214" s="280">
        <v>515.70000000000005</v>
      </c>
      <c r="M214" s="280">
        <v>79.545640000000006</v>
      </c>
    </row>
    <row r="215" spans="1:13">
      <c r="A215" s="273">
        <v>206</v>
      </c>
      <c r="B215" s="245" t="s">
        <v>197</v>
      </c>
      <c r="C215" s="280">
        <v>13.6</v>
      </c>
      <c r="D215" s="280">
        <v>13.633333333333333</v>
      </c>
      <c r="E215" s="280">
        <v>13.416666666666666</v>
      </c>
      <c r="F215" s="280">
        <v>13.233333333333333</v>
      </c>
      <c r="G215" s="280">
        <v>13.016666666666666</v>
      </c>
      <c r="H215" s="280">
        <v>13.816666666666666</v>
      </c>
      <c r="I215" s="280">
        <v>14.033333333333335</v>
      </c>
      <c r="J215" s="280">
        <v>14.216666666666667</v>
      </c>
      <c r="K215" s="280">
        <v>13.85</v>
      </c>
      <c r="L215" s="280">
        <v>13.45</v>
      </c>
      <c r="M215" s="280">
        <v>861.20403999999996</v>
      </c>
    </row>
    <row r="216" spans="1:13">
      <c r="A216" s="273">
        <v>207</v>
      </c>
      <c r="B216" s="245" t="s">
        <v>198</v>
      </c>
      <c r="C216" s="280">
        <v>201.55</v>
      </c>
      <c r="D216" s="280">
        <v>201.43333333333331</v>
      </c>
      <c r="E216" s="280">
        <v>198.61666666666662</v>
      </c>
      <c r="F216" s="280">
        <v>195.68333333333331</v>
      </c>
      <c r="G216" s="280">
        <v>192.86666666666662</v>
      </c>
      <c r="H216" s="280">
        <v>204.36666666666662</v>
      </c>
      <c r="I216" s="280">
        <v>207.18333333333328</v>
      </c>
      <c r="J216" s="280">
        <v>210.11666666666662</v>
      </c>
      <c r="K216" s="280">
        <v>204.25</v>
      </c>
      <c r="L216" s="280">
        <v>198.5</v>
      </c>
      <c r="M216" s="280">
        <v>258.85293999999999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40"/>
      <c r="B1" s="540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44342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37" t="s">
        <v>16</v>
      </c>
      <c r="B9" s="538" t="s">
        <v>18</v>
      </c>
      <c r="C9" s="536" t="s">
        <v>19</v>
      </c>
      <c r="D9" s="536" t="s">
        <v>20</v>
      </c>
      <c r="E9" s="536" t="s">
        <v>21</v>
      </c>
      <c r="F9" s="536"/>
      <c r="G9" s="536"/>
      <c r="H9" s="536" t="s">
        <v>22</v>
      </c>
      <c r="I9" s="536"/>
      <c r="J9" s="536"/>
      <c r="K9" s="251"/>
      <c r="L9" s="258"/>
      <c r="M9" s="259"/>
    </row>
    <row r="10" spans="1:15" ht="42.75" customHeight="1">
      <c r="A10" s="532"/>
      <c r="B10" s="534"/>
      <c r="C10" s="539" t="s">
        <v>23</v>
      </c>
      <c r="D10" s="539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50" t="s">
        <v>284</v>
      </c>
      <c r="C11" s="447">
        <v>26391.4</v>
      </c>
      <c r="D11" s="448">
        <v>26238.933333333334</v>
      </c>
      <c r="E11" s="448">
        <v>26018.466666666667</v>
      </c>
      <c r="F11" s="448">
        <v>25645.533333333333</v>
      </c>
      <c r="G11" s="448">
        <v>25425.066666666666</v>
      </c>
      <c r="H11" s="448">
        <v>26611.866666666669</v>
      </c>
      <c r="I11" s="448">
        <v>26832.333333333336</v>
      </c>
      <c r="J11" s="448">
        <v>27205.26666666667</v>
      </c>
      <c r="K11" s="447">
        <v>26459.4</v>
      </c>
      <c r="L11" s="447">
        <v>25866</v>
      </c>
      <c r="M11" s="447">
        <v>2.7969999999999998E-2</v>
      </c>
    </row>
    <row r="12" spans="1:15" ht="12" customHeight="1">
      <c r="A12" s="245">
        <v>2</v>
      </c>
      <c r="B12" s="450" t="s">
        <v>785</v>
      </c>
      <c r="C12" s="447">
        <v>1495.65</v>
      </c>
      <c r="D12" s="448">
        <v>1493</v>
      </c>
      <c r="E12" s="448">
        <v>1468.65</v>
      </c>
      <c r="F12" s="448">
        <v>1441.65</v>
      </c>
      <c r="G12" s="448">
        <v>1417.3000000000002</v>
      </c>
      <c r="H12" s="448">
        <v>1520</v>
      </c>
      <c r="I12" s="448">
        <v>1544.35</v>
      </c>
      <c r="J12" s="448">
        <v>1571.35</v>
      </c>
      <c r="K12" s="447">
        <v>1517.35</v>
      </c>
      <c r="L12" s="447">
        <v>1466</v>
      </c>
      <c r="M12" s="447">
        <v>1.3144800000000001</v>
      </c>
    </row>
    <row r="13" spans="1:15" ht="12" customHeight="1">
      <c r="A13" s="245">
        <v>3</v>
      </c>
      <c r="B13" s="450" t="s">
        <v>815</v>
      </c>
      <c r="C13" s="447">
        <v>1806.25</v>
      </c>
      <c r="D13" s="448">
        <v>1828.0333333333335</v>
      </c>
      <c r="E13" s="448">
        <v>1766.166666666667</v>
      </c>
      <c r="F13" s="448">
        <v>1726.0833333333335</v>
      </c>
      <c r="G13" s="448">
        <v>1664.2166666666669</v>
      </c>
      <c r="H13" s="448">
        <v>1868.116666666667</v>
      </c>
      <c r="I13" s="448">
        <v>1929.9833333333333</v>
      </c>
      <c r="J13" s="448">
        <v>1970.0666666666671</v>
      </c>
      <c r="K13" s="447">
        <v>1889.9</v>
      </c>
      <c r="L13" s="447">
        <v>1787.95</v>
      </c>
      <c r="M13" s="447">
        <v>0.33711999999999998</v>
      </c>
    </row>
    <row r="14" spans="1:15" ht="12" customHeight="1">
      <c r="A14" s="245">
        <v>4</v>
      </c>
      <c r="B14" s="450" t="s">
        <v>38</v>
      </c>
      <c r="C14" s="447">
        <v>1961.2</v>
      </c>
      <c r="D14" s="448">
        <v>1970</v>
      </c>
      <c r="E14" s="448">
        <v>1944.6</v>
      </c>
      <c r="F14" s="448">
        <v>1928</v>
      </c>
      <c r="G14" s="448">
        <v>1902.6</v>
      </c>
      <c r="H14" s="448">
        <v>1986.6</v>
      </c>
      <c r="I14" s="448">
        <v>2012</v>
      </c>
      <c r="J14" s="448">
        <v>2028.6</v>
      </c>
      <c r="K14" s="447">
        <v>1995.4</v>
      </c>
      <c r="L14" s="447">
        <v>1953.4</v>
      </c>
      <c r="M14" s="447">
        <v>5.0173100000000002</v>
      </c>
    </row>
    <row r="15" spans="1:15" ht="12" customHeight="1">
      <c r="A15" s="245">
        <v>5</v>
      </c>
      <c r="B15" s="450" t="s">
        <v>285</v>
      </c>
      <c r="C15" s="447">
        <v>1943.15</v>
      </c>
      <c r="D15" s="448">
        <v>1948.8999999999999</v>
      </c>
      <c r="E15" s="448">
        <v>1905.7999999999997</v>
      </c>
      <c r="F15" s="448">
        <v>1868.4499999999998</v>
      </c>
      <c r="G15" s="448">
        <v>1825.3499999999997</v>
      </c>
      <c r="H15" s="448">
        <v>1986.2499999999998</v>
      </c>
      <c r="I15" s="448">
        <v>2029.3499999999997</v>
      </c>
      <c r="J15" s="448">
        <v>2066.6999999999998</v>
      </c>
      <c r="K15" s="447">
        <v>1992</v>
      </c>
      <c r="L15" s="447">
        <v>1911.55</v>
      </c>
      <c r="M15" s="447">
        <v>0.30662</v>
      </c>
    </row>
    <row r="16" spans="1:15" ht="12" customHeight="1">
      <c r="A16" s="245">
        <v>6</v>
      </c>
      <c r="B16" s="450" t="s">
        <v>286</v>
      </c>
      <c r="C16" s="447">
        <v>1271.6500000000001</v>
      </c>
      <c r="D16" s="448">
        <v>1267.6499999999999</v>
      </c>
      <c r="E16" s="448">
        <v>1254.9499999999998</v>
      </c>
      <c r="F16" s="448">
        <v>1238.25</v>
      </c>
      <c r="G16" s="448">
        <v>1225.55</v>
      </c>
      <c r="H16" s="448">
        <v>1284.3499999999997</v>
      </c>
      <c r="I16" s="448">
        <v>1297.05</v>
      </c>
      <c r="J16" s="448">
        <v>1313.7499999999995</v>
      </c>
      <c r="K16" s="447">
        <v>1280.3499999999999</v>
      </c>
      <c r="L16" s="447">
        <v>1250.95</v>
      </c>
      <c r="M16" s="447">
        <v>1.6186700000000001</v>
      </c>
    </row>
    <row r="17" spans="1:13" ht="12" customHeight="1">
      <c r="A17" s="245">
        <v>7</v>
      </c>
      <c r="B17" s="450" t="s">
        <v>222</v>
      </c>
      <c r="C17" s="447">
        <v>963.8</v>
      </c>
      <c r="D17" s="448">
        <v>969.33333333333337</v>
      </c>
      <c r="E17" s="448">
        <v>954.76666666666677</v>
      </c>
      <c r="F17" s="448">
        <v>945.73333333333335</v>
      </c>
      <c r="G17" s="448">
        <v>931.16666666666674</v>
      </c>
      <c r="H17" s="448">
        <v>978.36666666666679</v>
      </c>
      <c r="I17" s="448">
        <v>992.93333333333339</v>
      </c>
      <c r="J17" s="448">
        <v>1001.9666666666668</v>
      </c>
      <c r="K17" s="447">
        <v>983.9</v>
      </c>
      <c r="L17" s="447">
        <v>960.3</v>
      </c>
      <c r="M17" s="447">
        <v>7.2036199999999999</v>
      </c>
    </row>
    <row r="18" spans="1:13" ht="12" customHeight="1">
      <c r="A18" s="245">
        <v>8</v>
      </c>
      <c r="B18" s="450" t="s">
        <v>734</v>
      </c>
      <c r="C18" s="447">
        <v>725.65</v>
      </c>
      <c r="D18" s="448">
        <v>731.05000000000007</v>
      </c>
      <c r="E18" s="448">
        <v>719.10000000000014</v>
      </c>
      <c r="F18" s="448">
        <v>712.55000000000007</v>
      </c>
      <c r="G18" s="448">
        <v>700.60000000000014</v>
      </c>
      <c r="H18" s="448">
        <v>737.60000000000014</v>
      </c>
      <c r="I18" s="448">
        <v>749.55000000000018</v>
      </c>
      <c r="J18" s="448">
        <v>756.10000000000014</v>
      </c>
      <c r="K18" s="447">
        <v>743</v>
      </c>
      <c r="L18" s="447">
        <v>724.5</v>
      </c>
      <c r="M18" s="447">
        <v>5.6259600000000001</v>
      </c>
    </row>
    <row r="19" spans="1:13" ht="12" customHeight="1">
      <c r="A19" s="245">
        <v>9</v>
      </c>
      <c r="B19" s="450" t="s">
        <v>735</v>
      </c>
      <c r="C19" s="447">
        <v>1653.75</v>
      </c>
      <c r="D19" s="448">
        <v>1670.75</v>
      </c>
      <c r="E19" s="448">
        <v>1633</v>
      </c>
      <c r="F19" s="448">
        <v>1612.25</v>
      </c>
      <c r="G19" s="448">
        <v>1574.5</v>
      </c>
      <c r="H19" s="448">
        <v>1691.5</v>
      </c>
      <c r="I19" s="448">
        <v>1729.25</v>
      </c>
      <c r="J19" s="448">
        <v>1750</v>
      </c>
      <c r="K19" s="447">
        <v>1708.5</v>
      </c>
      <c r="L19" s="447">
        <v>1650</v>
      </c>
      <c r="M19" s="447">
        <v>7.5968999999999998</v>
      </c>
    </row>
    <row r="20" spans="1:13" ht="12" customHeight="1">
      <c r="A20" s="245">
        <v>10</v>
      </c>
      <c r="B20" s="450" t="s">
        <v>287</v>
      </c>
      <c r="C20" s="447">
        <v>2314.1</v>
      </c>
      <c r="D20" s="448">
        <v>2320.9666666666667</v>
      </c>
      <c r="E20" s="448">
        <v>2289.1333333333332</v>
      </c>
      <c r="F20" s="448">
        <v>2264.1666666666665</v>
      </c>
      <c r="G20" s="448">
        <v>2232.333333333333</v>
      </c>
      <c r="H20" s="448">
        <v>2345.9333333333334</v>
      </c>
      <c r="I20" s="448">
        <v>2377.7666666666664</v>
      </c>
      <c r="J20" s="448">
        <v>2402.7333333333336</v>
      </c>
      <c r="K20" s="447">
        <v>2352.8000000000002</v>
      </c>
      <c r="L20" s="447">
        <v>2296</v>
      </c>
      <c r="M20" s="447">
        <v>0.35785</v>
      </c>
    </row>
    <row r="21" spans="1:13" ht="12" customHeight="1">
      <c r="A21" s="245">
        <v>11</v>
      </c>
      <c r="B21" s="450" t="s">
        <v>288</v>
      </c>
      <c r="C21" s="447">
        <v>16131.4</v>
      </c>
      <c r="D21" s="448">
        <v>16195.65</v>
      </c>
      <c r="E21" s="448">
        <v>15991.3</v>
      </c>
      <c r="F21" s="448">
        <v>15851.199999999999</v>
      </c>
      <c r="G21" s="448">
        <v>15646.849999999999</v>
      </c>
      <c r="H21" s="448">
        <v>16335.75</v>
      </c>
      <c r="I21" s="448">
        <v>16540.100000000002</v>
      </c>
      <c r="J21" s="448">
        <v>16680.2</v>
      </c>
      <c r="K21" s="447">
        <v>16400</v>
      </c>
      <c r="L21" s="447">
        <v>16055.55</v>
      </c>
      <c r="M21" s="447">
        <v>0.11933000000000001</v>
      </c>
    </row>
    <row r="22" spans="1:13" ht="12" customHeight="1">
      <c r="A22" s="245">
        <v>12</v>
      </c>
      <c r="B22" s="450" t="s">
        <v>40</v>
      </c>
      <c r="C22" s="447">
        <v>1282.75</v>
      </c>
      <c r="D22" s="448">
        <v>1292.55</v>
      </c>
      <c r="E22" s="448">
        <v>1263.0999999999999</v>
      </c>
      <c r="F22" s="448">
        <v>1243.45</v>
      </c>
      <c r="G22" s="448">
        <v>1214</v>
      </c>
      <c r="H22" s="448">
        <v>1312.1999999999998</v>
      </c>
      <c r="I22" s="448">
        <v>1341.65</v>
      </c>
      <c r="J22" s="448">
        <v>1361.2999999999997</v>
      </c>
      <c r="K22" s="447">
        <v>1322</v>
      </c>
      <c r="L22" s="447">
        <v>1272.9000000000001</v>
      </c>
      <c r="M22" s="447">
        <v>36.970619999999997</v>
      </c>
    </row>
    <row r="23" spans="1:13">
      <c r="A23" s="245">
        <v>13</v>
      </c>
      <c r="B23" s="450" t="s">
        <v>289</v>
      </c>
      <c r="C23" s="447">
        <v>1314.25</v>
      </c>
      <c r="D23" s="448">
        <v>1335.1166666666666</v>
      </c>
      <c r="E23" s="448">
        <v>1280.2333333333331</v>
      </c>
      <c r="F23" s="448">
        <v>1246.2166666666665</v>
      </c>
      <c r="G23" s="448">
        <v>1191.333333333333</v>
      </c>
      <c r="H23" s="448">
        <v>1369.1333333333332</v>
      </c>
      <c r="I23" s="448">
        <v>1424.0166666666669</v>
      </c>
      <c r="J23" s="448">
        <v>1458.0333333333333</v>
      </c>
      <c r="K23" s="447">
        <v>1390</v>
      </c>
      <c r="L23" s="447">
        <v>1301.0999999999999</v>
      </c>
      <c r="M23" s="447">
        <v>12.122210000000001</v>
      </c>
    </row>
    <row r="24" spans="1:13">
      <c r="A24" s="245">
        <v>14</v>
      </c>
      <c r="B24" s="450" t="s">
        <v>41</v>
      </c>
      <c r="C24" s="447">
        <v>764</v>
      </c>
      <c r="D24" s="448">
        <v>766.56666666666661</v>
      </c>
      <c r="E24" s="448">
        <v>756.43333333333317</v>
      </c>
      <c r="F24" s="448">
        <v>748.86666666666656</v>
      </c>
      <c r="G24" s="448">
        <v>738.73333333333312</v>
      </c>
      <c r="H24" s="448">
        <v>774.13333333333321</v>
      </c>
      <c r="I24" s="448">
        <v>784.26666666666665</v>
      </c>
      <c r="J24" s="448">
        <v>791.83333333333326</v>
      </c>
      <c r="K24" s="447">
        <v>776.7</v>
      </c>
      <c r="L24" s="447">
        <v>759</v>
      </c>
      <c r="M24" s="447">
        <v>47.307250000000003</v>
      </c>
    </row>
    <row r="25" spans="1:13">
      <c r="A25" s="245">
        <v>15</v>
      </c>
      <c r="B25" s="450" t="s">
        <v>828</v>
      </c>
      <c r="C25" s="447">
        <v>1294.4000000000001</v>
      </c>
      <c r="D25" s="448">
        <v>1287.25</v>
      </c>
      <c r="E25" s="448">
        <v>1234.5</v>
      </c>
      <c r="F25" s="448">
        <v>1174.5999999999999</v>
      </c>
      <c r="G25" s="448">
        <v>1121.8499999999999</v>
      </c>
      <c r="H25" s="448">
        <v>1347.15</v>
      </c>
      <c r="I25" s="448">
        <v>1399.9</v>
      </c>
      <c r="J25" s="448">
        <v>1459.8000000000002</v>
      </c>
      <c r="K25" s="447">
        <v>1340</v>
      </c>
      <c r="L25" s="447">
        <v>1227.3499999999999</v>
      </c>
      <c r="M25" s="447">
        <v>27.0366</v>
      </c>
    </row>
    <row r="26" spans="1:13">
      <c r="A26" s="245">
        <v>16</v>
      </c>
      <c r="B26" s="450" t="s">
        <v>290</v>
      </c>
      <c r="C26" s="447">
        <v>1450.2</v>
      </c>
      <c r="D26" s="448">
        <v>1496.8</v>
      </c>
      <c r="E26" s="448">
        <v>1403.6</v>
      </c>
      <c r="F26" s="448">
        <v>1357</v>
      </c>
      <c r="G26" s="448">
        <v>1263.8</v>
      </c>
      <c r="H26" s="448">
        <v>1543.3999999999999</v>
      </c>
      <c r="I26" s="448">
        <v>1636.6000000000001</v>
      </c>
      <c r="J26" s="448">
        <v>1683.1999999999998</v>
      </c>
      <c r="K26" s="447">
        <v>1590</v>
      </c>
      <c r="L26" s="447">
        <v>1450.2</v>
      </c>
      <c r="M26" s="447">
        <v>20.054210000000001</v>
      </c>
    </row>
    <row r="27" spans="1:13">
      <c r="A27" s="245">
        <v>17</v>
      </c>
      <c r="B27" s="450" t="s">
        <v>223</v>
      </c>
      <c r="C27" s="447">
        <v>124.3</v>
      </c>
      <c r="D27" s="448">
        <v>125.08333333333333</v>
      </c>
      <c r="E27" s="448">
        <v>122.91666666666666</v>
      </c>
      <c r="F27" s="448">
        <v>121.53333333333333</v>
      </c>
      <c r="G27" s="448">
        <v>119.36666666666666</v>
      </c>
      <c r="H27" s="448">
        <v>126.46666666666665</v>
      </c>
      <c r="I27" s="448">
        <v>128.63333333333333</v>
      </c>
      <c r="J27" s="448">
        <v>130.01666666666665</v>
      </c>
      <c r="K27" s="447">
        <v>127.25</v>
      </c>
      <c r="L27" s="447">
        <v>123.7</v>
      </c>
      <c r="M27" s="447">
        <v>23.060490000000001</v>
      </c>
    </row>
    <row r="28" spans="1:13">
      <c r="A28" s="245">
        <v>18</v>
      </c>
      <c r="B28" s="450" t="s">
        <v>224</v>
      </c>
      <c r="C28" s="447">
        <v>184.85</v>
      </c>
      <c r="D28" s="448">
        <v>187.41666666666666</v>
      </c>
      <c r="E28" s="448">
        <v>181.43333333333331</v>
      </c>
      <c r="F28" s="448">
        <v>178.01666666666665</v>
      </c>
      <c r="G28" s="448">
        <v>172.0333333333333</v>
      </c>
      <c r="H28" s="448">
        <v>190.83333333333331</v>
      </c>
      <c r="I28" s="448">
        <v>196.81666666666666</v>
      </c>
      <c r="J28" s="448">
        <v>200.23333333333332</v>
      </c>
      <c r="K28" s="447">
        <v>193.4</v>
      </c>
      <c r="L28" s="447">
        <v>184</v>
      </c>
      <c r="M28" s="447">
        <v>16.670719999999999</v>
      </c>
    </row>
    <row r="29" spans="1:13">
      <c r="A29" s="245">
        <v>19</v>
      </c>
      <c r="B29" s="450" t="s">
        <v>291</v>
      </c>
      <c r="C29" s="447">
        <v>483.35</v>
      </c>
      <c r="D29" s="448">
        <v>480.45</v>
      </c>
      <c r="E29" s="448">
        <v>471.9</v>
      </c>
      <c r="F29" s="448">
        <v>460.45</v>
      </c>
      <c r="G29" s="448">
        <v>451.9</v>
      </c>
      <c r="H29" s="448">
        <v>491.9</v>
      </c>
      <c r="I29" s="448">
        <v>500.45000000000005</v>
      </c>
      <c r="J29" s="448">
        <v>511.9</v>
      </c>
      <c r="K29" s="447">
        <v>489</v>
      </c>
      <c r="L29" s="447">
        <v>469</v>
      </c>
      <c r="M29" s="447">
        <v>3.3694500000000001</v>
      </c>
    </row>
    <row r="30" spans="1:13">
      <c r="A30" s="245">
        <v>20</v>
      </c>
      <c r="B30" s="450" t="s">
        <v>292</v>
      </c>
      <c r="C30" s="447">
        <v>357.4</v>
      </c>
      <c r="D30" s="448">
        <v>354.93333333333334</v>
      </c>
      <c r="E30" s="448">
        <v>346.86666666666667</v>
      </c>
      <c r="F30" s="448">
        <v>336.33333333333331</v>
      </c>
      <c r="G30" s="448">
        <v>328.26666666666665</v>
      </c>
      <c r="H30" s="448">
        <v>365.4666666666667</v>
      </c>
      <c r="I30" s="448">
        <v>373.53333333333342</v>
      </c>
      <c r="J30" s="448">
        <v>384.06666666666672</v>
      </c>
      <c r="K30" s="447">
        <v>363</v>
      </c>
      <c r="L30" s="447">
        <v>344.4</v>
      </c>
      <c r="M30" s="447">
        <v>10.564590000000001</v>
      </c>
    </row>
    <row r="31" spans="1:13">
      <c r="A31" s="245">
        <v>21</v>
      </c>
      <c r="B31" s="450" t="s">
        <v>736</v>
      </c>
      <c r="C31" s="447">
        <v>5147.2</v>
      </c>
      <c r="D31" s="448">
        <v>5194.0666666666666</v>
      </c>
      <c r="E31" s="448">
        <v>5078.1333333333332</v>
      </c>
      <c r="F31" s="448">
        <v>5009.0666666666666</v>
      </c>
      <c r="G31" s="448">
        <v>4893.1333333333332</v>
      </c>
      <c r="H31" s="448">
        <v>5263.1333333333332</v>
      </c>
      <c r="I31" s="448">
        <v>5379.0666666666657</v>
      </c>
      <c r="J31" s="448">
        <v>5448.1333333333332</v>
      </c>
      <c r="K31" s="447">
        <v>5310</v>
      </c>
      <c r="L31" s="447">
        <v>5125</v>
      </c>
      <c r="M31" s="447">
        <v>0.55108999999999997</v>
      </c>
    </row>
    <row r="32" spans="1:13">
      <c r="A32" s="245">
        <v>22</v>
      </c>
      <c r="B32" s="450" t="s">
        <v>225</v>
      </c>
      <c r="C32" s="447">
        <v>1969.05</v>
      </c>
      <c r="D32" s="448">
        <v>1968.3999999999999</v>
      </c>
      <c r="E32" s="448">
        <v>1953.7499999999998</v>
      </c>
      <c r="F32" s="448">
        <v>1938.4499999999998</v>
      </c>
      <c r="G32" s="448">
        <v>1923.7999999999997</v>
      </c>
      <c r="H32" s="448">
        <v>1983.6999999999998</v>
      </c>
      <c r="I32" s="448">
        <v>1998.35</v>
      </c>
      <c r="J32" s="448">
        <v>2013.6499999999999</v>
      </c>
      <c r="K32" s="447">
        <v>1983.05</v>
      </c>
      <c r="L32" s="447">
        <v>1953.1</v>
      </c>
      <c r="M32" s="447">
        <v>0.70272999999999997</v>
      </c>
    </row>
    <row r="33" spans="1:13">
      <c r="A33" s="245">
        <v>23</v>
      </c>
      <c r="B33" s="450" t="s">
        <v>293</v>
      </c>
      <c r="C33" s="447">
        <v>2250.4</v>
      </c>
      <c r="D33" s="448">
        <v>2242.2166666666667</v>
      </c>
      <c r="E33" s="448">
        <v>2209.4333333333334</v>
      </c>
      <c r="F33" s="448">
        <v>2168.4666666666667</v>
      </c>
      <c r="G33" s="448">
        <v>2135.6833333333334</v>
      </c>
      <c r="H33" s="448">
        <v>2283.1833333333334</v>
      </c>
      <c r="I33" s="448">
        <v>2315.9666666666672</v>
      </c>
      <c r="J33" s="448">
        <v>2356.9333333333334</v>
      </c>
      <c r="K33" s="447">
        <v>2275</v>
      </c>
      <c r="L33" s="447">
        <v>2201.25</v>
      </c>
      <c r="M33" s="447">
        <v>0.22833000000000001</v>
      </c>
    </row>
    <row r="34" spans="1:13">
      <c r="A34" s="245">
        <v>24</v>
      </c>
      <c r="B34" s="450" t="s">
        <v>737</v>
      </c>
      <c r="C34" s="447">
        <v>131</v>
      </c>
      <c r="D34" s="448">
        <v>132.16666666666666</v>
      </c>
      <c r="E34" s="448">
        <v>128.83333333333331</v>
      </c>
      <c r="F34" s="448">
        <v>126.66666666666666</v>
      </c>
      <c r="G34" s="448">
        <v>123.33333333333331</v>
      </c>
      <c r="H34" s="448">
        <v>134.33333333333331</v>
      </c>
      <c r="I34" s="448">
        <v>137.66666666666663</v>
      </c>
      <c r="J34" s="448">
        <v>139.83333333333331</v>
      </c>
      <c r="K34" s="447">
        <v>135.5</v>
      </c>
      <c r="L34" s="447">
        <v>130</v>
      </c>
      <c r="M34" s="447">
        <v>13.4374</v>
      </c>
    </row>
    <row r="35" spans="1:13">
      <c r="A35" s="245">
        <v>25</v>
      </c>
      <c r="B35" s="450" t="s">
        <v>294</v>
      </c>
      <c r="C35" s="447">
        <v>954.45</v>
      </c>
      <c r="D35" s="448">
        <v>957.13333333333333</v>
      </c>
      <c r="E35" s="448">
        <v>948.26666666666665</v>
      </c>
      <c r="F35" s="448">
        <v>942.08333333333337</v>
      </c>
      <c r="G35" s="448">
        <v>933.2166666666667</v>
      </c>
      <c r="H35" s="448">
        <v>963.31666666666661</v>
      </c>
      <c r="I35" s="448">
        <v>972.18333333333317</v>
      </c>
      <c r="J35" s="448">
        <v>978.36666666666656</v>
      </c>
      <c r="K35" s="447">
        <v>966</v>
      </c>
      <c r="L35" s="447">
        <v>950.95</v>
      </c>
      <c r="M35" s="447">
        <v>2.2958500000000002</v>
      </c>
    </row>
    <row r="36" spans="1:13">
      <c r="A36" s="245">
        <v>26</v>
      </c>
      <c r="B36" s="450" t="s">
        <v>226</v>
      </c>
      <c r="C36" s="447">
        <v>2905</v>
      </c>
      <c r="D36" s="448">
        <v>2925.3833333333337</v>
      </c>
      <c r="E36" s="448">
        <v>2811.9166666666674</v>
      </c>
      <c r="F36" s="448">
        <v>2718.8333333333339</v>
      </c>
      <c r="G36" s="448">
        <v>2605.3666666666677</v>
      </c>
      <c r="H36" s="448">
        <v>3018.4666666666672</v>
      </c>
      <c r="I36" s="448">
        <v>3131.9333333333334</v>
      </c>
      <c r="J36" s="448">
        <v>3225.0166666666669</v>
      </c>
      <c r="K36" s="447">
        <v>3038.85</v>
      </c>
      <c r="L36" s="447">
        <v>2832.3</v>
      </c>
      <c r="M36" s="447">
        <v>11.23804</v>
      </c>
    </row>
    <row r="37" spans="1:13">
      <c r="A37" s="245">
        <v>27</v>
      </c>
      <c r="B37" s="450" t="s">
        <v>738</v>
      </c>
      <c r="C37" s="447">
        <v>3605.2</v>
      </c>
      <c r="D37" s="448">
        <v>3611.75</v>
      </c>
      <c r="E37" s="448">
        <v>3573.5</v>
      </c>
      <c r="F37" s="448">
        <v>3541.8</v>
      </c>
      <c r="G37" s="448">
        <v>3503.55</v>
      </c>
      <c r="H37" s="448">
        <v>3643.45</v>
      </c>
      <c r="I37" s="448">
        <v>3681.7</v>
      </c>
      <c r="J37" s="448">
        <v>3713.3999999999996</v>
      </c>
      <c r="K37" s="447">
        <v>3650</v>
      </c>
      <c r="L37" s="447">
        <v>3580.05</v>
      </c>
      <c r="M37" s="447">
        <v>0.69084000000000001</v>
      </c>
    </row>
    <row r="38" spans="1:13">
      <c r="A38" s="245">
        <v>28</v>
      </c>
      <c r="B38" s="450" t="s">
        <v>800</v>
      </c>
      <c r="C38" s="447">
        <v>20.9</v>
      </c>
      <c r="D38" s="448">
        <v>21</v>
      </c>
      <c r="E38" s="448">
        <v>20.6</v>
      </c>
      <c r="F38" s="448">
        <v>20.3</v>
      </c>
      <c r="G38" s="448">
        <v>19.900000000000002</v>
      </c>
      <c r="H38" s="448">
        <v>21.3</v>
      </c>
      <c r="I38" s="448">
        <v>21.7</v>
      </c>
      <c r="J38" s="448">
        <v>22</v>
      </c>
      <c r="K38" s="447">
        <v>21.4</v>
      </c>
      <c r="L38" s="447">
        <v>20.7</v>
      </c>
      <c r="M38" s="447">
        <v>135.62413000000001</v>
      </c>
    </row>
    <row r="39" spans="1:13">
      <c r="A39" s="245">
        <v>29</v>
      </c>
      <c r="B39" s="450" t="s">
        <v>44</v>
      </c>
      <c r="C39" s="447">
        <v>733.6</v>
      </c>
      <c r="D39" s="448">
        <v>740.2833333333333</v>
      </c>
      <c r="E39" s="448">
        <v>725.31666666666661</v>
      </c>
      <c r="F39" s="448">
        <v>717.0333333333333</v>
      </c>
      <c r="G39" s="448">
        <v>702.06666666666661</v>
      </c>
      <c r="H39" s="448">
        <v>748.56666666666661</v>
      </c>
      <c r="I39" s="448">
        <v>763.5333333333333</v>
      </c>
      <c r="J39" s="448">
        <v>771.81666666666661</v>
      </c>
      <c r="K39" s="447">
        <v>755.25</v>
      </c>
      <c r="L39" s="447">
        <v>732</v>
      </c>
      <c r="M39" s="447">
        <v>391.23250000000002</v>
      </c>
    </row>
    <row r="40" spans="1:13">
      <c r="A40" s="245">
        <v>30</v>
      </c>
      <c r="B40" s="450" t="s">
        <v>296</v>
      </c>
      <c r="C40" s="447">
        <v>2766.25</v>
      </c>
      <c r="D40" s="448">
        <v>2822.2833333333333</v>
      </c>
      <c r="E40" s="448">
        <v>2683.5666666666666</v>
      </c>
      <c r="F40" s="448">
        <v>2600.8833333333332</v>
      </c>
      <c r="G40" s="448">
        <v>2462.1666666666665</v>
      </c>
      <c r="H40" s="448">
        <v>2904.9666666666667</v>
      </c>
      <c r="I40" s="448">
        <v>3043.6833333333329</v>
      </c>
      <c r="J40" s="448">
        <v>3126.3666666666668</v>
      </c>
      <c r="K40" s="447">
        <v>2961</v>
      </c>
      <c r="L40" s="447">
        <v>2739.6</v>
      </c>
      <c r="M40" s="447">
        <v>3.2662800000000001</v>
      </c>
    </row>
    <row r="41" spans="1:13">
      <c r="A41" s="245">
        <v>31</v>
      </c>
      <c r="B41" s="450" t="s">
        <v>45</v>
      </c>
      <c r="C41" s="447">
        <v>322.3</v>
      </c>
      <c r="D41" s="448">
        <v>323.55</v>
      </c>
      <c r="E41" s="448">
        <v>320</v>
      </c>
      <c r="F41" s="448">
        <v>317.7</v>
      </c>
      <c r="G41" s="448">
        <v>314.14999999999998</v>
      </c>
      <c r="H41" s="448">
        <v>325.85000000000002</v>
      </c>
      <c r="I41" s="448">
        <v>329.40000000000009</v>
      </c>
      <c r="J41" s="448">
        <v>331.70000000000005</v>
      </c>
      <c r="K41" s="447">
        <v>327.10000000000002</v>
      </c>
      <c r="L41" s="447">
        <v>321.25</v>
      </c>
      <c r="M41" s="447">
        <v>35.114829999999998</v>
      </c>
    </row>
    <row r="42" spans="1:13">
      <c r="A42" s="245">
        <v>32</v>
      </c>
      <c r="B42" s="450" t="s">
        <v>46</v>
      </c>
      <c r="C42" s="447">
        <v>3199.65</v>
      </c>
      <c r="D42" s="448">
        <v>3212.4333333333329</v>
      </c>
      <c r="E42" s="448">
        <v>3157.8666666666659</v>
      </c>
      <c r="F42" s="448">
        <v>3116.083333333333</v>
      </c>
      <c r="G42" s="448">
        <v>3061.516666666666</v>
      </c>
      <c r="H42" s="448">
        <v>3254.2166666666658</v>
      </c>
      <c r="I42" s="448">
        <v>3308.7833333333324</v>
      </c>
      <c r="J42" s="448">
        <v>3350.5666666666657</v>
      </c>
      <c r="K42" s="447">
        <v>3267</v>
      </c>
      <c r="L42" s="447">
        <v>3170.65</v>
      </c>
      <c r="M42" s="447">
        <v>6.2227600000000001</v>
      </c>
    </row>
    <row r="43" spans="1:13">
      <c r="A43" s="245">
        <v>33</v>
      </c>
      <c r="B43" s="450" t="s">
        <v>47</v>
      </c>
      <c r="C43" s="447">
        <v>219</v>
      </c>
      <c r="D43" s="448">
        <v>219.33333333333334</v>
      </c>
      <c r="E43" s="448">
        <v>217.66666666666669</v>
      </c>
      <c r="F43" s="448">
        <v>216.33333333333334</v>
      </c>
      <c r="G43" s="448">
        <v>214.66666666666669</v>
      </c>
      <c r="H43" s="448">
        <v>220.66666666666669</v>
      </c>
      <c r="I43" s="448">
        <v>222.33333333333337</v>
      </c>
      <c r="J43" s="448">
        <v>223.66666666666669</v>
      </c>
      <c r="K43" s="447">
        <v>221</v>
      </c>
      <c r="L43" s="447">
        <v>218</v>
      </c>
      <c r="M43" s="447">
        <v>42.327800000000003</v>
      </c>
    </row>
    <row r="44" spans="1:13">
      <c r="A44" s="245">
        <v>34</v>
      </c>
      <c r="B44" s="450" t="s">
        <v>48</v>
      </c>
      <c r="C44" s="447">
        <v>126.35</v>
      </c>
      <c r="D44" s="448">
        <v>126.89999999999999</v>
      </c>
      <c r="E44" s="448">
        <v>124.94999999999999</v>
      </c>
      <c r="F44" s="448">
        <v>123.55</v>
      </c>
      <c r="G44" s="448">
        <v>121.6</v>
      </c>
      <c r="H44" s="448">
        <v>128.29999999999998</v>
      </c>
      <c r="I44" s="448">
        <v>130.25</v>
      </c>
      <c r="J44" s="448">
        <v>131.64999999999998</v>
      </c>
      <c r="K44" s="447">
        <v>128.85</v>
      </c>
      <c r="L44" s="447">
        <v>125.5</v>
      </c>
      <c r="M44" s="447">
        <v>249.31511</v>
      </c>
    </row>
    <row r="45" spans="1:13">
      <c r="A45" s="245">
        <v>35</v>
      </c>
      <c r="B45" s="450" t="s">
        <v>297</v>
      </c>
      <c r="C45" s="447">
        <v>93.75</v>
      </c>
      <c r="D45" s="448">
        <v>93.55</v>
      </c>
      <c r="E45" s="448">
        <v>92.3</v>
      </c>
      <c r="F45" s="448">
        <v>90.85</v>
      </c>
      <c r="G45" s="448">
        <v>89.6</v>
      </c>
      <c r="H45" s="448">
        <v>95</v>
      </c>
      <c r="I45" s="448">
        <v>96.25</v>
      </c>
      <c r="J45" s="448">
        <v>97.7</v>
      </c>
      <c r="K45" s="447">
        <v>94.8</v>
      </c>
      <c r="L45" s="447">
        <v>92.1</v>
      </c>
      <c r="M45" s="447">
        <v>34.551400000000001</v>
      </c>
    </row>
    <row r="46" spans="1:13">
      <c r="A46" s="245">
        <v>36</v>
      </c>
      <c r="B46" s="450" t="s">
        <v>50</v>
      </c>
      <c r="C46" s="447">
        <v>2914.4</v>
      </c>
      <c r="D46" s="448">
        <v>2886.6</v>
      </c>
      <c r="E46" s="448">
        <v>2850.5499999999997</v>
      </c>
      <c r="F46" s="448">
        <v>2786.7</v>
      </c>
      <c r="G46" s="448">
        <v>2750.6499999999996</v>
      </c>
      <c r="H46" s="448">
        <v>2950.45</v>
      </c>
      <c r="I46" s="448">
        <v>2986.5</v>
      </c>
      <c r="J46" s="448">
        <v>3050.35</v>
      </c>
      <c r="K46" s="447">
        <v>2922.65</v>
      </c>
      <c r="L46" s="447">
        <v>2822.75</v>
      </c>
      <c r="M46" s="447">
        <v>27.301120000000001</v>
      </c>
    </row>
    <row r="47" spans="1:13">
      <c r="A47" s="245">
        <v>37</v>
      </c>
      <c r="B47" s="450" t="s">
        <v>298</v>
      </c>
      <c r="C47" s="447">
        <v>148.80000000000001</v>
      </c>
      <c r="D47" s="448">
        <v>149.13333333333333</v>
      </c>
      <c r="E47" s="448">
        <v>147.66666666666666</v>
      </c>
      <c r="F47" s="448">
        <v>146.53333333333333</v>
      </c>
      <c r="G47" s="448">
        <v>145.06666666666666</v>
      </c>
      <c r="H47" s="448">
        <v>150.26666666666665</v>
      </c>
      <c r="I47" s="448">
        <v>151.73333333333335</v>
      </c>
      <c r="J47" s="448">
        <v>152.86666666666665</v>
      </c>
      <c r="K47" s="447">
        <v>150.6</v>
      </c>
      <c r="L47" s="447">
        <v>148</v>
      </c>
      <c r="M47" s="447">
        <v>3.59511</v>
      </c>
    </row>
    <row r="48" spans="1:13">
      <c r="A48" s="245">
        <v>38</v>
      </c>
      <c r="B48" s="450" t="s">
        <v>299</v>
      </c>
      <c r="C48" s="447">
        <v>3859.55</v>
      </c>
      <c r="D48" s="448">
        <v>3866.6666666666665</v>
      </c>
      <c r="E48" s="448">
        <v>3834.9833333333331</v>
      </c>
      <c r="F48" s="448">
        <v>3810.4166666666665</v>
      </c>
      <c r="G48" s="448">
        <v>3778.7333333333331</v>
      </c>
      <c r="H48" s="448">
        <v>3891.2333333333331</v>
      </c>
      <c r="I48" s="448">
        <v>3922.9166666666665</v>
      </c>
      <c r="J48" s="448">
        <v>3947.4833333333331</v>
      </c>
      <c r="K48" s="447">
        <v>3898.35</v>
      </c>
      <c r="L48" s="447">
        <v>3842.1</v>
      </c>
      <c r="M48" s="447">
        <v>0.46111000000000002</v>
      </c>
    </row>
    <row r="49" spans="1:13">
      <c r="A49" s="245">
        <v>39</v>
      </c>
      <c r="B49" s="450" t="s">
        <v>300</v>
      </c>
      <c r="C49" s="447">
        <v>1815.65</v>
      </c>
      <c r="D49" s="448">
        <v>1804.6000000000001</v>
      </c>
      <c r="E49" s="448">
        <v>1781.0500000000002</v>
      </c>
      <c r="F49" s="448">
        <v>1746.45</v>
      </c>
      <c r="G49" s="448">
        <v>1722.9</v>
      </c>
      <c r="H49" s="448">
        <v>1839.2000000000003</v>
      </c>
      <c r="I49" s="448">
        <v>1862.75</v>
      </c>
      <c r="J49" s="448">
        <v>1897.3500000000004</v>
      </c>
      <c r="K49" s="447">
        <v>1828.15</v>
      </c>
      <c r="L49" s="447">
        <v>1770</v>
      </c>
      <c r="M49" s="447">
        <v>3.6970999999999998</v>
      </c>
    </row>
    <row r="50" spans="1:13">
      <c r="A50" s="245">
        <v>40</v>
      </c>
      <c r="B50" s="450" t="s">
        <v>301</v>
      </c>
      <c r="C50" s="447">
        <v>8597.5</v>
      </c>
      <c r="D50" s="448">
        <v>8620.8833333333332</v>
      </c>
      <c r="E50" s="448">
        <v>8556.6166666666668</v>
      </c>
      <c r="F50" s="448">
        <v>8515.7333333333336</v>
      </c>
      <c r="G50" s="448">
        <v>8451.4666666666672</v>
      </c>
      <c r="H50" s="448">
        <v>8661.7666666666664</v>
      </c>
      <c r="I50" s="448">
        <v>8726.0333333333328</v>
      </c>
      <c r="J50" s="448">
        <v>8766.9166666666661</v>
      </c>
      <c r="K50" s="447">
        <v>8685.15</v>
      </c>
      <c r="L50" s="447">
        <v>8580</v>
      </c>
      <c r="M50" s="447">
        <v>0.11408</v>
      </c>
    </row>
    <row r="51" spans="1:13">
      <c r="A51" s="245">
        <v>41</v>
      </c>
      <c r="B51" s="450" t="s">
        <v>52</v>
      </c>
      <c r="C51" s="447">
        <v>1022.65</v>
      </c>
      <c r="D51" s="448">
        <v>1017.9500000000002</v>
      </c>
      <c r="E51" s="448">
        <v>1010.9000000000003</v>
      </c>
      <c r="F51" s="448">
        <v>999.1500000000002</v>
      </c>
      <c r="G51" s="448">
        <v>992.10000000000036</v>
      </c>
      <c r="H51" s="448">
        <v>1029.7000000000003</v>
      </c>
      <c r="I51" s="448">
        <v>1036.7500000000002</v>
      </c>
      <c r="J51" s="448">
        <v>1048.5000000000002</v>
      </c>
      <c r="K51" s="447">
        <v>1025</v>
      </c>
      <c r="L51" s="447">
        <v>1006.2</v>
      </c>
      <c r="M51" s="447">
        <v>12.06169</v>
      </c>
    </row>
    <row r="52" spans="1:13">
      <c r="A52" s="245">
        <v>42</v>
      </c>
      <c r="B52" s="450" t="s">
        <v>302</v>
      </c>
      <c r="C52" s="447">
        <v>554.20000000000005</v>
      </c>
      <c r="D52" s="448">
        <v>557.56666666666672</v>
      </c>
      <c r="E52" s="448">
        <v>537.13333333333344</v>
      </c>
      <c r="F52" s="448">
        <v>520.06666666666672</v>
      </c>
      <c r="G52" s="448">
        <v>499.63333333333344</v>
      </c>
      <c r="H52" s="448">
        <v>574.63333333333344</v>
      </c>
      <c r="I52" s="448">
        <v>595.06666666666661</v>
      </c>
      <c r="J52" s="448">
        <v>612.13333333333344</v>
      </c>
      <c r="K52" s="447">
        <v>578</v>
      </c>
      <c r="L52" s="447">
        <v>540.5</v>
      </c>
      <c r="M52" s="447">
        <v>24.741409999999998</v>
      </c>
    </row>
    <row r="53" spans="1:13">
      <c r="A53" s="245">
        <v>43</v>
      </c>
      <c r="B53" s="450" t="s">
        <v>227</v>
      </c>
      <c r="C53" s="447">
        <v>3103.85</v>
      </c>
      <c r="D53" s="448">
        <v>3093.2833333333333</v>
      </c>
      <c r="E53" s="448">
        <v>3063.5666666666666</v>
      </c>
      <c r="F53" s="448">
        <v>3023.2833333333333</v>
      </c>
      <c r="G53" s="448">
        <v>2993.5666666666666</v>
      </c>
      <c r="H53" s="448">
        <v>3133.5666666666666</v>
      </c>
      <c r="I53" s="448">
        <v>3163.2833333333328</v>
      </c>
      <c r="J53" s="448">
        <v>3203.5666666666666</v>
      </c>
      <c r="K53" s="447">
        <v>3123</v>
      </c>
      <c r="L53" s="447">
        <v>3053</v>
      </c>
      <c r="M53" s="447">
        <v>4.5504199999999999</v>
      </c>
    </row>
    <row r="54" spans="1:13">
      <c r="A54" s="245">
        <v>44</v>
      </c>
      <c r="B54" s="450" t="s">
        <v>54</v>
      </c>
      <c r="C54" s="447">
        <v>731.55</v>
      </c>
      <c r="D54" s="448">
        <v>734.13333333333333</v>
      </c>
      <c r="E54" s="448">
        <v>723.26666666666665</v>
      </c>
      <c r="F54" s="448">
        <v>714.98333333333335</v>
      </c>
      <c r="G54" s="448">
        <v>704.11666666666667</v>
      </c>
      <c r="H54" s="448">
        <v>742.41666666666663</v>
      </c>
      <c r="I54" s="448">
        <v>753.28333333333319</v>
      </c>
      <c r="J54" s="448">
        <v>761.56666666666661</v>
      </c>
      <c r="K54" s="447">
        <v>745</v>
      </c>
      <c r="L54" s="447">
        <v>725.85</v>
      </c>
      <c r="M54" s="447">
        <v>113.44261</v>
      </c>
    </row>
    <row r="55" spans="1:13">
      <c r="A55" s="245">
        <v>45</v>
      </c>
      <c r="B55" s="450" t="s">
        <v>303</v>
      </c>
      <c r="C55" s="447">
        <v>2403.5</v>
      </c>
      <c r="D55" s="448">
        <v>2413.5</v>
      </c>
      <c r="E55" s="448">
        <v>2382</v>
      </c>
      <c r="F55" s="448">
        <v>2360.5</v>
      </c>
      <c r="G55" s="448">
        <v>2329</v>
      </c>
      <c r="H55" s="448">
        <v>2435</v>
      </c>
      <c r="I55" s="448">
        <v>2466.5</v>
      </c>
      <c r="J55" s="448">
        <v>2488</v>
      </c>
      <c r="K55" s="447">
        <v>2445</v>
      </c>
      <c r="L55" s="447">
        <v>2392</v>
      </c>
      <c r="M55" s="447">
        <v>0.27565000000000001</v>
      </c>
    </row>
    <row r="56" spans="1:13">
      <c r="A56" s="245">
        <v>46</v>
      </c>
      <c r="B56" s="450" t="s">
        <v>304</v>
      </c>
      <c r="C56" s="447">
        <v>1313.15</v>
      </c>
      <c r="D56" s="448">
        <v>1320.95</v>
      </c>
      <c r="E56" s="448">
        <v>1301.6500000000001</v>
      </c>
      <c r="F56" s="448">
        <v>1290.1500000000001</v>
      </c>
      <c r="G56" s="448">
        <v>1270.8500000000001</v>
      </c>
      <c r="H56" s="448">
        <v>1332.45</v>
      </c>
      <c r="I56" s="448">
        <v>1351.7499999999998</v>
      </c>
      <c r="J56" s="448">
        <v>1363.25</v>
      </c>
      <c r="K56" s="447">
        <v>1340.25</v>
      </c>
      <c r="L56" s="447">
        <v>1309.45</v>
      </c>
      <c r="M56" s="447">
        <v>3.2864800000000001</v>
      </c>
    </row>
    <row r="57" spans="1:13">
      <c r="A57" s="245">
        <v>47</v>
      </c>
      <c r="B57" s="450" t="s">
        <v>305</v>
      </c>
      <c r="C57" s="447">
        <v>799.05</v>
      </c>
      <c r="D57" s="448">
        <v>795.75</v>
      </c>
      <c r="E57" s="448">
        <v>788</v>
      </c>
      <c r="F57" s="448">
        <v>776.95</v>
      </c>
      <c r="G57" s="448">
        <v>769.2</v>
      </c>
      <c r="H57" s="448">
        <v>806.8</v>
      </c>
      <c r="I57" s="448">
        <v>814.55</v>
      </c>
      <c r="J57" s="448">
        <v>825.59999999999991</v>
      </c>
      <c r="K57" s="447">
        <v>803.5</v>
      </c>
      <c r="L57" s="447">
        <v>784.7</v>
      </c>
      <c r="M57" s="447">
        <v>13.60779</v>
      </c>
    </row>
    <row r="58" spans="1:13">
      <c r="A58" s="245">
        <v>48</v>
      </c>
      <c r="B58" s="450" t="s">
        <v>55</v>
      </c>
      <c r="C58" s="447">
        <v>4150.1000000000004</v>
      </c>
      <c r="D58" s="448">
        <v>4159.3666666666668</v>
      </c>
      <c r="E58" s="448">
        <v>4131.7333333333336</v>
      </c>
      <c r="F58" s="448">
        <v>4113.3666666666668</v>
      </c>
      <c r="G58" s="448">
        <v>4085.7333333333336</v>
      </c>
      <c r="H58" s="448">
        <v>4177.7333333333336</v>
      </c>
      <c r="I58" s="448">
        <v>4205.3666666666668</v>
      </c>
      <c r="J58" s="448">
        <v>4223.7333333333336</v>
      </c>
      <c r="K58" s="447">
        <v>4187</v>
      </c>
      <c r="L58" s="447">
        <v>4141</v>
      </c>
      <c r="M58" s="447">
        <v>2.9791500000000002</v>
      </c>
    </row>
    <row r="59" spans="1:13">
      <c r="A59" s="245">
        <v>49</v>
      </c>
      <c r="B59" s="450" t="s">
        <v>306</v>
      </c>
      <c r="C59" s="447">
        <v>285.25</v>
      </c>
      <c r="D59" s="448">
        <v>285.40000000000003</v>
      </c>
      <c r="E59" s="448">
        <v>279.20000000000005</v>
      </c>
      <c r="F59" s="448">
        <v>273.15000000000003</v>
      </c>
      <c r="G59" s="448">
        <v>266.95000000000005</v>
      </c>
      <c r="H59" s="448">
        <v>291.45000000000005</v>
      </c>
      <c r="I59" s="448">
        <v>297.64999999999998</v>
      </c>
      <c r="J59" s="448">
        <v>303.70000000000005</v>
      </c>
      <c r="K59" s="447">
        <v>291.60000000000002</v>
      </c>
      <c r="L59" s="447">
        <v>279.35000000000002</v>
      </c>
      <c r="M59" s="447">
        <v>23.5412</v>
      </c>
    </row>
    <row r="60" spans="1:13" ht="12" customHeight="1">
      <c r="A60" s="245">
        <v>50</v>
      </c>
      <c r="B60" s="450" t="s">
        <v>307</v>
      </c>
      <c r="C60" s="447">
        <v>1131.1500000000001</v>
      </c>
      <c r="D60" s="448">
        <v>1140.7166666666667</v>
      </c>
      <c r="E60" s="448">
        <v>1102.4333333333334</v>
      </c>
      <c r="F60" s="448">
        <v>1073.7166666666667</v>
      </c>
      <c r="G60" s="448">
        <v>1035.4333333333334</v>
      </c>
      <c r="H60" s="448">
        <v>1169.4333333333334</v>
      </c>
      <c r="I60" s="448">
        <v>1207.7166666666667</v>
      </c>
      <c r="J60" s="448">
        <v>1236.4333333333334</v>
      </c>
      <c r="K60" s="447">
        <v>1179</v>
      </c>
      <c r="L60" s="447">
        <v>1112</v>
      </c>
      <c r="M60" s="447">
        <v>9.0933299999999999</v>
      </c>
    </row>
    <row r="61" spans="1:13">
      <c r="A61" s="245">
        <v>51</v>
      </c>
      <c r="B61" s="450" t="s">
        <v>58</v>
      </c>
      <c r="C61" s="447">
        <v>5618.65</v>
      </c>
      <c r="D61" s="448">
        <v>5619.8166666666666</v>
      </c>
      <c r="E61" s="448">
        <v>5580.833333333333</v>
      </c>
      <c r="F61" s="448">
        <v>5543.0166666666664</v>
      </c>
      <c r="G61" s="448">
        <v>5504.0333333333328</v>
      </c>
      <c r="H61" s="448">
        <v>5657.6333333333332</v>
      </c>
      <c r="I61" s="448">
        <v>5696.6166666666668</v>
      </c>
      <c r="J61" s="448">
        <v>5734.4333333333334</v>
      </c>
      <c r="K61" s="447">
        <v>5658.8</v>
      </c>
      <c r="L61" s="447">
        <v>5582</v>
      </c>
      <c r="M61" s="447">
        <v>13.15546</v>
      </c>
    </row>
    <row r="62" spans="1:13">
      <c r="A62" s="245">
        <v>52</v>
      </c>
      <c r="B62" s="450" t="s">
        <v>57</v>
      </c>
      <c r="C62" s="447">
        <v>11375.85</v>
      </c>
      <c r="D62" s="448">
        <v>11327.383333333331</v>
      </c>
      <c r="E62" s="448">
        <v>11249.766666666663</v>
      </c>
      <c r="F62" s="448">
        <v>11123.683333333331</v>
      </c>
      <c r="G62" s="448">
        <v>11046.066666666662</v>
      </c>
      <c r="H62" s="448">
        <v>11453.466666666664</v>
      </c>
      <c r="I62" s="448">
        <v>11531.083333333332</v>
      </c>
      <c r="J62" s="448">
        <v>11657.166666666664</v>
      </c>
      <c r="K62" s="447">
        <v>11405</v>
      </c>
      <c r="L62" s="447">
        <v>11201.3</v>
      </c>
      <c r="M62" s="447">
        <v>3.9415100000000001</v>
      </c>
    </row>
    <row r="63" spans="1:13">
      <c r="A63" s="245">
        <v>53</v>
      </c>
      <c r="B63" s="450" t="s">
        <v>228</v>
      </c>
      <c r="C63" s="447">
        <v>3560.1</v>
      </c>
      <c r="D63" s="448">
        <v>3562.0833333333335</v>
      </c>
      <c r="E63" s="448">
        <v>3538.0166666666669</v>
      </c>
      <c r="F63" s="448">
        <v>3515.9333333333334</v>
      </c>
      <c r="G63" s="448">
        <v>3491.8666666666668</v>
      </c>
      <c r="H63" s="448">
        <v>3584.166666666667</v>
      </c>
      <c r="I63" s="448">
        <v>3608.2333333333336</v>
      </c>
      <c r="J63" s="448">
        <v>3630.3166666666671</v>
      </c>
      <c r="K63" s="447">
        <v>3586.15</v>
      </c>
      <c r="L63" s="447">
        <v>3540</v>
      </c>
      <c r="M63" s="447">
        <v>1.3006899999999999</v>
      </c>
    </row>
    <row r="64" spans="1:13">
      <c r="A64" s="245">
        <v>54</v>
      </c>
      <c r="B64" s="450" t="s">
        <v>59</v>
      </c>
      <c r="C64" s="447">
        <v>2208.65</v>
      </c>
      <c r="D64" s="448">
        <v>2191.4666666666667</v>
      </c>
      <c r="E64" s="448">
        <v>2162.1833333333334</v>
      </c>
      <c r="F64" s="448">
        <v>2115.7166666666667</v>
      </c>
      <c r="G64" s="448">
        <v>2086.4333333333334</v>
      </c>
      <c r="H64" s="448">
        <v>2237.9333333333334</v>
      </c>
      <c r="I64" s="448">
        <v>2267.2166666666672</v>
      </c>
      <c r="J64" s="448">
        <v>2313.6833333333334</v>
      </c>
      <c r="K64" s="447">
        <v>2220.75</v>
      </c>
      <c r="L64" s="447">
        <v>2145</v>
      </c>
      <c r="M64" s="447">
        <v>10.120369999999999</v>
      </c>
    </row>
    <row r="65" spans="1:13">
      <c r="A65" s="245">
        <v>55</v>
      </c>
      <c r="B65" s="450" t="s">
        <v>308</v>
      </c>
      <c r="C65" s="447">
        <v>137.85</v>
      </c>
      <c r="D65" s="448">
        <v>138.21666666666667</v>
      </c>
      <c r="E65" s="448">
        <v>136.73333333333335</v>
      </c>
      <c r="F65" s="448">
        <v>135.61666666666667</v>
      </c>
      <c r="G65" s="448">
        <v>134.13333333333335</v>
      </c>
      <c r="H65" s="448">
        <v>139.33333333333334</v>
      </c>
      <c r="I65" s="448">
        <v>140.81666666666663</v>
      </c>
      <c r="J65" s="448">
        <v>141.93333333333334</v>
      </c>
      <c r="K65" s="447">
        <v>139.69999999999999</v>
      </c>
      <c r="L65" s="447">
        <v>137.1</v>
      </c>
      <c r="M65" s="447">
        <v>3.2212900000000002</v>
      </c>
    </row>
    <row r="66" spans="1:13">
      <c r="A66" s="245">
        <v>56</v>
      </c>
      <c r="B66" s="450" t="s">
        <v>309</v>
      </c>
      <c r="C66" s="447">
        <v>297.3</v>
      </c>
      <c r="D66" s="448">
        <v>299.16666666666669</v>
      </c>
      <c r="E66" s="448">
        <v>293.63333333333338</v>
      </c>
      <c r="F66" s="448">
        <v>289.9666666666667</v>
      </c>
      <c r="G66" s="448">
        <v>284.43333333333339</v>
      </c>
      <c r="H66" s="448">
        <v>302.83333333333337</v>
      </c>
      <c r="I66" s="448">
        <v>308.36666666666667</v>
      </c>
      <c r="J66" s="448">
        <v>312.03333333333336</v>
      </c>
      <c r="K66" s="447">
        <v>304.7</v>
      </c>
      <c r="L66" s="447">
        <v>295.5</v>
      </c>
      <c r="M66" s="447">
        <v>19.984349999999999</v>
      </c>
    </row>
    <row r="67" spans="1:13">
      <c r="A67" s="245">
        <v>57</v>
      </c>
      <c r="B67" s="450" t="s">
        <v>229</v>
      </c>
      <c r="C67" s="447">
        <v>294.10000000000002</v>
      </c>
      <c r="D67" s="448">
        <v>296.01666666666665</v>
      </c>
      <c r="E67" s="448">
        <v>290.63333333333333</v>
      </c>
      <c r="F67" s="448">
        <v>287.16666666666669</v>
      </c>
      <c r="G67" s="448">
        <v>281.78333333333336</v>
      </c>
      <c r="H67" s="448">
        <v>299.48333333333329</v>
      </c>
      <c r="I67" s="448">
        <v>304.86666666666662</v>
      </c>
      <c r="J67" s="448">
        <v>308.33333333333326</v>
      </c>
      <c r="K67" s="447">
        <v>301.39999999999998</v>
      </c>
      <c r="L67" s="447">
        <v>292.55</v>
      </c>
      <c r="M67" s="447">
        <v>50.651969999999999</v>
      </c>
    </row>
    <row r="68" spans="1:13">
      <c r="A68" s="245">
        <v>58</v>
      </c>
      <c r="B68" s="450" t="s">
        <v>60</v>
      </c>
      <c r="C68" s="447">
        <v>80.849999999999994</v>
      </c>
      <c r="D68" s="448">
        <v>81.25</v>
      </c>
      <c r="E68" s="448">
        <v>80.05</v>
      </c>
      <c r="F68" s="448">
        <v>79.25</v>
      </c>
      <c r="G68" s="448">
        <v>78.05</v>
      </c>
      <c r="H68" s="448">
        <v>82.05</v>
      </c>
      <c r="I68" s="448">
        <v>83.249999999999986</v>
      </c>
      <c r="J68" s="448">
        <v>84.05</v>
      </c>
      <c r="K68" s="447">
        <v>82.45</v>
      </c>
      <c r="L68" s="447">
        <v>80.45</v>
      </c>
      <c r="M68" s="447">
        <v>557.67881999999997</v>
      </c>
    </row>
    <row r="69" spans="1:13">
      <c r="A69" s="245">
        <v>59</v>
      </c>
      <c r="B69" s="450" t="s">
        <v>61</v>
      </c>
      <c r="C69" s="447">
        <v>77</v>
      </c>
      <c r="D69" s="448">
        <v>77.766666666666666</v>
      </c>
      <c r="E69" s="448">
        <v>75.733333333333334</v>
      </c>
      <c r="F69" s="448">
        <v>74.466666666666669</v>
      </c>
      <c r="G69" s="448">
        <v>72.433333333333337</v>
      </c>
      <c r="H69" s="448">
        <v>79.033333333333331</v>
      </c>
      <c r="I69" s="448">
        <v>81.066666666666663</v>
      </c>
      <c r="J69" s="448">
        <v>82.333333333333329</v>
      </c>
      <c r="K69" s="447">
        <v>79.8</v>
      </c>
      <c r="L69" s="447">
        <v>76.5</v>
      </c>
      <c r="M69" s="447">
        <v>57.098999999999997</v>
      </c>
    </row>
    <row r="70" spans="1:13">
      <c r="A70" s="245">
        <v>60</v>
      </c>
      <c r="B70" s="450" t="s">
        <v>310</v>
      </c>
      <c r="C70" s="447">
        <v>24.75</v>
      </c>
      <c r="D70" s="448">
        <v>24.966666666666669</v>
      </c>
      <c r="E70" s="448">
        <v>24.483333333333338</v>
      </c>
      <c r="F70" s="448">
        <v>24.216666666666669</v>
      </c>
      <c r="G70" s="448">
        <v>23.733333333333338</v>
      </c>
      <c r="H70" s="448">
        <v>25.233333333333338</v>
      </c>
      <c r="I70" s="448">
        <v>25.716666666666672</v>
      </c>
      <c r="J70" s="448">
        <v>25.983333333333338</v>
      </c>
      <c r="K70" s="447">
        <v>25.45</v>
      </c>
      <c r="L70" s="447">
        <v>24.7</v>
      </c>
      <c r="M70" s="447">
        <v>52.689680000000003</v>
      </c>
    </row>
    <row r="71" spans="1:13">
      <c r="A71" s="245">
        <v>61</v>
      </c>
      <c r="B71" s="450" t="s">
        <v>62</v>
      </c>
      <c r="C71" s="447">
        <v>1531</v>
      </c>
      <c r="D71" s="448">
        <v>1531.3166666666666</v>
      </c>
      <c r="E71" s="448">
        <v>1517.6833333333332</v>
      </c>
      <c r="F71" s="448">
        <v>1504.3666666666666</v>
      </c>
      <c r="G71" s="448">
        <v>1490.7333333333331</v>
      </c>
      <c r="H71" s="448">
        <v>1544.6333333333332</v>
      </c>
      <c r="I71" s="448">
        <v>1558.2666666666664</v>
      </c>
      <c r="J71" s="448">
        <v>1571.5833333333333</v>
      </c>
      <c r="K71" s="447">
        <v>1544.95</v>
      </c>
      <c r="L71" s="447">
        <v>1518</v>
      </c>
      <c r="M71" s="447">
        <v>9.61693</v>
      </c>
    </row>
    <row r="72" spans="1:13">
      <c r="A72" s="245">
        <v>62</v>
      </c>
      <c r="B72" s="450" t="s">
        <v>311</v>
      </c>
      <c r="C72" s="447">
        <v>5259.75</v>
      </c>
      <c r="D72" s="448">
        <v>5290.6833333333334</v>
      </c>
      <c r="E72" s="448">
        <v>5197.0666666666666</v>
      </c>
      <c r="F72" s="448">
        <v>5134.3833333333332</v>
      </c>
      <c r="G72" s="448">
        <v>5040.7666666666664</v>
      </c>
      <c r="H72" s="448">
        <v>5353.3666666666668</v>
      </c>
      <c r="I72" s="448">
        <v>5446.9833333333336</v>
      </c>
      <c r="J72" s="448">
        <v>5509.666666666667</v>
      </c>
      <c r="K72" s="447">
        <v>5384.3</v>
      </c>
      <c r="L72" s="447">
        <v>5228</v>
      </c>
      <c r="M72" s="447">
        <v>0.30813000000000001</v>
      </c>
    </row>
    <row r="73" spans="1:13">
      <c r="A73" s="245">
        <v>63</v>
      </c>
      <c r="B73" s="450" t="s">
        <v>65</v>
      </c>
      <c r="C73" s="447">
        <v>820.05</v>
      </c>
      <c r="D73" s="448">
        <v>819.06666666666661</v>
      </c>
      <c r="E73" s="448">
        <v>811.18333333333317</v>
      </c>
      <c r="F73" s="448">
        <v>802.31666666666661</v>
      </c>
      <c r="G73" s="448">
        <v>794.43333333333317</v>
      </c>
      <c r="H73" s="448">
        <v>827.93333333333317</v>
      </c>
      <c r="I73" s="448">
        <v>835.81666666666661</v>
      </c>
      <c r="J73" s="448">
        <v>844.68333333333317</v>
      </c>
      <c r="K73" s="447">
        <v>826.95</v>
      </c>
      <c r="L73" s="447">
        <v>810.2</v>
      </c>
      <c r="M73" s="447">
        <v>27.82948</v>
      </c>
    </row>
    <row r="74" spans="1:13">
      <c r="A74" s="245">
        <v>64</v>
      </c>
      <c r="B74" s="450" t="s">
        <v>312</v>
      </c>
      <c r="C74" s="447">
        <v>360.15</v>
      </c>
      <c r="D74" s="448">
        <v>360.61666666666662</v>
      </c>
      <c r="E74" s="448">
        <v>357.63333333333321</v>
      </c>
      <c r="F74" s="448">
        <v>355.11666666666662</v>
      </c>
      <c r="G74" s="448">
        <v>352.13333333333321</v>
      </c>
      <c r="H74" s="448">
        <v>363.13333333333321</v>
      </c>
      <c r="I74" s="448">
        <v>366.11666666666667</v>
      </c>
      <c r="J74" s="448">
        <v>368.63333333333321</v>
      </c>
      <c r="K74" s="447">
        <v>363.6</v>
      </c>
      <c r="L74" s="447">
        <v>358.1</v>
      </c>
      <c r="M74" s="447">
        <v>2.2644700000000002</v>
      </c>
    </row>
    <row r="75" spans="1:13">
      <c r="A75" s="245">
        <v>65</v>
      </c>
      <c r="B75" s="450" t="s">
        <v>64</v>
      </c>
      <c r="C75" s="447">
        <v>149.19999999999999</v>
      </c>
      <c r="D75" s="448">
        <v>151.94999999999999</v>
      </c>
      <c r="E75" s="448">
        <v>146.04999999999998</v>
      </c>
      <c r="F75" s="448">
        <v>142.9</v>
      </c>
      <c r="G75" s="448">
        <v>137</v>
      </c>
      <c r="H75" s="448">
        <v>155.09999999999997</v>
      </c>
      <c r="I75" s="448">
        <v>160.99999999999994</v>
      </c>
      <c r="J75" s="448">
        <v>164.14999999999995</v>
      </c>
      <c r="K75" s="447">
        <v>157.85</v>
      </c>
      <c r="L75" s="447">
        <v>148.80000000000001</v>
      </c>
      <c r="M75" s="447">
        <v>178.64946</v>
      </c>
    </row>
    <row r="76" spans="1:13" s="13" customFormat="1">
      <c r="A76" s="245">
        <v>66</v>
      </c>
      <c r="B76" s="450" t="s">
        <v>66</v>
      </c>
      <c r="C76" s="447">
        <v>658.2</v>
      </c>
      <c r="D76" s="448">
        <v>657.83333333333337</v>
      </c>
      <c r="E76" s="448">
        <v>652.36666666666679</v>
      </c>
      <c r="F76" s="448">
        <v>646.53333333333342</v>
      </c>
      <c r="G76" s="448">
        <v>641.06666666666683</v>
      </c>
      <c r="H76" s="448">
        <v>663.66666666666674</v>
      </c>
      <c r="I76" s="448">
        <v>669.13333333333321</v>
      </c>
      <c r="J76" s="448">
        <v>674.9666666666667</v>
      </c>
      <c r="K76" s="447">
        <v>663.3</v>
      </c>
      <c r="L76" s="447">
        <v>652</v>
      </c>
      <c r="M76" s="447">
        <v>12.2845</v>
      </c>
    </row>
    <row r="77" spans="1:13" s="13" customFormat="1">
      <c r="A77" s="245">
        <v>67</v>
      </c>
      <c r="B77" s="450" t="s">
        <v>69</v>
      </c>
      <c r="C77" s="447">
        <v>74.5</v>
      </c>
      <c r="D77" s="448">
        <v>74.016666666666666</v>
      </c>
      <c r="E77" s="448">
        <v>73.183333333333337</v>
      </c>
      <c r="F77" s="448">
        <v>71.866666666666674</v>
      </c>
      <c r="G77" s="448">
        <v>71.033333333333346</v>
      </c>
      <c r="H77" s="448">
        <v>75.333333333333329</v>
      </c>
      <c r="I77" s="448">
        <v>76.166666666666671</v>
      </c>
      <c r="J77" s="448">
        <v>77.48333333333332</v>
      </c>
      <c r="K77" s="447">
        <v>74.849999999999994</v>
      </c>
      <c r="L77" s="447">
        <v>72.7</v>
      </c>
      <c r="M77" s="447">
        <v>876.24494000000004</v>
      </c>
    </row>
    <row r="78" spans="1:13" s="13" customFormat="1">
      <c r="A78" s="245">
        <v>68</v>
      </c>
      <c r="B78" s="450" t="s">
        <v>73</v>
      </c>
      <c r="C78" s="447">
        <v>474.4</v>
      </c>
      <c r="D78" s="448">
        <v>474.13333333333338</v>
      </c>
      <c r="E78" s="448">
        <v>469.26666666666677</v>
      </c>
      <c r="F78" s="448">
        <v>464.13333333333338</v>
      </c>
      <c r="G78" s="448">
        <v>459.26666666666677</v>
      </c>
      <c r="H78" s="448">
        <v>479.26666666666677</v>
      </c>
      <c r="I78" s="448">
        <v>484.13333333333344</v>
      </c>
      <c r="J78" s="448">
        <v>489.26666666666677</v>
      </c>
      <c r="K78" s="447">
        <v>479</v>
      </c>
      <c r="L78" s="447">
        <v>469</v>
      </c>
      <c r="M78" s="447">
        <v>105.99675999999999</v>
      </c>
    </row>
    <row r="79" spans="1:13" s="13" customFormat="1">
      <c r="A79" s="245">
        <v>69</v>
      </c>
      <c r="B79" s="450" t="s">
        <v>739</v>
      </c>
      <c r="C79" s="447">
        <v>12326.55</v>
      </c>
      <c r="D79" s="448">
        <v>12347.716666666667</v>
      </c>
      <c r="E79" s="448">
        <v>12212.233333333334</v>
      </c>
      <c r="F79" s="448">
        <v>12097.916666666666</v>
      </c>
      <c r="G79" s="448">
        <v>11962.433333333332</v>
      </c>
      <c r="H79" s="448">
        <v>12462.033333333335</v>
      </c>
      <c r="I79" s="448">
        <v>12597.516666666668</v>
      </c>
      <c r="J79" s="448">
        <v>12711.833333333336</v>
      </c>
      <c r="K79" s="447">
        <v>12483.2</v>
      </c>
      <c r="L79" s="447">
        <v>12233.4</v>
      </c>
      <c r="M79" s="447">
        <v>2.2329999999999999E-2</v>
      </c>
    </row>
    <row r="80" spans="1:13" s="13" customFormat="1">
      <c r="A80" s="245">
        <v>70</v>
      </c>
      <c r="B80" s="450" t="s">
        <v>68</v>
      </c>
      <c r="C80" s="447">
        <v>526.1</v>
      </c>
      <c r="D80" s="448">
        <v>527.13333333333333</v>
      </c>
      <c r="E80" s="448">
        <v>523.4666666666667</v>
      </c>
      <c r="F80" s="448">
        <v>520.83333333333337</v>
      </c>
      <c r="G80" s="448">
        <v>517.16666666666674</v>
      </c>
      <c r="H80" s="448">
        <v>529.76666666666665</v>
      </c>
      <c r="I80" s="448">
        <v>533.43333333333339</v>
      </c>
      <c r="J80" s="448">
        <v>536.06666666666661</v>
      </c>
      <c r="K80" s="447">
        <v>530.79999999999995</v>
      </c>
      <c r="L80" s="447">
        <v>524.5</v>
      </c>
      <c r="M80" s="447">
        <v>92.39443</v>
      </c>
    </row>
    <row r="81" spans="1:13" s="13" customFormat="1">
      <c r="A81" s="245">
        <v>71</v>
      </c>
      <c r="B81" s="450" t="s">
        <v>70</v>
      </c>
      <c r="C81" s="447">
        <v>381.55</v>
      </c>
      <c r="D81" s="448">
        <v>382.73333333333335</v>
      </c>
      <c r="E81" s="448">
        <v>379.86666666666667</v>
      </c>
      <c r="F81" s="448">
        <v>378.18333333333334</v>
      </c>
      <c r="G81" s="448">
        <v>375.31666666666666</v>
      </c>
      <c r="H81" s="448">
        <v>384.41666666666669</v>
      </c>
      <c r="I81" s="448">
        <v>387.28333333333336</v>
      </c>
      <c r="J81" s="448">
        <v>388.9666666666667</v>
      </c>
      <c r="K81" s="447">
        <v>385.6</v>
      </c>
      <c r="L81" s="447">
        <v>381.05</v>
      </c>
      <c r="M81" s="447">
        <v>14.278320000000001</v>
      </c>
    </row>
    <row r="82" spans="1:13" s="13" customFormat="1">
      <c r="A82" s="245">
        <v>72</v>
      </c>
      <c r="B82" s="450" t="s">
        <v>313</v>
      </c>
      <c r="C82" s="447">
        <v>1228.5</v>
      </c>
      <c r="D82" s="448">
        <v>1240.2333333333333</v>
      </c>
      <c r="E82" s="448">
        <v>1202.3166666666666</v>
      </c>
      <c r="F82" s="448">
        <v>1176.1333333333332</v>
      </c>
      <c r="G82" s="448">
        <v>1138.2166666666665</v>
      </c>
      <c r="H82" s="448">
        <v>1266.4166666666667</v>
      </c>
      <c r="I82" s="448">
        <v>1304.3333333333333</v>
      </c>
      <c r="J82" s="448">
        <v>1330.5166666666669</v>
      </c>
      <c r="K82" s="447">
        <v>1278.1500000000001</v>
      </c>
      <c r="L82" s="447">
        <v>1214.05</v>
      </c>
      <c r="M82" s="447">
        <v>1.4985299999999999</v>
      </c>
    </row>
    <row r="83" spans="1:13" s="13" customFormat="1">
      <c r="A83" s="245">
        <v>73</v>
      </c>
      <c r="B83" s="450" t="s">
        <v>314</v>
      </c>
      <c r="C83" s="447">
        <v>308.64999999999998</v>
      </c>
      <c r="D83" s="448">
        <v>306.16666666666669</v>
      </c>
      <c r="E83" s="448">
        <v>297.53333333333336</v>
      </c>
      <c r="F83" s="448">
        <v>286.41666666666669</v>
      </c>
      <c r="G83" s="448">
        <v>277.78333333333336</v>
      </c>
      <c r="H83" s="448">
        <v>317.28333333333336</v>
      </c>
      <c r="I83" s="448">
        <v>325.91666666666669</v>
      </c>
      <c r="J83" s="448">
        <v>337.03333333333336</v>
      </c>
      <c r="K83" s="447">
        <v>314.8</v>
      </c>
      <c r="L83" s="447">
        <v>295.05</v>
      </c>
      <c r="M83" s="447">
        <v>66.021420000000006</v>
      </c>
    </row>
    <row r="84" spans="1:13" s="13" customFormat="1">
      <c r="A84" s="245">
        <v>74</v>
      </c>
      <c r="B84" s="450" t="s">
        <v>315</v>
      </c>
      <c r="C84" s="447">
        <v>109</v>
      </c>
      <c r="D84" s="448">
        <v>109.7</v>
      </c>
      <c r="E84" s="448">
        <v>107.30000000000001</v>
      </c>
      <c r="F84" s="448">
        <v>105.60000000000001</v>
      </c>
      <c r="G84" s="448">
        <v>103.20000000000002</v>
      </c>
      <c r="H84" s="448">
        <v>111.4</v>
      </c>
      <c r="I84" s="448">
        <v>113.80000000000001</v>
      </c>
      <c r="J84" s="448">
        <v>115.5</v>
      </c>
      <c r="K84" s="447">
        <v>112.1</v>
      </c>
      <c r="L84" s="447">
        <v>108</v>
      </c>
      <c r="M84" s="447">
        <v>5.5475000000000003</v>
      </c>
    </row>
    <row r="85" spans="1:13" s="13" customFormat="1">
      <c r="A85" s="245">
        <v>75</v>
      </c>
      <c r="B85" s="450" t="s">
        <v>316</v>
      </c>
      <c r="C85" s="447">
        <v>6068.5</v>
      </c>
      <c r="D85" s="448">
        <v>6072.8666666666659</v>
      </c>
      <c r="E85" s="448">
        <v>6005.7333333333318</v>
      </c>
      <c r="F85" s="448">
        <v>5942.9666666666662</v>
      </c>
      <c r="G85" s="448">
        <v>5875.8333333333321</v>
      </c>
      <c r="H85" s="448">
        <v>6135.6333333333314</v>
      </c>
      <c r="I85" s="448">
        <v>6202.7666666666646</v>
      </c>
      <c r="J85" s="448">
        <v>6265.533333333331</v>
      </c>
      <c r="K85" s="447">
        <v>6140</v>
      </c>
      <c r="L85" s="447">
        <v>6010.1</v>
      </c>
      <c r="M85" s="447">
        <v>0.58894999999999997</v>
      </c>
    </row>
    <row r="86" spans="1:13" s="13" customFormat="1">
      <c r="A86" s="245">
        <v>76</v>
      </c>
      <c r="B86" s="450" t="s">
        <v>317</v>
      </c>
      <c r="C86" s="447">
        <v>811.7</v>
      </c>
      <c r="D86" s="448">
        <v>816.25</v>
      </c>
      <c r="E86" s="448">
        <v>804.2</v>
      </c>
      <c r="F86" s="448">
        <v>796.7</v>
      </c>
      <c r="G86" s="448">
        <v>784.65000000000009</v>
      </c>
      <c r="H86" s="448">
        <v>823.75</v>
      </c>
      <c r="I86" s="448">
        <v>835.8</v>
      </c>
      <c r="J86" s="448">
        <v>843.3</v>
      </c>
      <c r="K86" s="447">
        <v>828.3</v>
      </c>
      <c r="L86" s="447">
        <v>808.75</v>
      </c>
      <c r="M86" s="447">
        <v>0.71667000000000003</v>
      </c>
    </row>
    <row r="87" spans="1:13" s="13" customFormat="1">
      <c r="A87" s="245">
        <v>77</v>
      </c>
      <c r="B87" s="450" t="s">
        <v>230</v>
      </c>
      <c r="C87" s="447">
        <v>1223.75</v>
      </c>
      <c r="D87" s="448">
        <v>1230.25</v>
      </c>
      <c r="E87" s="448">
        <v>1213.5</v>
      </c>
      <c r="F87" s="448">
        <v>1203.25</v>
      </c>
      <c r="G87" s="448">
        <v>1186.5</v>
      </c>
      <c r="H87" s="448">
        <v>1240.5</v>
      </c>
      <c r="I87" s="448">
        <v>1257.25</v>
      </c>
      <c r="J87" s="448">
        <v>1267.5</v>
      </c>
      <c r="K87" s="447">
        <v>1247</v>
      </c>
      <c r="L87" s="447">
        <v>1220</v>
      </c>
      <c r="M87" s="447">
        <v>1.24647</v>
      </c>
    </row>
    <row r="88" spans="1:13" s="13" customFormat="1">
      <c r="A88" s="245">
        <v>78</v>
      </c>
      <c r="B88" s="450" t="s">
        <v>318</v>
      </c>
      <c r="C88" s="447">
        <v>81.2</v>
      </c>
      <c r="D88" s="448">
        <v>79.63333333333334</v>
      </c>
      <c r="E88" s="448">
        <v>77.366666666666674</v>
      </c>
      <c r="F88" s="448">
        <v>73.533333333333331</v>
      </c>
      <c r="G88" s="448">
        <v>71.266666666666666</v>
      </c>
      <c r="H88" s="448">
        <v>83.466666666666683</v>
      </c>
      <c r="I88" s="448">
        <v>85.733333333333363</v>
      </c>
      <c r="J88" s="448">
        <v>89.566666666666691</v>
      </c>
      <c r="K88" s="447">
        <v>81.900000000000006</v>
      </c>
      <c r="L88" s="447">
        <v>75.8</v>
      </c>
      <c r="M88" s="447">
        <v>86.980310000000003</v>
      </c>
    </row>
    <row r="89" spans="1:13" s="13" customFormat="1">
      <c r="A89" s="245">
        <v>79</v>
      </c>
      <c r="B89" s="450" t="s">
        <v>71</v>
      </c>
      <c r="C89" s="447">
        <v>15030.3</v>
      </c>
      <c r="D89" s="448">
        <v>15119.216666666665</v>
      </c>
      <c r="E89" s="448">
        <v>14888.533333333331</v>
      </c>
      <c r="F89" s="448">
        <v>14746.766666666666</v>
      </c>
      <c r="G89" s="448">
        <v>14516.083333333332</v>
      </c>
      <c r="H89" s="448">
        <v>15260.98333333333</v>
      </c>
      <c r="I89" s="448">
        <v>15491.666666666664</v>
      </c>
      <c r="J89" s="448">
        <v>15633.433333333329</v>
      </c>
      <c r="K89" s="447">
        <v>15349.9</v>
      </c>
      <c r="L89" s="447">
        <v>14977.45</v>
      </c>
      <c r="M89" s="447">
        <v>0.62424999999999997</v>
      </c>
    </row>
    <row r="90" spans="1:13" s="13" customFormat="1">
      <c r="A90" s="245">
        <v>80</v>
      </c>
      <c r="B90" s="450" t="s">
        <v>319</v>
      </c>
      <c r="C90" s="447">
        <v>269.14999999999998</v>
      </c>
      <c r="D90" s="448">
        <v>269.73333333333329</v>
      </c>
      <c r="E90" s="448">
        <v>266.06666666666661</v>
      </c>
      <c r="F90" s="448">
        <v>262.98333333333329</v>
      </c>
      <c r="G90" s="448">
        <v>259.31666666666661</v>
      </c>
      <c r="H90" s="448">
        <v>272.81666666666661</v>
      </c>
      <c r="I90" s="448">
        <v>276.48333333333323</v>
      </c>
      <c r="J90" s="448">
        <v>279.56666666666661</v>
      </c>
      <c r="K90" s="447">
        <v>273.39999999999998</v>
      </c>
      <c r="L90" s="447">
        <v>266.64999999999998</v>
      </c>
      <c r="M90" s="447">
        <v>1.81616</v>
      </c>
    </row>
    <row r="91" spans="1:13" s="13" customFormat="1">
      <c r="A91" s="245">
        <v>81</v>
      </c>
      <c r="B91" s="450" t="s">
        <v>74</v>
      </c>
      <c r="C91" s="447">
        <v>3439.5</v>
      </c>
      <c r="D91" s="448">
        <v>3423.8333333333335</v>
      </c>
      <c r="E91" s="448">
        <v>3400.666666666667</v>
      </c>
      <c r="F91" s="448">
        <v>3361.8333333333335</v>
      </c>
      <c r="G91" s="448">
        <v>3338.666666666667</v>
      </c>
      <c r="H91" s="448">
        <v>3462.666666666667</v>
      </c>
      <c r="I91" s="448">
        <v>3485.8333333333339</v>
      </c>
      <c r="J91" s="448">
        <v>3524.666666666667</v>
      </c>
      <c r="K91" s="447">
        <v>3447</v>
      </c>
      <c r="L91" s="447">
        <v>3385</v>
      </c>
      <c r="M91" s="447">
        <v>13.18946</v>
      </c>
    </row>
    <row r="92" spans="1:13" s="13" customFormat="1">
      <c r="A92" s="245">
        <v>82</v>
      </c>
      <c r="B92" s="450" t="s">
        <v>320</v>
      </c>
      <c r="C92" s="447">
        <v>557.45000000000005</v>
      </c>
      <c r="D92" s="448">
        <v>561.58333333333337</v>
      </c>
      <c r="E92" s="448">
        <v>547.86666666666679</v>
      </c>
      <c r="F92" s="448">
        <v>538.28333333333342</v>
      </c>
      <c r="G92" s="448">
        <v>524.56666666666683</v>
      </c>
      <c r="H92" s="448">
        <v>571.16666666666674</v>
      </c>
      <c r="I92" s="448">
        <v>584.88333333333321</v>
      </c>
      <c r="J92" s="448">
        <v>594.4666666666667</v>
      </c>
      <c r="K92" s="447">
        <v>575.29999999999995</v>
      </c>
      <c r="L92" s="447">
        <v>552</v>
      </c>
      <c r="M92" s="447">
        <v>4.8193099999999998</v>
      </c>
    </row>
    <row r="93" spans="1:13" s="13" customFormat="1">
      <c r="A93" s="245">
        <v>83</v>
      </c>
      <c r="B93" s="450" t="s">
        <v>321</v>
      </c>
      <c r="C93" s="447">
        <v>336.85</v>
      </c>
      <c r="D93" s="448">
        <v>335.08333333333331</v>
      </c>
      <c r="E93" s="448">
        <v>330.26666666666665</v>
      </c>
      <c r="F93" s="448">
        <v>323.68333333333334</v>
      </c>
      <c r="G93" s="448">
        <v>318.86666666666667</v>
      </c>
      <c r="H93" s="448">
        <v>341.66666666666663</v>
      </c>
      <c r="I93" s="448">
        <v>346.48333333333335</v>
      </c>
      <c r="J93" s="448">
        <v>353.06666666666661</v>
      </c>
      <c r="K93" s="447">
        <v>339.9</v>
      </c>
      <c r="L93" s="447">
        <v>328.5</v>
      </c>
      <c r="M93" s="447">
        <v>9.7922399999999996</v>
      </c>
    </row>
    <row r="94" spans="1:13" s="13" customFormat="1">
      <c r="A94" s="245">
        <v>84</v>
      </c>
      <c r="B94" s="450" t="s">
        <v>80</v>
      </c>
      <c r="C94" s="447">
        <v>682.15</v>
      </c>
      <c r="D94" s="448">
        <v>684.23333333333323</v>
      </c>
      <c r="E94" s="448">
        <v>678.06666666666649</v>
      </c>
      <c r="F94" s="448">
        <v>673.98333333333323</v>
      </c>
      <c r="G94" s="448">
        <v>667.81666666666649</v>
      </c>
      <c r="H94" s="448">
        <v>688.31666666666649</v>
      </c>
      <c r="I94" s="448">
        <v>694.48333333333323</v>
      </c>
      <c r="J94" s="448">
        <v>698.56666666666649</v>
      </c>
      <c r="K94" s="447">
        <v>690.4</v>
      </c>
      <c r="L94" s="447">
        <v>680.15</v>
      </c>
      <c r="M94" s="447">
        <v>4.0038200000000002</v>
      </c>
    </row>
    <row r="95" spans="1:13" s="13" customFormat="1">
      <c r="A95" s="245">
        <v>85</v>
      </c>
      <c r="B95" s="450" t="s">
        <v>322</v>
      </c>
      <c r="C95" s="447">
        <v>1910.25</v>
      </c>
      <c r="D95" s="448">
        <v>1915.8166666666666</v>
      </c>
      <c r="E95" s="448">
        <v>1894.4333333333332</v>
      </c>
      <c r="F95" s="448">
        <v>1878.6166666666666</v>
      </c>
      <c r="G95" s="448">
        <v>1857.2333333333331</v>
      </c>
      <c r="H95" s="448">
        <v>1931.6333333333332</v>
      </c>
      <c r="I95" s="448">
        <v>1953.0166666666664</v>
      </c>
      <c r="J95" s="448">
        <v>1968.8333333333333</v>
      </c>
      <c r="K95" s="447">
        <v>1937.2</v>
      </c>
      <c r="L95" s="447">
        <v>1900</v>
      </c>
      <c r="M95" s="447">
        <v>0.56498999999999999</v>
      </c>
    </row>
    <row r="96" spans="1:13" s="13" customFormat="1">
      <c r="A96" s="245">
        <v>86</v>
      </c>
      <c r="B96" s="450" t="s">
        <v>783</v>
      </c>
      <c r="C96" s="447">
        <v>314.8</v>
      </c>
      <c r="D96" s="448">
        <v>312.68333333333334</v>
      </c>
      <c r="E96" s="448">
        <v>308.36666666666667</v>
      </c>
      <c r="F96" s="448">
        <v>301.93333333333334</v>
      </c>
      <c r="G96" s="448">
        <v>297.61666666666667</v>
      </c>
      <c r="H96" s="448">
        <v>319.11666666666667</v>
      </c>
      <c r="I96" s="448">
        <v>323.43333333333339</v>
      </c>
      <c r="J96" s="448">
        <v>329.86666666666667</v>
      </c>
      <c r="K96" s="447">
        <v>317</v>
      </c>
      <c r="L96" s="447">
        <v>306.25</v>
      </c>
      <c r="M96" s="447">
        <v>9.6499900000000007</v>
      </c>
    </row>
    <row r="97" spans="1:13" s="13" customFormat="1">
      <c r="A97" s="245">
        <v>87</v>
      </c>
      <c r="B97" s="450" t="s">
        <v>75</v>
      </c>
      <c r="C97" s="447">
        <v>622.54999999999995</v>
      </c>
      <c r="D97" s="448">
        <v>623.13333333333333</v>
      </c>
      <c r="E97" s="448">
        <v>618.41666666666663</v>
      </c>
      <c r="F97" s="448">
        <v>614.2833333333333</v>
      </c>
      <c r="G97" s="448">
        <v>609.56666666666661</v>
      </c>
      <c r="H97" s="448">
        <v>627.26666666666665</v>
      </c>
      <c r="I97" s="448">
        <v>631.98333333333335</v>
      </c>
      <c r="J97" s="448">
        <v>636.11666666666667</v>
      </c>
      <c r="K97" s="447">
        <v>627.85</v>
      </c>
      <c r="L97" s="447">
        <v>619</v>
      </c>
      <c r="M97" s="447">
        <v>32.226759999999999</v>
      </c>
    </row>
    <row r="98" spans="1:13" s="13" customFormat="1">
      <c r="A98" s="245">
        <v>88</v>
      </c>
      <c r="B98" s="450" t="s">
        <v>323</v>
      </c>
      <c r="C98" s="447">
        <v>525.75</v>
      </c>
      <c r="D98" s="448">
        <v>532.98333333333335</v>
      </c>
      <c r="E98" s="448">
        <v>508.9666666666667</v>
      </c>
      <c r="F98" s="448">
        <v>492.18333333333339</v>
      </c>
      <c r="G98" s="448">
        <v>468.16666666666674</v>
      </c>
      <c r="H98" s="448">
        <v>549.76666666666665</v>
      </c>
      <c r="I98" s="448">
        <v>573.7833333333333</v>
      </c>
      <c r="J98" s="448">
        <v>590.56666666666661</v>
      </c>
      <c r="K98" s="447">
        <v>557</v>
      </c>
      <c r="L98" s="447">
        <v>516.20000000000005</v>
      </c>
      <c r="M98" s="447">
        <v>10.378830000000001</v>
      </c>
    </row>
    <row r="99" spans="1:13" s="13" customFormat="1">
      <c r="A99" s="245">
        <v>89</v>
      </c>
      <c r="B99" s="450" t="s">
        <v>76</v>
      </c>
      <c r="C99" s="447">
        <v>150.44999999999999</v>
      </c>
      <c r="D99" s="448">
        <v>152.21666666666667</v>
      </c>
      <c r="E99" s="448">
        <v>148.23333333333335</v>
      </c>
      <c r="F99" s="448">
        <v>146.01666666666668</v>
      </c>
      <c r="G99" s="448">
        <v>142.03333333333336</v>
      </c>
      <c r="H99" s="448">
        <v>154.43333333333334</v>
      </c>
      <c r="I99" s="448">
        <v>158.41666666666663</v>
      </c>
      <c r="J99" s="448">
        <v>160.63333333333333</v>
      </c>
      <c r="K99" s="447">
        <v>156.19999999999999</v>
      </c>
      <c r="L99" s="447">
        <v>150</v>
      </c>
      <c r="M99" s="447">
        <v>231.74513999999999</v>
      </c>
    </row>
    <row r="100" spans="1:13" s="13" customFormat="1">
      <c r="A100" s="245">
        <v>90</v>
      </c>
      <c r="B100" s="450" t="s">
        <v>324</v>
      </c>
      <c r="C100" s="447">
        <v>612.04999999999995</v>
      </c>
      <c r="D100" s="448">
        <v>618.08333333333326</v>
      </c>
      <c r="E100" s="448">
        <v>600.01666666666654</v>
      </c>
      <c r="F100" s="448">
        <v>587.98333333333323</v>
      </c>
      <c r="G100" s="448">
        <v>569.91666666666652</v>
      </c>
      <c r="H100" s="448">
        <v>630.11666666666656</v>
      </c>
      <c r="I100" s="448">
        <v>648.18333333333317</v>
      </c>
      <c r="J100" s="448">
        <v>660.21666666666658</v>
      </c>
      <c r="K100" s="447">
        <v>636.15</v>
      </c>
      <c r="L100" s="447">
        <v>606.04999999999995</v>
      </c>
      <c r="M100" s="447">
        <v>3.2243200000000001</v>
      </c>
    </row>
    <row r="101" spans="1:13">
      <c r="A101" s="245">
        <v>91</v>
      </c>
      <c r="B101" s="450" t="s">
        <v>325</v>
      </c>
      <c r="C101" s="447">
        <v>459.85</v>
      </c>
      <c r="D101" s="448">
        <v>460.8</v>
      </c>
      <c r="E101" s="448">
        <v>454.05</v>
      </c>
      <c r="F101" s="448">
        <v>448.25</v>
      </c>
      <c r="G101" s="448">
        <v>441.5</v>
      </c>
      <c r="H101" s="448">
        <v>466.6</v>
      </c>
      <c r="I101" s="448">
        <v>473.35</v>
      </c>
      <c r="J101" s="448">
        <v>479.15000000000003</v>
      </c>
      <c r="K101" s="447">
        <v>467.55</v>
      </c>
      <c r="L101" s="447">
        <v>455</v>
      </c>
      <c r="M101" s="447">
        <v>0.28808</v>
      </c>
    </row>
    <row r="102" spans="1:13">
      <c r="A102" s="245">
        <v>92</v>
      </c>
      <c r="B102" s="450" t="s">
        <v>326</v>
      </c>
      <c r="C102" s="447">
        <v>601.65</v>
      </c>
      <c r="D102" s="448">
        <v>599.33333333333326</v>
      </c>
      <c r="E102" s="448">
        <v>592.61666666666656</v>
      </c>
      <c r="F102" s="448">
        <v>583.58333333333326</v>
      </c>
      <c r="G102" s="448">
        <v>576.86666666666656</v>
      </c>
      <c r="H102" s="448">
        <v>608.36666666666656</v>
      </c>
      <c r="I102" s="448">
        <v>615.08333333333326</v>
      </c>
      <c r="J102" s="448">
        <v>624.11666666666656</v>
      </c>
      <c r="K102" s="447">
        <v>606.04999999999995</v>
      </c>
      <c r="L102" s="447">
        <v>590.29999999999995</v>
      </c>
      <c r="M102" s="447">
        <v>1.77593</v>
      </c>
    </row>
    <row r="103" spans="1:13">
      <c r="A103" s="245">
        <v>93</v>
      </c>
      <c r="B103" s="450" t="s">
        <v>77</v>
      </c>
      <c r="C103" s="447">
        <v>132.65</v>
      </c>
      <c r="D103" s="448">
        <v>134.13333333333335</v>
      </c>
      <c r="E103" s="448">
        <v>130.56666666666672</v>
      </c>
      <c r="F103" s="448">
        <v>128.48333333333338</v>
      </c>
      <c r="G103" s="448">
        <v>124.91666666666674</v>
      </c>
      <c r="H103" s="448">
        <v>136.2166666666667</v>
      </c>
      <c r="I103" s="448">
        <v>139.78333333333336</v>
      </c>
      <c r="J103" s="448">
        <v>141.86666666666667</v>
      </c>
      <c r="K103" s="447">
        <v>137.69999999999999</v>
      </c>
      <c r="L103" s="447">
        <v>132.05000000000001</v>
      </c>
      <c r="M103" s="447">
        <v>29.497499999999999</v>
      </c>
    </row>
    <row r="104" spans="1:13">
      <c r="A104" s="245">
        <v>94</v>
      </c>
      <c r="B104" s="450" t="s">
        <v>327</v>
      </c>
      <c r="C104" s="447">
        <v>1330.15</v>
      </c>
      <c r="D104" s="448">
        <v>1330.3000000000002</v>
      </c>
      <c r="E104" s="448">
        <v>1322.6500000000003</v>
      </c>
      <c r="F104" s="448">
        <v>1315.15</v>
      </c>
      <c r="G104" s="448">
        <v>1307.5000000000002</v>
      </c>
      <c r="H104" s="448">
        <v>1337.8000000000004</v>
      </c>
      <c r="I104" s="448">
        <v>1345.45</v>
      </c>
      <c r="J104" s="448">
        <v>1352.9500000000005</v>
      </c>
      <c r="K104" s="447">
        <v>1337.95</v>
      </c>
      <c r="L104" s="447">
        <v>1322.8</v>
      </c>
      <c r="M104" s="447">
        <v>1.7203900000000001</v>
      </c>
    </row>
    <row r="105" spans="1:13">
      <c r="A105" s="245">
        <v>95</v>
      </c>
      <c r="B105" s="450" t="s">
        <v>328</v>
      </c>
      <c r="C105" s="447">
        <v>19.149999999999999</v>
      </c>
      <c r="D105" s="448">
        <v>19.3</v>
      </c>
      <c r="E105" s="448">
        <v>18.950000000000003</v>
      </c>
      <c r="F105" s="448">
        <v>18.750000000000004</v>
      </c>
      <c r="G105" s="448">
        <v>18.400000000000006</v>
      </c>
      <c r="H105" s="448">
        <v>19.5</v>
      </c>
      <c r="I105" s="448">
        <v>19.850000000000001</v>
      </c>
      <c r="J105" s="448">
        <v>20.049999999999997</v>
      </c>
      <c r="K105" s="447">
        <v>19.649999999999999</v>
      </c>
      <c r="L105" s="447">
        <v>19.100000000000001</v>
      </c>
      <c r="M105" s="447">
        <v>83.431100000000001</v>
      </c>
    </row>
    <row r="106" spans="1:13">
      <c r="A106" s="245">
        <v>96</v>
      </c>
      <c r="B106" s="450" t="s">
        <v>329</v>
      </c>
      <c r="C106" s="447">
        <v>886.85</v>
      </c>
      <c r="D106" s="448">
        <v>888.85</v>
      </c>
      <c r="E106" s="448">
        <v>881</v>
      </c>
      <c r="F106" s="448">
        <v>875.15</v>
      </c>
      <c r="G106" s="448">
        <v>867.3</v>
      </c>
      <c r="H106" s="448">
        <v>894.7</v>
      </c>
      <c r="I106" s="448">
        <v>902.55000000000018</v>
      </c>
      <c r="J106" s="448">
        <v>908.40000000000009</v>
      </c>
      <c r="K106" s="447">
        <v>896.7</v>
      </c>
      <c r="L106" s="447">
        <v>883</v>
      </c>
      <c r="M106" s="447">
        <v>2.8473000000000002</v>
      </c>
    </row>
    <row r="107" spans="1:13">
      <c r="A107" s="245">
        <v>97</v>
      </c>
      <c r="B107" s="450" t="s">
        <v>330</v>
      </c>
      <c r="C107" s="447">
        <v>413.1</v>
      </c>
      <c r="D107" s="448">
        <v>420.93333333333339</v>
      </c>
      <c r="E107" s="448">
        <v>401.01666666666677</v>
      </c>
      <c r="F107" s="448">
        <v>388.93333333333339</v>
      </c>
      <c r="G107" s="448">
        <v>369.01666666666677</v>
      </c>
      <c r="H107" s="448">
        <v>433.01666666666677</v>
      </c>
      <c r="I107" s="448">
        <v>452.93333333333339</v>
      </c>
      <c r="J107" s="448">
        <v>465.01666666666677</v>
      </c>
      <c r="K107" s="447">
        <v>440.85</v>
      </c>
      <c r="L107" s="447">
        <v>408.85</v>
      </c>
      <c r="M107" s="447">
        <v>5.30159</v>
      </c>
    </row>
    <row r="108" spans="1:13">
      <c r="A108" s="245">
        <v>98</v>
      </c>
      <c r="B108" s="450" t="s">
        <v>79</v>
      </c>
      <c r="C108" s="447">
        <v>511.05</v>
      </c>
      <c r="D108" s="448">
        <v>513.35</v>
      </c>
      <c r="E108" s="448">
        <v>504.70000000000005</v>
      </c>
      <c r="F108" s="448">
        <v>498.35</v>
      </c>
      <c r="G108" s="448">
        <v>489.70000000000005</v>
      </c>
      <c r="H108" s="448">
        <v>519.70000000000005</v>
      </c>
      <c r="I108" s="448">
        <v>528.34999999999991</v>
      </c>
      <c r="J108" s="448">
        <v>534.70000000000005</v>
      </c>
      <c r="K108" s="447">
        <v>522</v>
      </c>
      <c r="L108" s="447">
        <v>507</v>
      </c>
      <c r="M108" s="447">
        <v>11.737109999999999</v>
      </c>
    </row>
    <row r="109" spans="1:13">
      <c r="A109" s="245">
        <v>99</v>
      </c>
      <c r="B109" s="450" t="s">
        <v>331</v>
      </c>
      <c r="C109" s="447">
        <v>4025.75</v>
      </c>
      <c r="D109" s="448">
        <v>4010.5833333333335</v>
      </c>
      <c r="E109" s="448">
        <v>3921.166666666667</v>
      </c>
      <c r="F109" s="448">
        <v>3816.5833333333335</v>
      </c>
      <c r="G109" s="448">
        <v>3727.166666666667</v>
      </c>
      <c r="H109" s="448">
        <v>4115.166666666667</v>
      </c>
      <c r="I109" s="448">
        <v>4204.5833333333339</v>
      </c>
      <c r="J109" s="448">
        <v>4309.166666666667</v>
      </c>
      <c r="K109" s="447">
        <v>4100</v>
      </c>
      <c r="L109" s="447">
        <v>3906</v>
      </c>
      <c r="M109" s="447">
        <v>0.24374999999999999</v>
      </c>
    </row>
    <row r="110" spans="1:13">
      <c r="A110" s="245">
        <v>100</v>
      </c>
      <c r="B110" s="450" t="s">
        <v>332</v>
      </c>
      <c r="C110" s="447">
        <v>169.05</v>
      </c>
      <c r="D110" s="448">
        <v>168.66666666666666</v>
      </c>
      <c r="E110" s="448">
        <v>164.23333333333332</v>
      </c>
      <c r="F110" s="448">
        <v>159.41666666666666</v>
      </c>
      <c r="G110" s="448">
        <v>154.98333333333332</v>
      </c>
      <c r="H110" s="448">
        <v>173.48333333333332</v>
      </c>
      <c r="I110" s="448">
        <v>177.91666666666666</v>
      </c>
      <c r="J110" s="448">
        <v>182.73333333333332</v>
      </c>
      <c r="K110" s="447">
        <v>173.1</v>
      </c>
      <c r="L110" s="447">
        <v>163.85</v>
      </c>
      <c r="M110" s="447">
        <v>11.64748</v>
      </c>
    </row>
    <row r="111" spans="1:13">
      <c r="A111" s="245">
        <v>101</v>
      </c>
      <c r="B111" s="450" t="s">
        <v>333</v>
      </c>
      <c r="C111" s="447">
        <v>294.3</v>
      </c>
      <c r="D111" s="448">
        <v>290.23333333333335</v>
      </c>
      <c r="E111" s="448">
        <v>284.06666666666672</v>
      </c>
      <c r="F111" s="448">
        <v>273.83333333333337</v>
      </c>
      <c r="G111" s="448">
        <v>267.66666666666674</v>
      </c>
      <c r="H111" s="448">
        <v>300.4666666666667</v>
      </c>
      <c r="I111" s="448">
        <v>306.63333333333333</v>
      </c>
      <c r="J111" s="448">
        <v>316.86666666666667</v>
      </c>
      <c r="K111" s="447">
        <v>296.39999999999998</v>
      </c>
      <c r="L111" s="447">
        <v>280</v>
      </c>
      <c r="M111" s="447">
        <v>17.540140000000001</v>
      </c>
    </row>
    <row r="112" spans="1:13">
      <c r="A112" s="245">
        <v>102</v>
      </c>
      <c r="B112" s="450" t="s">
        <v>334</v>
      </c>
      <c r="C112" s="447">
        <v>130.4</v>
      </c>
      <c r="D112" s="448">
        <v>132.03333333333333</v>
      </c>
      <c r="E112" s="448">
        <v>128.36666666666667</v>
      </c>
      <c r="F112" s="448">
        <v>126.33333333333334</v>
      </c>
      <c r="G112" s="448">
        <v>122.66666666666669</v>
      </c>
      <c r="H112" s="448">
        <v>134.06666666666666</v>
      </c>
      <c r="I112" s="448">
        <v>137.73333333333335</v>
      </c>
      <c r="J112" s="448">
        <v>139.76666666666665</v>
      </c>
      <c r="K112" s="447">
        <v>135.69999999999999</v>
      </c>
      <c r="L112" s="447">
        <v>130</v>
      </c>
      <c r="M112" s="447">
        <v>15.148759999999999</v>
      </c>
    </row>
    <row r="113" spans="1:13">
      <c r="A113" s="245">
        <v>103</v>
      </c>
      <c r="B113" s="450" t="s">
        <v>335</v>
      </c>
      <c r="C113" s="447">
        <v>640.04999999999995</v>
      </c>
      <c r="D113" s="448">
        <v>646.69999999999993</v>
      </c>
      <c r="E113" s="448">
        <v>628.39999999999986</v>
      </c>
      <c r="F113" s="448">
        <v>616.74999999999989</v>
      </c>
      <c r="G113" s="448">
        <v>598.44999999999982</v>
      </c>
      <c r="H113" s="448">
        <v>658.34999999999991</v>
      </c>
      <c r="I113" s="448">
        <v>676.64999999999986</v>
      </c>
      <c r="J113" s="448">
        <v>688.3</v>
      </c>
      <c r="K113" s="447">
        <v>665</v>
      </c>
      <c r="L113" s="447">
        <v>635.04999999999995</v>
      </c>
      <c r="M113" s="447">
        <v>3.9828100000000002</v>
      </c>
    </row>
    <row r="114" spans="1:13">
      <c r="A114" s="245">
        <v>104</v>
      </c>
      <c r="B114" s="450" t="s">
        <v>81</v>
      </c>
      <c r="C114" s="447">
        <v>551.54999999999995</v>
      </c>
      <c r="D114" s="448">
        <v>559.69999999999993</v>
      </c>
      <c r="E114" s="448">
        <v>538.39999999999986</v>
      </c>
      <c r="F114" s="448">
        <v>525.24999999999989</v>
      </c>
      <c r="G114" s="448">
        <v>503.94999999999982</v>
      </c>
      <c r="H114" s="448">
        <v>572.84999999999991</v>
      </c>
      <c r="I114" s="448">
        <v>594.14999999999986</v>
      </c>
      <c r="J114" s="448">
        <v>607.29999999999995</v>
      </c>
      <c r="K114" s="447">
        <v>581</v>
      </c>
      <c r="L114" s="447">
        <v>546.54999999999995</v>
      </c>
      <c r="M114" s="447">
        <v>49.601550000000003</v>
      </c>
    </row>
    <row r="115" spans="1:13">
      <c r="A115" s="245">
        <v>105</v>
      </c>
      <c r="B115" s="450" t="s">
        <v>82</v>
      </c>
      <c r="C115" s="447">
        <v>935.6</v>
      </c>
      <c r="D115" s="448">
        <v>935.19999999999993</v>
      </c>
      <c r="E115" s="448">
        <v>930.39999999999986</v>
      </c>
      <c r="F115" s="448">
        <v>925.19999999999993</v>
      </c>
      <c r="G115" s="448">
        <v>920.39999999999986</v>
      </c>
      <c r="H115" s="448">
        <v>940.39999999999986</v>
      </c>
      <c r="I115" s="448">
        <v>945.19999999999982</v>
      </c>
      <c r="J115" s="448">
        <v>950.39999999999986</v>
      </c>
      <c r="K115" s="447">
        <v>940</v>
      </c>
      <c r="L115" s="447">
        <v>930</v>
      </c>
      <c r="M115" s="447">
        <v>36.952419999999996</v>
      </c>
    </row>
    <row r="116" spans="1:13">
      <c r="A116" s="245">
        <v>106</v>
      </c>
      <c r="B116" s="450" t="s">
        <v>231</v>
      </c>
      <c r="C116" s="447">
        <v>173.1</v>
      </c>
      <c r="D116" s="448">
        <v>174.61666666666667</v>
      </c>
      <c r="E116" s="448">
        <v>170.48333333333335</v>
      </c>
      <c r="F116" s="448">
        <v>167.86666666666667</v>
      </c>
      <c r="G116" s="448">
        <v>163.73333333333335</v>
      </c>
      <c r="H116" s="448">
        <v>177.23333333333335</v>
      </c>
      <c r="I116" s="448">
        <v>181.36666666666667</v>
      </c>
      <c r="J116" s="448">
        <v>183.98333333333335</v>
      </c>
      <c r="K116" s="447">
        <v>178.75</v>
      </c>
      <c r="L116" s="447">
        <v>172</v>
      </c>
      <c r="M116" s="447">
        <v>14.90056</v>
      </c>
    </row>
    <row r="117" spans="1:13">
      <c r="A117" s="245">
        <v>107</v>
      </c>
      <c r="B117" s="450" t="s">
        <v>83</v>
      </c>
      <c r="C117" s="447">
        <v>147.44999999999999</v>
      </c>
      <c r="D117" s="448">
        <v>148.18333333333331</v>
      </c>
      <c r="E117" s="448">
        <v>146.36666666666662</v>
      </c>
      <c r="F117" s="448">
        <v>145.2833333333333</v>
      </c>
      <c r="G117" s="448">
        <v>143.46666666666661</v>
      </c>
      <c r="H117" s="448">
        <v>149.26666666666662</v>
      </c>
      <c r="I117" s="448">
        <v>151.08333333333329</v>
      </c>
      <c r="J117" s="448">
        <v>152.16666666666663</v>
      </c>
      <c r="K117" s="447">
        <v>150</v>
      </c>
      <c r="L117" s="447">
        <v>147.1</v>
      </c>
      <c r="M117" s="447">
        <v>104.34892000000001</v>
      </c>
    </row>
    <row r="118" spans="1:13">
      <c r="A118" s="245">
        <v>108</v>
      </c>
      <c r="B118" s="450" t="s">
        <v>336</v>
      </c>
      <c r="C118" s="447">
        <v>385.5</v>
      </c>
      <c r="D118" s="448">
        <v>387.91666666666669</v>
      </c>
      <c r="E118" s="448">
        <v>380.83333333333337</v>
      </c>
      <c r="F118" s="448">
        <v>376.16666666666669</v>
      </c>
      <c r="G118" s="448">
        <v>369.08333333333337</v>
      </c>
      <c r="H118" s="448">
        <v>392.58333333333337</v>
      </c>
      <c r="I118" s="448">
        <v>399.66666666666674</v>
      </c>
      <c r="J118" s="448">
        <v>404.33333333333337</v>
      </c>
      <c r="K118" s="447">
        <v>395</v>
      </c>
      <c r="L118" s="447">
        <v>383.25</v>
      </c>
      <c r="M118" s="447">
        <v>3.4567399999999999</v>
      </c>
    </row>
    <row r="119" spans="1:13">
      <c r="A119" s="245">
        <v>109</v>
      </c>
      <c r="B119" s="450" t="s">
        <v>821</v>
      </c>
      <c r="C119" s="447">
        <v>3341.8</v>
      </c>
      <c r="D119" s="448">
        <v>3337.2666666666664</v>
      </c>
      <c r="E119" s="448">
        <v>3300.0333333333328</v>
      </c>
      <c r="F119" s="448">
        <v>3258.2666666666664</v>
      </c>
      <c r="G119" s="448">
        <v>3221.0333333333328</v>
      </c>
      <c r="H119" s="448">
        <v>3379.0333333333328</v>
      </c>
      <c r="I119" s="448">
        <v>3416.2666666666664</v>
      </c>
      <c r="J119" s="448">
        <v>3458.0333333333328</v>
      </c>
      <c r="K119" s="447">
        <v>3374.5</v>
      </c>
      <c r="L119" s="447">
        <v>3295.5</v>
      </c>
      <c r="M119" s="447">
        <v>5.2168900000000002</v>
      </c>
    </row>
    <row r="120" spans="1:13">
      <c r="A120" s="245">
        <v>110</v>
      </c>
      <c r="B120" s="450" t="s">
        <v>84</v>
      </c>
      <c r="C120" s="447">
        <v>1709.6</v>
      </c>
      <c r="D120" s="448">
        <v>1688.2666666666667</v>
      </c>
      <c r="E120" s="448">
        <v>1656.3333333333333</v>
      </c>
      <c r="F120" s="448">
        <v>1603.0666666666666</v>
      </c>
      <c r="G120" s="448">
        <v>1571.1333333333332</v>
      </c>
      <c r="H120" s="448">
        <v>1741.5333333333333</v>
      </c>
      <c r="I120" s="448">
        <v>1773.4666666666667</v>
      </c>
      <c r="J120" s="448">
        <v>1826.7333333333333</v>
      </c>
      <c r="K120" s="447">
        <v>1720.2</v>
      </c>
      <c r="L120" s="447">
        <v>1635</v>
      </c>
      <c r="M120" s="447">
        <v>25.507349999999999</v>
      </c>
    </row>
    <row r="121" spans="1:13">
      <c r="A121" s="245">
        <v>111</v>
      </c>
      <c r="B121" s="450" t="s">
        <v>85</v>
      </c>
      <c r="C121" s="447">
        <v>668.1</v>
      </c>
      <c r="D121" s="448">
        <v>661.6</v>
      </c>
      <c r="E121" s="448">
        <v>645.5</v>
      </c>
      <c r="F121" s="448">
        <v>622.9</v>
      </c>
      <c r="G121" s="448">
        <v>606.79999999999995</v>
      </c>
      <c r="H121" s="448">
        <v>684.2</v>
      </c>
      <c r="I121" s="448">
        <v>700.30000000000018</v>
      </c>
      <c r="J121" s="448">
        <v>722.90000000000009</v>
      </c>
      <c r="K121" s="447">
        <v>677.7</v>
      </c>
      <c r="L121" s="447">
        <v>639</v>
      </c>
      <c r="M121" s="447">
        <v>196.46925999999999</v>
      </c>
    </row>
    <row r="122" spans="1:13">
      <c r="A122" s="245">
        <v>112</v>
      </c>
      <c r="B122" s="450" t="s">
        <v>232</v>
      </c>
      <c r="C122" s="447">
        <v>845.15</v>
      </c>
      <c r="D122" s="448">
        <v>838.4</v>
      </c>
      <c r="E122" s="448">
        <v>826.8</v>
      </c>
      <c r="F122" s="448">
        <v>808.44999999999993</v>
      </c>
      <c r="G122" s="448">
        <v>796.84999999999991</v>
      </c>
      <c r="H122" s="448">
        <v>856.75</v>
      </c>
      <c r="I122" s="448">
        <v>868.35000000000014</v>
      </c>
      <c r="J122" s="448">
        <v>886.7</v>
      </c>
      <c r="K122" s="447">
        <v>850</v>
      </c>
      <c r="L122" s="447">
        <v>820.05</v>
      </c>
      <c r="M122" s="447">
        <v>7.81121</v>
      </c>
    </row>
    <row r="123" spans="1:13">
      <c r="A123" s="245">
        <v>113</v>
      </c>
      <c r="B123" s="450" t="s">
        <v>337</v>
      </c>
      <c r="C123" s="447">
        <v>624.35</v>
      </c>
      <c r="D123" s="448">
        <v>624.53333333333342</v>
      </c>
      <c r="E123" s="448">
        <v>619.76666666666688</v>
      </c>
      <c r="F123" s="448">
        <v>615.18333333333351</v>
      </c>
      <c r="G123" s="448">
        <v>610.41666666666697</v>
      </c>
      <c r="H123" s="448">
        <v>629.11666666666679</v>
      </c>
      <c r="I123" s="448">
        <v>633.88333333333344</v>
      </c>
      <c r="J123" s="448">
        <v>638.4666666666667</v>
      </c>
      <c r="K123" s="447">
        <v>629.29999999999995</v>
      </c>
      <c r="L123" s="447">
        <v>619.95000000000005</v>
      </c>
      <c r="M123" s="447">
        <v>0.71869000000000005</v>
      </c>
    </row>
    <row r="124" spans="1:13">
      <c r="A124" s="245">
        <v>114</v>
      </c>
      <c r="B124" s="450" t="s">
        <v>233</v>
      </c>
      <c r="C124" s="447">
        <v>402.95</v>
      </c>
      <c r="D124" s="448">
        <v>402.9666666666667</v>
      </c>
      <c r="E124" s="448">
        <v>399.98333333333341</v>
      </c>
      <c r="F124" s="448">
        <v>397.01666666666671</v>
      </c>
      <c r="G124" s="448">
        <v>394.03333333333342</v>
      </c>
      <c r="H124" s="448">
        <v>405.93333333333339</v>
      </c>
      <c r="I124" s="448">
        <v>408.91666666666674</v>
      </c>
      <c r="J124" s="448">
        <v>411.88333333333338</v>
      </c>
      <c r="K124" s="447">
        <v>405.95</v>
      </c>
      <c r="L124" s="447">
        <v>400</v>
      </c>
      <c r="M124" s="447">
        <v>24.298169999999999</v>
      </c>
    </row>
    <row r="125" spans="1:13">
      <c r="A125" s="245">
        <v>115</v>
      </c>
      <c r="B125" s="450" t="s">
        <v>86</v>
      </c>
      <c r="C125" s="447">
        <v>808.55</v>
      </c>
      <c r="D125" s="448">
        <v>822.51666666666677</v>
      </c>
      <c r="E125" s="448">
        <v>791.03333333333353</v>
      </c>
      <c r="F125" s="448">
        <v>773.51666666666677</v>
      </c>
      <c r="G125" s="448">
        <v>742.03333333333353</v>
      </c>
      <c r="H125" s="448">
        <v>840.03333333333353</v>
      </c>
      <c r="I125" s="448">
        <v>871.51666666666688</v>
      </c>
      <c r="J125" s="448">
        <v>889.03333333333353</v>
      </c>
      <c r="K125" s="447">
        <v>854</v>
      </c>
      <c r="L125" s="447">
        <v>805</v>
      </c>
      <c r="M125" s="447">
        <v>20.94171</v>
      </c>
    </row>
    <row r="126" spans="1:13">
      <c r="A126" s="245">
        <v>116</v>
      </c>
      <c r="B126" s="450" t="s">
        <v>338</v>
      </c>
      <c r="C126" s="447">
        <v>809.25</v>
      </c>
      <c r="D126" s="448">
        <v>810.38333333333321</v>
      </c>
      <c r="E126" s="448">
        <v>804.9166666666664</v>
      </c>
      <c r="F126" s="448">
        <v>800.58333333333314</v>
      </c>
      <c r="G126" s="448">
        <v>795.11666666666633</v>
      </c>
      <c r="H126" s="448">
        <v>814.71666666666647</v>
      </c>
      <c r="I126" s="448">
        <v>820.18333333333317</v>
      </c>
      <c r="J126" s="448">
        <v>824.51666666666654</v>
      </c>
      <c r="K126" s="447">
        <v>815.85</v>
      </c>
      <c r="L126" s="447">
        <v>806.05</v>
      </c>
      <c r="M126" s="447">
        <v>0.67527999999999999</v>
      </c>
    </row>
    <row r="127" spans="1:13">
      <c r="A127" s="245">
        <v>117</v>
      </c>
      <c r="B127" s="450" t="s">
        <v>339</v>
      </c>
      <c r="C127" s="447">
        <v>98.4</v>
      </c>
      <c r="D127" s="448">
        <v>98.366666666666674</v>
      </c>
      <c r="E127" s="448">
        <v>94.333333333333343</v>
      </c>
      <c r="F127" s="448">
        <v>90.266666666666666</v>
      </c>
      <c r="G127" s="448">
        <v>86.233333333333334</v>
      </c>
      <c r="H127" s="448">
        <v>102.43333333333335</v>
      </c>
      <c r="I127" s="448">
        <v>106.46666666666668</v>
      </c>
      <c r="J127" s="448">
        <v>110.53333333333336</v>
      </c>
      <c r="K127" s="447">
        <v>102.4</v>
      </c>
      <c r="L127" s="447">
        <v>94.3</v>
      </c>
      <c r="M127" s="447">
        <v>34.629530000000003</v>
      </c>
    </row>
    <row r="128" spans="1:13">
      <c r="A128" s="245">
        <v>118</v>
      </c>
      <c r="B128" s="450" t="s">
        <v>340</v>
      </c>
      <c r="C128" s="447">
        <v>103.95</v>
      </c>
      <c r="D128" s="448">
        <v>104.41666666666667</v>
      </c>
      <c r="E128" s="448">
        <v>103.23333333333335</v>
      </c>
      <c r="F128" s="448">
        <v>102.51666666666668</v>
      </c>
      <c r="G128" s="448">
        <v>101.33333333333336</v>
      </c>
      <c r="H128" s="448">
        <v>105.13333333333334</v>
      </c>
      <c r="I128" s="448">
        <v>106.31666666666665</v>
      </c>
      <c r="J128" s="448">
        <v>107.03333333333333</v>
      </c>
      <c r="K128" s="447">
        <v>105.6</v>
      </c>
      <c r="L128" s="447">
        <v>103.7</v>
      </c>
      <c r="M128" s="447">
        <v>18.818290000000001</v>
      </c>
    </row>
    <row r="129" spans="1:13">
      <c r="A129" s="245">
        <v>119</v>
      </c>
      <c r="B129" s="450" t="s">
        <v>341</v>
      </c>
      <c r="C129" s="447">
        <v>655.25</v>
      </c>
      <c r="D129" s="448">
        <v>665.15</v>
      </c>
      <c r="E129" s="448">
        <v>642.29999999999995</v>
      </c>
      <c r="F129" s="448">
        <v>629.35</v>
      </c>
      <c r="G129" s="448">
        <v>606.5</v>
      </c>
      <c r="H129" s="448">
        <v>678.09999999999991</v>
      </c>
      <c r="I129" s="448">
        <v>700.95</v>
      </c>
      <c r="J129" s="448">
        <v>713.89999999999986</v>
      </c>
      <c r="K129" s="447">
        <v>688</v>
      </c>
      <c r="L129" s="447">
        <v>652.20000000000005</v>
      </c>
      <c r="M129" s="447">
        <v>1.75996</v>
      </c>
    </row>
    <row r="130" spans="1:13">
      <c r="A130" s="245">
        <v>120</v>
      </c>
      <c r="B130" s="450" t="s">
        <v>92</v>
      </c>
      <c r="C130" s="447">
        <v>279</v>
      </c>
      <c r="D130" s="448">
        <v>280.31666666666666</v>
      </c>
      <c r="E130" s="448">
        <v>276.18333333333334</v>
      </c>
      <c r="F130" s="448">
        <v>273.36666666666667</v>
      </c>
      <c r="G130" s="448">
        <v>269.23333333333335</v>
      </c>
      <c r="H130" s="448">
        <v>283.13333333333333</v>
      </c>
      <c r="I130" s="448">
        <v>287.26666666666665</v>
      </c>
      <c r="J130" s="448">
        <v>290.08333333333331</v>
      </c>
      <c r="K130" s="447">
        <v>284.45</v>
      </c>
      <c r="L130" s="447">
        <v>277.5</v>
      </c>
      <c r="M130" s="447">
        <v>128.89490000000001</v>
      </c>
    </row>
    <row r="131" spans="1:13">
      <c r="A131" s="245">
        <v>121</v>
      </c>
      <c r="B131" s="450" t="s">
        <v>87</v>
      </c>
      <c r="C131" s="447">
        <v>530.54999999999995</v>
      </c>
      <c r="D131" s="448">
        <v>532.19999999999993</v>
      </c>
      <c r="E131" s="448">
        <v>527.64999999999986</v>
      </c>
      <c r="F131" s="448">
        <v>524.74999999999989</v>
      </c>
      <c r="G131" s="448">
        <v>520.19999999999982</v>
      </c>
      <c r="H131" s="448">
        <v>535.09999999999991</v>
      </c>
      <c r="I131" s="448">
        <v>539.64999999999986</v>
      </c>
      <c r="J131" s="448">
        <v>542.54999999999995</v>
      </c>
      <c r="K131" s="447">
        <v>536.75</v>
      </c>
      <c r="L131" s="447">
        <v>529.29999999999995</v>
      </c>
      <c r="M131" s="447">
        <v>23.415199999999999</v>
      </c>
    </row>
    <row r="132" spans="1:13">
      <c r="A132" s="245">
        <v>122</v>
      </c>
      <c r="B132" s="450" t="s">
        <v>234</v>
      </c>
      <c r="C132" s="447">
        <v>1859.2</v>
      </c>
      <c r="D132" s="448">
        <v>1873.3999999999999</v>
      </c>
      <c r="E132" s="448">
        <v>1835.7999999999997</v>
      </c>
      <c r="F132" s="448">
        <v>1812.3999999999999</v>
      </c>
      <c r="G132" s="448">
        <v>1774.7999999999997</v>
      </c>
      <c r="H132" s="448">
        <v>1896.7999999999997</v>
      </c>
      <c r="I132" s="448">
        <v>1934.3999999999996</v>
      </c>
      <c r="J132" s="448">
        <v>1957.7999999999997</v>
      </c>
      <c r="K132" s="447">
        <v>1911</v>
      </c>
      <c r="L132" s="447">
        <v>1850</v>
      </c>
      <c r="M132" s="447">
        <v>2.05138</v>
      </c>
    </row>
    <row r="133" spans="1:13">
      <c r="A133" s="245">
        <v>123</v>
      </c>
      <c r="B133" s="450" t="s">
        <v>342</v>
      </c>
      <c r="C133" s="447">
        <v>1805.35</v>
      </c>
      <c r="D133" s="448">
        <v>1810.05</v>
      </c>
      <c r="E133" s="448">
        <v>1785.3</v>
      </c>
      <c r="F133" s="448">
        <v>1765.25</v>
      </c>
      <c r="G133" s="448">
        <v>1740.5</v>
      </c>
      <c r="H133" s="448">
        <v>1830.1</v>
      </c>
      <c r="I133" s="448">
        <v>1854.85</v>
      </c>
      <c r="J133" s="448">
        <v>1874.8999999999999</v>
      </c>
      <c r="K133" s="447">
        <v>1834.8</v>
      </c>
      <c r="L133" s="447">
        <v>1790</v>
      </c>
      <c r="M133" s="447">
        <v>9.9476899999999997</v>
      </c>
    </row>
    <row r="134" spans="1:13">
      <c r="A134" s="245">
        <v>124</v>
      </c>
      <c r="B134" s="450" t="s">
        <v>343</v>
      </c>
      <c r="C134" s="447">
        <v>175</v>
      </c>
      <c r="D134" s="448">
        <v>175.15</v>
      </c>
      <c r="E134" s="448">
        <v>171.4</v>
      </c>
      <c r="F134" s="448">
        <v>167.8</v>
      </c>
      <c r="G134" s="448">
        <v>164.05</v>
      </c>
      <c r="H134" s="448">
        <v>178.75</v>
      </c>
      <c r="I134" s="448">
        <v>182.5</v>
      </c>
      <c r="J134" s="448">
        <v>186.1</v>
      </c>
      <c r="K134" s="447">
        <v>178.9</v>
      </c>
      <c r="L134" s="447">
        <v>171.55</v>
      </c>
      <c r="M134" s="447">
        <v>60.116840000000003</v>
      </c>
    </row>
    <row r="135" spans="1:13">
      <c r="A135" s="245">
        <v>125</v>
      </c>
      <c r="B135" s="450" t="s">
        <v>830</v>
      </c>
      <c r="C135" s="447">
        <v>175.8</v>
      </c>
      <c r="D135" s="448">
        <v>177.21666666666667</v>
      </c>
      <c r="E135" s="448">
        <v>174.08333333333334</v>
      </c>
      <c r="F135" s="448">
        <v>172.36666666666667</v>
      </c>
      <c r="G135" s="448">
        <v>169.23333333333335</v>
      </c>
      <c r="H135" s="448">
        <v>178.93333333333334</v>
      </c>
      <c r="I135" s="448">
        <v>182.06666666666666</v>
      </c>
      <c r="J135" s="448">
        <v>183.78333333333333</v>
      </c>
      <c r="K135" s="447">
        <v>180.35</v>
      </c>
      <c r="L135" s="447">
        <v>175.5</v>
      </c>
      <c r="M135" s="447">
        <v>6.2001900000000001</v>
      </c>
    </row>
    <row r="136" spans="1:13">
      <c r="A136" s="245">
        <v>126</v>
      </c>
      <c r="B136" s="450" t="s">
        <v>740</v>
      </c>
      <c r="C136" s="447">
        <v>864.35</v>
      </c>
      <c r="D136" s="448">
        <v>865.7833333333333</v>
      </c>
      <c r="E136" s="448">
        <v>850.56666666666661</v>
      </c>
      <c r="F136" s="448">
        <v>836.7833333333333</v>
      </c>
      <c r="G136" s="448">
        <v>821.56666666666661</v>
      </c>
      <c r="H136" s="448">
        <v>879.56666666666661</v>
      </c>
      <c r="I136" s="448">
        <v>894.7833333333333</v>
      </c>
      <c r="J136" s="448">
        <v>908.56666666666661</v>
      </c>
      <c r="K136" s="447">
        <v>881</v>
      </c>
      <c r="L136" s="447">
        <v>852</v>
      </c>
      <c r="M136" s="447">
        <v>2.1103499999999999</v>
      </c>
    </row>
    <row r="137" spans="1:13">
      <c r="A137" s="245">
        <v>127</v>
      </c>
      <c r="B137" s="450" t="s">
        <v>345</v>
      </c>
      <c r="C137" s="447">
        <v>537.1</v>
      </c>
      <c r="D137" s="448">
        <v>540.19999999999993</v>
      </c>
      <c r="E137" s="448">
        <v>531.89999999999986</v>
      </c>
      <c r="F137" s="448">
        <v>526.69999999999993</v>
      </c>
      <c r="G137" s="448">
        <v>518.39999999999986</v>
      </c>
      <c r="H137" s="448">
        <v>545.39999999999986</v>
      </c>
      <c r="I137" s="448">
        <v>553.69999999999982</v>
      </c>
      <c r="J137" s="448">
        <v>558.89999999999986</v>
      </c>
      <c r="K137" s="447">
        <v>548.5</v>
      </c>
      <c r="L137" s="447">
        <v>535</v>
      </c>
      <c r="M137" s="447">
        <v>3.1444200000000002</v>
      </c>
    </row>
    <row r="138" spans="1:13">
      <c r="A138" s="245">
        <v>128</v>
      </c>
      <c r="B138" s="450" t="s">
        <v>89</v>
      </c>
      <c r="C138" s="447">
        <v>15.4</v>
      </c>
      <c r="D138" s="448">
        <v>14.549999999999999</v>
      </c>
      <c r="E138" s="448">
        <v>13.699999999999998</v>
      </c>
      <c r="F138" s="448">
        <v>11.999999999999998</v>
      </c>
      <c r="G138" s="448">
        <v>11.149999999999997</v>
      </c>
      <c r="H138" s="448">
        <v>16.25</v>
      </c>
      <c r="I138" s="448">
        <v>17.100000000000001</v>
      </c>
      <c r="J138" s="448">
        <v>18.799999999999997</v>
      </c>
      <c r="K138" s="447">
        <v>15.4</v>
      </c>
      <c r="L138" s="447">
        <v>12.85</v>
      </c>
      <c r="M138" s="447">
        <v>1339.9854</v>
      </c>
    </row>
    <row r="139" spans="1:13">
      <c r="A139" s="245">
        <v>129</v>
      </c>
      <c r="B139" s="450" t="s">
        <v>346</v>
      </c>
      <c r="C139" s="447">
        <v>216.5</v>
      </c>
      <c r="D139" s="448">
        <v>208.26666666666665</v>
      </c>
      <c r="E139" s="448">
        <v>197.5333333333333</v>
      </c>
      <c r="F139" s="448">
        <v>178.56666666666666</v>
      </c>
      <c r="G139" s="448">
        <v>167.83333333333331</v>
      </c>
      <c r="H139" s="448">
        <v>227.23333333333329</v>
      </c>
      <c r="I139" s="448">
        <v>237.96666666666664</v>
      </c>
      <c r="J139" s="448">
        <v>256.93333333333328</v>
      </c>
      <c r="K139" s="447">
        <v>219</v>
      </c>
      <c r="L139" s="447">
        <v>189.3</v>
      </c>
      <c r="M139" s="447">
        <v>70.394310000000004</v>
      </c>
    </row>
    <row r="140" spans="1:13">
      <c r="A140" s="245">
        <v>130</v>
      </c>
      <c r="B140" s="450" t="s">
        <v>90</v>
      </c>
      <c r="C140" s="447">
        <v>4097.8500000000004</v>
      </c>
      <c r="D140" s="448">
        <v>4106.8</v>
      </c>
      <c r="E140" s="448">
        <v>4076.1000000000004</v>
      </c>
      <c r="F140" s="448">
        <v>4054.3500000000004</v>
      </c>
      <c r="G140" s="448">
        <v>4023.6500000000005</v>
      </c>
      <c r="H140" s="448">
        <v>4128.55</v>
      </c>
      <c r="I140" s="448">
        <v>4159.2499999999991</v>
      </c>
      <c r="J140" s="448">
        <v>4181</v>
      </c>
      <c r="K140" s="447">
        <v>4137.5</v>
      </c>
      <c r="L140" s="447">
        <v>4085.05</v>
      </c>
      <c r="M140" s="447">
        <v>2.3586999999999998</v>
      </c>
    </row>
    <row r="141" spans="1:13">
      <c r="A141" s="245">
        <v>131</v>
      </c>
      <c r="B141" s="450" t="s">
        <v>347</v>
      </c>
      <c r="C141" s="447">
        <v>3923.15</v>
      </c>
      <c r="D141" s="448">
        <v>3926.0499999999997</v>
      </c>
      <c r="E141" s="448">
        <v>3892.0999999999995</v>
      </c>
      <c r="F141" s="448">
        <v>3861.0499999999997</v>
      </c>
      <c r="G141" s="448">
        <v>3827.0999999999995</v>
      </c>
      <c r="H141" s="448">
        <v>3957.0999999999995</v>
      </c>
      <c r="I141" s="448">
        <v>3991.0499999999993</v>
      </c>
      <c r="J141" s="448">
        <v>4022.0999999999995</v>
      </c>
      <c r="K141" s="447">
        <v>3960</v>
      </c>
      <c r="L141" s="447">
        <v>3895</v>
      </c>
      <c r="M141" s="447">
        <v>1.7496</v>
      </c>
    </row>
    <row r="142" spans="1:13">
      <c r="A142" s="245">
        <v>132</v>
      </c>
      <c r="B142" s="450" t="s">
        <v>348</v>
      </c>
      <c r="C142" s="447">
        <v>2773.05</v>
      </c>
      <c r="D142" s="448">
        <v>2780.4833333333336</v>
      </c>
      <c r="E142" s="448">
        <v>2744.5666666666671</v>
      </c>
      <c r="F142" s="448">
        <v>2716.0833333333335</v>
      </c>
      <c r="G142" s="448">
        <v>2680.166666666667</v>
      </c>
      <c r="H142" s="448">
        <v>2808.9666666666672</v>
      </c>
      <c r="I142" s="448">
        <v>2844.8833333333332</v>
      </c>
      <c r="J142" s="448">
        <v>2873.3666666666672</v>
      </c>
      <c r="K142" s="447">
        <v>2816.4</v>
      </c>
      <c r="L142" s="447">
        <v>2752</v>
      </c>
      <c r="M142" s="447">
        <v>2.10873</v>
      </c>
    </row>
    <row r="143" spans="1:13">
      <c r="A143" s="245">
        <v>133</v>
      </c>
      <c r="B143" s="450" t="s">
        <v>93</v>
      </c>
      <c r="C143" s="447">
        <v>5311.2</v>
      </c>
      <c r="D143" s="448">
        <v>5295.4000000000005</v>
      </c>
      <c r="E143" s="448">
        <v>5270.8000000000011</v>
      </c>
      <c r="F143" s="448">
        <v>5230.4000000000005</v>
      </c>
      <c r="G143" s="448">
        <v>5205.8000000000011</v>
      </c>
      <c r="H143" s="448">
        <v>5335.8000000000011</v>
      </c>
      <c r="I143" s="448">
        <v>5360.4000000000015</v>
      </c>
      <c r="J143" s="448">
        <v>5400.8000000000011</v>
      </c>
      <c r="K143" s="447">
        <v>5320</v>
      </c>
      <c r="L143" s="447">
        <v>5255</v>
      </c>
      <c r="M143" s="447">
        <v>6.9561500000000001</v>
      </c>
    </row>
    <row r="144" spans="1:13">
      <c r="A144" s="245">
        <v>134</v>
      </c>
      <c r="B144" s="450" t="s">
        <v>349</v>
      </c>
      <c r="C144" s="447">
        <v>417.35</v>
      </c>
      <c r="D144" s="448">
        <v>418.84999999999997</v>
      </c>
      <c r="E144" s="448">
        <v>412.69999999999993</v>
      </c>
      <c r="F144" s="448">
        <v>408.04999999999995</v>
      </c>
      <c r="G144" s="448">
        <v>401.89999999999992</v>
      </c>
      <c r="H144" s="448">
        <v>423.49999999999994</v>
      </c>
      <c r="I144" s="448">
        <v>429.64999999999992</v>
      </c>
      <c r="J144" s="448">
        <v>434.29999999999995</v>
      </c>
      <c r="K144" s="447">
        <v>425</v>
      </c>
      <c r="L144" s="447">
        <v>414.2</v>
      </c>
      <c r="M144" s="447">
        <v>5.7344099999999996</v>
      </c>
    </row>
    <row r="145" spans="1:13">
      <c r="A145" s="245">
        <v>135</v>
      </c>
      <c r="B145" s="450" t="s">
        <v>350</v>
      </c>
      <c r="C145" s="447">
        <v>109.25</v>
      </c>
      <c r="D145" s="448">
        <v>109.58333333333333</v>
      </c>
      <c r="E145" s="448">
        <v>106.16666666666666</v>
      </c>
      <c r="F145" s="448">
        <v>103.08333333333333</v>
      </c>
      <c r="G145" s="448">
        <v>99.666666666666657</v>
      </c>
      <c r="H145" s="448">
        <v>112.66666666666666</v>
      </c>
      <c r="I145" s="448">
        <v>116.08333333333331</v>
      </c>
      <c r="J145" s="448">
        <v>119.16666666666666</v>
      </c>
      <c r="K145" s="447">
        <v>113</v>
      </c>
      <c r="L145" s="447">
        <v>106.5</v>
      </c>
      <c r="M145" s="447">
        <v>31.368780000000001</v>
      </c>
    </row>
    <row r="146" spans="1:13">
      <c r="A146" s="245">
        <v>136</v>
      </c>
      <c r="B146" s="450" t="s">
        <v>831</v>
      </c>
      <c r="C146" s="447">
        <v>238.5</v>
      </c>
      <c r="D146" s="448">
        <v>243.13333333333333</v>
      </c>
      <c r="E146" s="448">
        <v>232.36666666666665</v>
      </c>
      <c r="F146" s="448">
        <v>226.23333333333332</v>
      </c>
      <c r="G146" s="448">
        <v>215.46666666666664</v>
      </c>
      <c r="H146" s="448">
        <v>249.26666666666665</v>
      </c>
      <c r="I146" s="448">
        <v>260.0333333333333</v>
      </c>
      <c r="J146" s="448">
        <v>266.16666666666663</v>
      </c>
      <c r="K146" s="447">
        <v>253.9</v>
      </c>
      <c r="L146" s="447">
        <v>237</v>
      </c>
      <c r="M146" s="447">
        <v>4.2938700000000001</v>
      </c>
    </row>
    <row r="147" spans="1:13">
      <c r="A147" s="245">
        <v>137</v>
      </c>
      <c r="B147" s="450" t="s">
        <v>742</v>
      </c>
      <c r="C147" s="447">
        <v>1846.85</v>
      </c>
      <c r="D147" s="448">
        <v>1852.55</v>
      </c>
      <c r="E147" s="448">
        <v>1835.1</v>
      </c>
      <c r="F147" s="448">
        <v>1823.35</v>
      </c>
      <c r="G147" s="448">
        <v>1805.8999999999999</v>
      </c>
      <c r="H147" s="448">
        <v>1864.3</v>
      </c>
      <c r="I147" s="448">
        <v>1881.7500000000002</v>
      </c>
      <c r="J147" s="448">
        <v>1893.5</v>
      </c>
      <c r="K147" s="447">
        <v>1870</v>
      </c>
      <c r="L147" s="447">
        <v>1840.8</v>
      </c>
      <c r="M147" s="447">
        <v>9.2399999999999996E-2</v>
      </c>
    </row>
    <row r="148" spans="1:13">
      <c r="A148" s="245">
        <v>138</v>
      </c>
      <c r="B148" s="450" t="s">
        <v>235</v>
      </c>
      <c r="C148" s="447">
        <v>66.45</v>
      </c>
      <c r="D148" s="448">
        <v>65.899999999999991</v>
      </c>
      <c r="E148" s="448">
        <v>64.34999999999998</v>
      </c>
      <c r="F148" s="448">
        <v>62.249999999999986</v>
      </c>
      <c r="G148" s="448">
        <v>60.699999999999974</v>
      </c>
      <c r="H148" s="448">
        <v>67.999999999999986</v>
      </c>
      <c r="I148" s="448">
        <v>69.55</v>
      </c>
      <c r="J148" s="448">
        <v>71.649999999999991</v>
      </c>
      <c r="K148" s="447">
        <v>67.45</v>
      </c>
      <c r="L148" s="447">
        <v>63.8</v>
      </c>
      <c r="M148" s="447">
        <v>39.679960000000001</v>
      </c>
    </row>
    <row r="149" spans="1:13">
      <c r="A149" s="245">
        <v>139</v>
      </c>
      <c r="B149" s="450" t="s">
        <v>94</v>
      </c>
      <c r="C149" s="447">
        <v>2625.05</v>
      </c>
      <c r="D149" s="448">
        <v>2608.0166666666669</v>
      </c>
      <c r="E149" s="448">
        <v>2582.0333333333338</v>
      </c>
      <c r="F149" s="448">
        <v>2539.0166666666669</v>
      </c>
      <c r="G149" s="448">
        <v>2513.0333333333338</v>
      </c>
      <c r="H149" s="448">
        <v>2651.0333333333338</v>
      </c>
      <c r="I149" s="448">
        <v>2677.0166666666664</v>
      </c>
      <c r="J149" s="448">
        <v>2720.0333333333338</v>
      </c>
      <c r="K149" s="447">
        <v>2634</v>
      </c>
      <c r="L149" s="447">
        <v>2565</v>
      </c>
      <c r="M149" s="447">
        <v>10.18896</v>
      </c>
    </row>
    <row r="150" spans="1:13">
      <c r="A150" s="245">
        <v>140</v>
      </c>
      <c r="B150" s="450" t="s">
        <v>351</v>
      </c>
      <c r="C150" s="447">
        <v>216.4</v>
      </c>
      <c r="D150" s="448">
        <v>217.6</v>
      </c>
      <c r="E150" s="448">
        <v>214.79999999999998</v>
      </c>
      <c r="F150" s="448">
        <v>213.2</v>
      </c>
      <c r="G150" s="448">
        <v>210.39999999999998</v>
      </c>
      <c r="H150" s="448">
        <v>219.2</v>
      </c>
      <c r="I150" s="448">
        <v>222</v>
      </c>
      <c r="J150" s="448">
        <v>223.6</v>
      </c>
      <c r="K150" s="447">
        <v>220.4</v>
      </c>
      <c r="L150" s="447">
        <v>216</v>
      </c>
      <c r="M150" s="447">
        <v>1.8246899999999999</v>
      </c>
    </row>
    <row r="151" spans="1:13">
      <c r="A151" s="245">
        <v>141</v>
      </c>
      <c r="B151" s="450" t="s">
        <v>236</v>
      </c>
      <c r="C151" s="447">
        <v>499.85</v>
      </c>
      <c r="D151" s="448">
        <v>506.11666666666662</v>
      </c>
      <c r="E151" s="448">
        <v>492.23333333333323</v>
      </c>
      <c r="F151" s="448">
        <v>484.61666666666662</v>
      </c>
      <c r="G151" s="448">
        <v>470.73333333333323</v>
      </c>
      <c r="H151" s="448">
        <v>513.73333333333323</v>
      </c>
      <c r="I151" s="448">
        <v>527.61666666666656</v>
      </c>
      <c r="J151" s="448">
        <v>535.23333333333323</v>
      </c>
      <c r="K151" s="447">
        <v>520</v>
      </c>
      <c r="L151" s="447">
        <v>498.5</v>
      </c>
      <c r="M151" s="447">
        <v>17.538440000000001</v>
      </c>
    </row>
    <row r="152" spans="1:13">
      <c r="A152" s="245">
        <v>142</v>
      </c>
      <c r="B152" s="450" t="s">
        <v>237</v>
      </c>
      <c r="C152" s="447">
        <v>1426.35</v>
      </c>
      <c r="D152" s="448">
        <v>1428.6833333333334</v>
      </c>
      <c r="E152" s="448">
        <v>1399.3666666666668</v>
      </c>
      <c r="F152" s="448">
        <v>1372.3833333333334</v>
      </c>
      <c r="G152" s="448">
        <v>1343.0666666666668</v>
      </c>
      <c r="H152" s="448">
        <v>1455.6666666666667</v>
      </c>
      <c r="I152" s="448">
        <v>1484.9833333333333</v>
      </c>
      <c r="J152" s="448">
        <v>1511.9666666666667</v>
      </c>
      <c r="K152" s="447">
        <v>1458</v>
      </c>
      <c r="L152" s="447">
        <v>1401.7</v>
      </c>
      <c r="M152" s="447">
        <v>1.2041599999999999</v>
      </c>
    </row>
    <row r="153" spans="1:13">
      <c r="A153" s="245">
        <v>143</v>
      </c>
      <c r="B153" s="450" t="s">
        <v>238</v>
      </c>
      <c r="C153" s="447">
        <v>84.15</v>
      </c>
      <c r="D153" s="448">
        <v>83.716666666666669</v>
      </c>
      <c r="E153" s="448">
        <v>82.433333333333337</v>
      </c>
      <c r="F153" s="448">
        <v>80.716666666666669</v>
      </c>
      <c r="G153" s="448">
        <v>79.433333333333337</v>
      </c>
      <c r="H153" s="448">
        <v>85.433333333333337</v>
      </c>
      <c r="I153" s="448">
        <v>86.716666666666669</v>
      </c>
      <c r="J153" s="448">
        <v>88.433333333333337</v>
      </c>
      <c r="K153" s="447">
        <v>85</v>
      </c>
      <c r="L153" s="447">
        <v>82</v>
      </c>
      <c r="M153" s="447">
        <v>89.987409999999997</v>
      </c>
    </row>
    <row r="154" spans="1:13">
      <c r="A154" s="245">
        <v>144</v>
      </c>
      <c r="B154" s="450" t="s">
        <v>95</v>
      </c>
      <c r="C154" s="447">
        <v>91.45</v>
      </c>
      <c r="D154" s="448">
        <v>91.116666666666674</v>
      </c>
      <c r="E154" s="448">
        <v>88.633333333333354</v>
      </c>
      <c r="F154" s="448">
        <v>85.816666666666677</v>
      </c>
      <c r="G154" s="448">
        <v>83.333333333333357</v>
      </c>
      <c r="H154" s="448">
        <v>93.933333333333351</v>
      </c>
      <c r="I154" s="448">
        <v>96.416666666666671</v>
      </c>
      <c r="J154" s="448">
        <v>99.233333333333348</v>
      </c>
      <c r="K154" s="447">
        <v>93.6</v>
      </c>
      <c r="L154" s="447">
        <v>88.3</v>
      </c>
      <c r="M154" s="447">
        <v>34.096739999999997</v>
      </c>
    </row>
    <row r="155" spans="1:13">
      <c r="A155" s="245">
        <v>145</v>
      </c>
      <c r="B155" s="450" t="s">
        <v>352</v>
      </c>
      <c r="C155" s="447">
        <v>707.65</v>
      </c>
      <c r="D155" s="448">
        <v>709.88333333333333</v>
      </c>
      <c r="E155" s="448">
        <v>700.76666666666665</v>
      </c>
      <c r="F155" s="448">
        <v>693.88333333333333</v>
      </c>
      <c r="G155" s="448">
        <v>684.76666666666665</v>
      </c>
      <c r="H155" s="448">
        <v>716.76666666666665</v>
      </c>
      <c r="I155" s="448">
        <v>725.88333333333321</v>
      </c>
      <c r="J155" s="448">
        <v>732.76666666666665</v>
      </c>
      <c r="K155" s="447">
        <v>719</v>
      </c>
      <c r="L155" s="447">
        <v>703</v>
      </c>
      <c r="M155" s="447">
        <v>1.3095600000000001</v>
      </c>
    </row>
    <row r="156" spans="1:13">
      <c r="A156" s="245">
        <v>146</v>
      </c>
      <c r="B156" s="450" t="s">
        <v>96</v>
      </c>
      <c r="C156" s="447">
        <v>1150.8</v>
      </c>
      <c r="D156" s="448">
        <v>1160.0333333333333</v>
      </c>
      <c r="E156" s="448">
        <v>1140.1666666666665</v>
      </c>
      <c r="F156" s="448">
        <v>1129.5333333333333</v>
      </c>
      <c r="G156" s="448">
        <v>1109.6666666666665</v>
      </c>
      <c r="H156" s="448">
        <v>1170.6666666666665</v>
      </c>
      <c r="I156" s="448">
        <v>1190.5333333333333</v>
      </c>
      <c r="J156" s="448">
        <v>1201.1666666666665</v>
      </c>
      <c r="K156" s="447">
        <v>1179.9000000000001</v>
      </c>
      <c r="L156" s="447">
        <v>1149.4000000000001</v>
      </c>
      <c r="M156" s="447">
        <v>13.27524</v>
      </c>
    </row>
    <row r="157" spans="1:13">
      <c r="A157" s="245">
        <v>147</v>
      </c>
      <c r="B157" s="450" t="s">
        <v>97</v>
      </c>
      <c r="C157" s="447">
        <v>190.45</v>
      </c>
      <c r="D157" s="448">
        <v>191.56666666666669</v>
      </c>
      <c r="E157" s="448">
        <v>188.48333333333338</v>
      </c>
      <c r="F157" s="448">
        <v>186.51666666666668</v>
      </c>
      <c r="G157" s="448">
        <v>183.43333333333337</v>
      </c>
      <c r="H157" s="448">
        <v>193.53333333333339</v>
      </c>
      <c r="I157" s="448">
        <v>196.6166666666667</v>
      </c>
      <c r="J157" s="448">
        <v>198.5833333333334</v>
      </c>
      <c r="K157" s="447">
        <v>194.65</v>
      </c>
      <c r="L157" s="447">
        <v>189.6</v>
      </c>
      <c r="M157" s="447">
        <v>77.105530000000002</v>
      </c>
    </row>
    <row r="158" spans="1:13">
      <c r="A158" s="245">
        <v>148</v>
      </c>
      <c r="B158" s="450" t="s">
        <v>354</v>
      </c>
      <c r="C158" s="447">
        <v>346.85</v>
      </c>
      <c r="D158" s="448">
        <v>353.08333333333331</v>
      </c>
      <c r="E158" s="448">
        <v>336.76666666666665</v>
      </c>
      <c r="F158" s="448">
        <v>326.68333333333334</v>
      </c>
      <c r="G158" s="448">
        <v>310.36666666666667</v>
      </c>
      <c r="H158" s="448">
        <v>363.16666666666663</v>
      </c>
      <c r="I158" s="448">
        <v>379.48333333333335</v>
      </c>
      <c r="J158" s="448">
        <v>389.56666666666661</v>
      </c>
      <c r="K158" s="447">
        <v>369.4</v>
      </c>
      <c r="L158" s="447">
        <v>343</v>
      </c>
      <c r="M158" s="447">
        <v>6.0918599999999996</v>
      </c>
    </row>
    <row r="159" spans="1:13">
      <c r="A159" s="245">
        <v>149</v>
      </c>
      <c r="B159" s="450" t="s">
        <v>98</v>
      </c>
      <c r="C159" s="447">
        <v>86.85</v>
      </c>
      <c r="D159" s="448">
        <v>86.7</v>
      </c>
      <c r="E159" s="448">
        <v>85.75</v>
      </c>
      <c r="F159" s="448">
        <v>84.649999999999991</v>
      </c>
      <c r="G159" s="448">
        <v>83.699999999999989</v>
      </c>
      <c r="H159" s="448">
        <v>87.800000000000011</v>
      </c>
      <c r="I159" s="448">
        <v>88.750000000000028</v>
      </c>
      <c r="J159" s="448">
        <v>89.850000000000023</v>
      </c>
      <c r="K159" s="447">
        <v>87.65</v>
      </c>
      <c r="L159" s="447">
        <v>85.6</v>
      </c>
      <c r="M159" s="447">
        <v>288.03347000000002</v>
      </c>
    </row>
    <row r="160" spans="1:13">
      <c r="A160" s="245">
        <v>150</v>
      </c>
      <c r="B160" s="450" t="s">
        <v>355</v>
      </c>
      <c r="C160" s="447">
        <v>3397.1</v>
      </c>
      <c r="D160" s="448">
        <v>3436.5</v>
      </c>
      <c r="E160" s="448">
        <v>3340.6</v>
      </c>
      <c r="F160" s="448">
        <v>3284.1</v>
      </c>
      <c r="G160" s="448">
        <v>3188.2</v>
      </c>
      <c r="H160" s="448">
        <v>3493</v>
      </c>
      <c r="I160" s="448">
        <v>3588.8999999999996</v>
      </c>
      <c r="J160" s="448">
        <v>3645.4</v>
      </c>
      <c r="K160" s="447">
        <v>3532.4</v>
      </c>
      <c r="L160" s="447">
        <v>3380</v>
      </c>
      <c r="M160" s="447">
        <v>0.35960999999999999</v>
      </c>
    </row>
    <row r="161" spans="1:13">
      <c r="A161" s="245">
        <v>151</v>
      </c>
      <c r="B161" s="450" t="s">
        <v>356</v>
      </c>
      <c r="C161" s="447">
        <v>450.55</v>
      </c>
      <c r="D161" s="448">
        <v>439.15000000000003</v>
      </c>
      <c r="E161" s="448">
        <v>410.50000000000006</v>
      </c>
      <c r="F161" s="448">
        <v>370.45000000000005</v>
      </c>
      <c r="G161" s="448">
        <v>341.80000000000007</v>
      </c>
      <c r="H161" s="448">
        <v>479.20000000000005</v>
      </c>
      <c r="I161" s="448">
        <v>507.85</v>
      </c>
      <c r="J161" s="448">
        <v>547.90000000000009</v>
      </c>
      <c r="K161" s="447">
        <v>467.8</v>
      </c>
      <c r="L161" s="447">
        <v>399.1</v>
      </c>
      <c r="M161" s="447">
        <v>82.48</v>
      </c>
    </row>
    <row r="162" spans="1:13">
      <c r="A162" s="245">
        <v>152</v>
      </c>
      <c r="B162" s="450" t="s">
        <v>357</v>
      </c>
      <c r="C162" s="447">
        <v>165.3</v>
      </c>
      <c r="D162" s="448">
        <v>164.76666666666668</v>
      </c>
      <c r="E162" s="448">
        <v>161.13333333333335</v>
      </c>
      <c r="F162" s="448">
        <v>156.96666666666667</v>
      </c>
      <c r="G162" s="448">
        <v>153.33333333333334</v>
      </c>
      <c r="H162" s="448">
        <v>168.93333333333337</v>
      </c>
      <c r="I162" s="448">
        <v>172.56666666666669</v>
      </c>
      <c r="J162" s="448">
        <v>176.73333333333338</v>
      </c>
      <c r="K162" s="447">
        <v>168.4</v>
      </c>
      <c r="L162" s="447">
        <v>160.6</v>
      </c>
      <c r="M162" s="447">
        <v>17.904969999999999</v>
      </c>
    </row>
    <row r="163" spans="1:13">
      <c r="A163" s="245">
        <v>153</v>
      </c>
      <c r="B163" s="450" t="s">
        <v>358</v>
      </c>
      <c r="C163" s="447">
        <v>136.19999999999999</v>
      </c>
      <c r="D163" s="448">
        <v>137.03333333333333</v>
      </c>
      <c r="E163" s="448">
        <v>134.26666666666665</v>
      </c>
      <c r="F163" s="448">
        <v>132.33333333333331</v>
      </c>
      <c r="G163" s="448">
        <v>129.56666666666663</v>
      </c>
      <c r="H163" s="448">
        <v>138.96666666666667</v>
      </c>
      <c r="I163" s="448">
        <v>141.73333333333338</v>
      </c>
      <c r="J163" s="448">
        <v>143.66666666666669</v>
      </c>
      <c r="K163" s="447">
        <v>139.80000000000001</v>
      </c>
      <c r="L163" s="447">
        <v>135.1</v>
      </c>
      <c r="M163" s="447">
        <v>25.227730000000001</v>
      </c>
    </row>
    <row r="164" spans="1:13">
      <c r="A164" s="245">
        <v>154</v>
      </c>
      <c r="B164" s="450" t="s">
        <v>359</v>
      </c>
      <c r="C164" s="447">
        <v>225.65</v>
      </c>
      <c r="D164" s="448">
        <v>227.55000000000004</v>
      </c>
      <c r="E164" s="448">
        <v>221.80000000000007</v>
      </c>
      <c r="F164" s="448">
        <v>217.95000000000002</v>
      </c>
      <c r="G164" s="448">
        <v>212.20000000000005</v>
      </c>
      <c r="H164" s="448">
        <v>231.40000000000009</v>
      </c>
      <c r="I164" s="448">
        <v>237.15000000000003</v>
      </c>
      <c r="J164" s="448">
        <v>241.00000000000011</v>
      </c>
      <c r="K164" s="447">
        <v>233.3</v>
      </c>
      <c r="L164" s="447">
        <v>223.7</v>
      </c>
      <c r="M164" s="447">
        <v>28.686260000000001</v>
      </c>
    </row>
    <row r="165" spans="1:13">
      <c r="A165" s="245">
        <v>155</v>
      </c>
      <c r="B165" s="450" t="s">
        <v>239</v>
      </c>
      <c r="C165" s="447">
        <v>6.85</v>
      </c>
      <c r="D165" s="448">
        <v>6.8999999999999995</v>
      </c>
      <c r="E165" s="448">
        <v>6.7999999999999989</v>
      </c>
      <c r="F165" s="448">
        <v>6.7499999999999991</v>
      </c>
      <c r="G165" s="448">
        <v>6.6499999999999986</v>
      </c>
      <c r="H165" s="448">
        <v>6.9499999999999993</v>
      </c>
      <c r="I165" s="448">
        <v>7.0499999999999989</v>
      </c>
      <c r="J165" s="448">
        <v>7.1</v>
      </c>
      <c r="K165" s="447">
        <v>7</v>
      </c>
      <c r="L165" s="447">
        <v>6.85</v>
      </c>
      <c r="M165" s="447">
        <v>31.34967</v>
      </c>
    </row>
    <row r="166" spans="1:13">
      <c r="A166" s="245">
        <v>156</v>
      </c>
      <c r="B166" s="450" t="s">
        <v>240</v>
      </c>
      <c r="C166" s="447">
        <v>46</v>
      </c>
      <c r="D166" s="448">
        <v>46.449999999999996</v>
      </c>
      <c r="E166" s="448">
        <v>45.399999999999991</v>
      </c>
      <c r="F166" s="448">
        <v>44.8</v>
      </c>
      <c r="G166" s="448">
        <v>43.749999999999993</v>
      </c>
      <c r="H166" s="448">
        <v>47.04999999999999</v>
      </c>
      <c r="I166" s="448">
        <v>48.099999999999987</v>
      </c>
      <c r="J166" s="448">
        <v>48.699999999999989</v>
      </c>
      <c r="K166" s="447">
        <v>47.5</v>
      </c>
      <c r="L166" s="447">
        <v>45.85</v>
      </c>
      <c r="M166" s="447">
        <v>18.222059999999999</v>
      </c>
    </row>
    <row r="167" spans="1:13">
      <c r="A167" s="245">
        <v>157</v>
      </c>
      <c r="B167" s="450" t="s">
        <v>99</v>
      </c>
      <c r="C167" s="447">
        <v>155.1</v>
      </c>
      <c r="D167" s="448">
        <v>154.18333333333334</v>
      </c>
      <c r="E167" s="448">
        <v>152.61666666666667</v>
      </c>
      <c r="F167" s="448">
        <v>150.13333333333333</v>
      </c>
      <c r="G167" s="448">
        <v>148.56666666666666</v>
      </c>
      <c r="H167" s="448">
        <v>156.66666666666669</v>
      </c>
      <c r="I167" s="448">
        <v>158.23333333333335</v>
      </c>
      <c r="J167" s="448">
        <v>160.7166666666667</v>
      </c>
      <c r="K167" s="447">
        <v>155.75</v>
      </c>
      <c r="L167" s="447">
        <v>151.69999999999999</v>
      </c>
      <c r="M167" s="447">
        <v>262.31315999999998</v>
      </c>
    </row>
    <row r="168" spans="1:13">
      <c r="A168" s="245">
        <v>158</v>
      </c>
      <c r="B168" s="450" t="s">
        <v>360</v>
      </c>
      <c r="C168" s="447">
        <v>268.45</v>
      </c>
      <c r="D168" s="448">
        <v>270.15000000000003</v>
      </c>
      <c r="E168" s="448">
        <v>265.80000000000007</v>
      </c>
      <c r="F168" s="448">
        <v>263.15000000000003</v>
      </c>
      <c r="G168" s="448">
        <v>258.80000000000007</v>
      </c>
      <c r="H168" s="448">
        <v>272.80000000000007</v>
      </c>
      <c r="I168" s="448">
        <v>277.15000000000009</v>
      </c>
      <c r="J168" s="448">
        <v>279.80000000000007</v>
      </c>
      <c r="K168" s="447">
        <v>274.5</v>
      </c>
      <c r="L168" s="447">
        <v>267.5</v>
      </c>
      <c r="M168" s="447">
        <v>1.00474</v>
      </c>
    </row>
    <row r="169" spans="1:13">
      <c r="A169" s="245">
        <v>159</v>
      </c>
      <c r="B169" s="450" t="s">
        <v>361</v>
      </c>
      <c r="C169" s="447">
        <v>260.8</v>
      </c>
      <c r="D169" s="448">
        <v>260.90000000000003</v>
      </c>
      <c r="E169" s="448">
        <v>257.90000000000009</v>
      </c>
      <c r="F169" s="448">
        <v>255.00000000000006</v>
      </c>
      <c r="G169" s="448">
        <v>252.00000000000011</v>
      </c>
      <c r="H169" s="448">
        <v>263.80000000000007</v>
      </c>
      <c r="I169" s="448">
        <v>266.79999999999995</v>
      </c>
      <c r="J169" s="448">
        <v>269.70000000000005</v>
      </c>
      <c r="K169" s="447">
        <v>263.89999999999998</v>
      </c>
      <c r="L169" s="447">
        <v>258</v>
      </c>
      <c r="M169" s="447">
        <v>3.67625</v>
      </c>
    </row>
    <row r="170" spans="1:13">
      <c r="A170" s="245">
        <v>160</v>
      </c>
      <c r="B170" s="450" t="s">
        <v>744</v>
      </c>
      <c r="C170" s="447">
        <v>5222.3</v>
      </c>
      <c r="D170" s="448">
        <v>5272.3</v>
      </c>
      <c r="E170" s="448">
        <v>5130</v>
      </c>
      <c r="F170" s="448">
        <v>5037.7</v>
      </c>
      <c r="G170" s="448">
        <v>4895.3999999999996</v>
      </c>
      <c r="H170" s="448">
        <v>5364.6</v>
      </c>
      <c r="I170" s="448">
        <v>5506.9000000000015</v>
      </c>
      <c r="J170" s="448">
        <v>5599.2000000000007</v>
      </c>
      <c r="K170" s="447">
        <v>5414.6</v>
      </c>
      <c r="L170" s="447">
        <v>5180</v>
      </c>
      <c r="M170" s="447">
        <v>1.43954</v>
      </c>
    </row>
    <row r="171" spans="1:13">
      <c r="A171" s="245">
        <v>161</v>
      </c>
      <c r="B171" s="450" t="s">
        <v>102</v>
      </c>
      <c r="C171" s="447">
        <v>26.95</v>
      </c>
      <c r="D171" s="448">
        <v>26.983333333333331</v>
      </c>
      <c r="E171" s="448">
        <v>26.566666666666663</v>
      </c>
      <c r="F171" s="448">
        <v>26.183333333333334</v>
      </c>
      <c r="G171" s="448">
        <v>25.766666666666666</v>
      </c>
      <c r="H171" s="448">
        <v>27.36666666666666</v>
      </c>
      <c r="I171" s="448">
        <v>27.783333333333324</v>
      </c>
      <c r="J171" s="448">
        <v>28.166666666666657</v>
      </c>
      <c r="K171" s="447">
        <v>27.4</v>
      </c>
      <c r="L171" s="447">
        <v>26.6</v>
      </c>
      <c r="M171" s="447">
        <v>361.93556000000001</v>
      </c>
    </row>
    <row r="172" spans="1:13">
      <c r="A172" s="245">
        <v>162</v>
      </c>
      <c r="B172" s="450" t="s">
        <v>362</v>
      </c>
      <c r="C172" s="447">
        <v>3037.6</v>
      </c>
      <c r="D172" s="448">
        <v>3054.2000000000003</v>
      </c>
      <c r="E172" s="448">
        <v>3008.4000000000005</v>
      </c>
      <c r="F172" s="448">
        <v>2979.2000000000003</v>
      </c>
      <c r="G172" s="448">
        <v>2933.4000000000005</v>
      </c>
      <c r="H172" s="448">
        <v>3083.4000000000005</v>
      </c>
      <c r="I172" s="448">
        <v>3129.2000000000007</v>
      </c>
      <c r="J172" s="448">
        <v>3158.4000000000005</v>
      </c>
      <c r="K172" s="447">
        <v>3100</v>
      </c>
      <c r="L172" s="447">
        <v>3025</v>
      </c>
      <c r="M172" s="447">
        <v>0.27733000000000002</v>
      </c>
    </row>
    <row r="173" spans="1:13">
      <c r="A173" s="245">
        <v>163</v>
      </c>
      <c r="B173" s="450" t="s">
        <v>745</v>
      </c>
      <c r="C173" s="447">
        <v>184.65</v>
      </c>
      <c r="D173" s="448">
        <v>185.61666666666667</v>
      </c>
      <c r="E173" s="448">
        <v>183.03333333333336</v>
      </c>
      <c r="F173" s="448">
        <v>181.41666666666669</v>
      </c>
      <c r="G173" s="448">
        <v>178.83333333333337</v>
      </c>
      <c r="H173" s="448">
        <v>187.23333333333335</v>
      </c>
      <c r="I173" s="448">
        <v>189.81666666666666</v>
      </c>
      <c r="J173" s="448">
        <v>191.43333333333334</v>
      </c>
      <c r="K173" s="447">
        <v>188.2</v>
      </c>
      <c r="L173" s="447">
        <v>184</v>
      </c>
      <c r="M173" s="447">
        <v>1.6111</v>
      </c>
    </row>
    <row r="174" spans="1:13">
      <c r="A174" s="245">
        <v>164</v>
      </c>
      <c r="B174" s="450" t="s">
        <v>363</v>
      </c>
      <c r="C174" s="447">
        <v>2894.1</v>
      </c>
      <c r="D174" s="448">
        <v>2906.4500000000003</v>
      </c>
      <c r="E174" s="448">
        <v>2867.9000000000005</v>
      </c>
      <c r="F174" s="448">
        <v>2841.7000000000003</v>
      </c>
      <c r="G174" s="448">
        <v>2803.1500000000005</v>
      </c>
      <c r="H174" s="448">
        <v>2932.6500000000005</v>
      </c>
      <c r="I174" s="448">
        <v>2971.2000000000007</v>
      </c>
      <c r="J174" s="448">
        <v>2997.4000000000005</v>
      </c>
      <c r="K174" s="447">
        <v>2945</v>
      </c>
      <c r="L174" s="447">
        <v>2880.25</v>
      </c>
      <c r="M174" s="447">
        <v>0.13528999999999999</v>
      </c>
    </row>
    <row r="175" spans="1:13">
      <c r="A175" s="245">
        <v>165</v>
      </c>
      <c r="B175" s="450" t="s">
        <v>241</v>
      </c>
      <c r="C175" s="447">
        <v>193.65</v>
      </c>
      <c r="D175" s="448">
        <v>194.73333333333335</v>
      </c>
      <c r="E175" s="448">
        <v>191.9666666666667</v>
      </c>
      <c r="F175" s="448">
        <v>190.28333333333336</v>
      </c>
      <c r="G175" s="448">
        <v>187.51666666666671</v>
      </c>
      <c r="H175" s="448">
        <v>196.41666666666669</v>
      </c>
      <c r="I175" s="448">
        <v>199.18333333333334</v>
      </c>
      <c r="J175" s="448">
        <v>200.86666666666667</v>
      </c>
      <c r="K175" s="447">
        <v>197.5</v>
      </c>
      <c r="L175" s="447">
        <v>193.05</v>
      </c>
      <c r="M175" s="447">
        <v>4.6737599999999997</v>
      </c>
    </row>
    <row r="176" spans="1:13">
      <c r="A176" s="245">
        <v>166</v>
      </c>
      <c r="B176" s="450" t="s">
        <v>364</v>
      </c>
      <c r="C176" s="447">
        <v>5508.75</v>
      </c>
      <c r="D176" s="448">
        <v>5510.2666666666664</v>
      </c>
      <c r="E176" s="448">
        <v>5475.5333333333328</v>
      </c>
      <c r="F176" s="448">
        <v>5442.3166666666666</v>
      </c>
      <c r="G176" s="448">
        <v>5407.583333333333</v>
      </c>
      <c r="H176" s="448">
        <v>5543.4833333333327</v>
      </c>
      <c r="I176" s="448">
        <v>5578.2166666666662</v>
      </c>
      <c r="J176" s="448">
        <v>5611.4333333333325</v>
      </c>
      <c r="K176" s="447">
        <v>5545</v>
      </c>
      <c r="L176" s="447">
        <v>5477.05</v>
      </c>
      <c r="M176" s="447">
        <v>7.3260000000000006E-2</v>
      </c>
    </row>
    <row r="177" spans="1:13">
      <c r="A177" s="245">
        <v>167</v>
      </c>
      <c r="B177" s="450" t="s">
        <v>365</v>
      </c>
      <c r="C177" s="447">
        <v>1468.7</v>
      </c>
      <c r="D177" s="448">
        <v>1466.4666666666665</v>
      </c>
      <c r="E177" s="448">
        <v>1458.2333333333329</v>
      </c>
      <c r="F177" s="448">
        <v>1447.7666666666664</v>
      </c>
      <c r="G177" s="448">
        <v>1439.5333333333328</v>
      </c>
      <c r="H177" s="448">
        <v>1476.9333333333329</v>
      </c>
      <c r="I177" s="448">
        <v>1485.1666666666665</v>
      </c>
      <c r="J177" s="448">
        <v>1495.633333333333</v>
      </c>
      <c r="K177" s="447">
        <v>1474.7</v>
      </c>
      <c r="L177" s="447">
        <v>1456</v>
      </c>
      <c r="M177" s="447">
        <v>0.31911</v>
      </c>
    </row>
    <row r="178" spans="1:13">
      <c r="A178" s="245">
        <v>168</v>
      </c>
      <c r="B178" s="450" t="s">
        <v>100</v>
      </c>
      <c r="C178" s="447">
        <v>601.54999999999995</v>
      </c>
      <c r="D178" s="448">
        <v>603.46666666666658</v>
      </c>
      <c r="E178" s="448">
        <v>597.13333333333321</v>
      </c>
      <c r="F178" s="448">
        <v>592.71666666666658</v>
      </c>
      <c r="G178" s="448">
        <v>586.38333333333321</v>
      </c>
      <c r="H178" s="448">
        <v>607.88333333333321</v>
      </c>
      <c r="I178" s="448">
        <v>614.21666666666647</v>
      </c>
      <c r="J178" s="448">
        <v>618.63333333333321</v>
      </c>
      <c r="K178" s="447">
        <v>609.79999999999995</v>
      </c>
      <c r="L178" s="447">
        <v>599.04999999999995</v>
      </c>
      <c r="M178" s="447">
        <v>15.9763</v>
      </c>
    </row>
    <row r="179" spans="1:13">
      <c r="A179" s="245">
        <v>169</v>
      </c>
      <c r="B179" s="450" t="s">
        <v>366</v>
      </c>
      <c r="C179" s="447">
        <v>902</v>
      </c>
      <c r="D179" s="448">
        <v>906.63333333333333</v>
      </c>
      <c r="E179" s="448">
        <v>895.36666666666667</v>
      </c>
      <c r="F179" s="448">
        <v>888.73333333333335</v>
      </c>
      <c r="G179" s="448">
        <v>877.4666666666667</v>
      </c>
      <c r="H179" s="448">
        <v>913.26666666666665</v>
      </c>
      <c r="I179" s="448">
        <v>924.5333333333333</v>
      </c>
      <c r="J179" s="448">
        <v>931.16666666666663</v>
      </c>
      <c r="K179" s="447">
        <v>917.9</v>
      </c>
      <c r="L179" s="447">
        <v>900</v>
      </c>
      <c r="M179" s="447">
        <v>0.63207999999999998</v>
      </c>
    </row>
    <row r="180" spans="1:13">
      <c r="A180" s="245">
        <v>170</v>
      </c>
      <c r="B180" s="450" t="s">
        <v>242</v>
      </c>
      <c r="C180" s="447">
        <v>552.15</v>
      </c>
      <c r="D180" s="448">
        <v>556.31666666666661</v>
      </c>
      <c r="E180" s="448">
        <v>545.83333333333326</v>
      </c>
      <c r="F180" s="448">
        <v>539.51666666666665</v>
      </c>
      <c r="G180" s="448">
        <v>529.0333333333333</v>
      </c>
      <c r="H180" s="448">
        <v>562.63333333333321</v>
      </c>
      <c r="I180" s="448">
        <v>573.11666666666656</v>
      </c>
      <c r="J180" s="448">
        <v>579.43333333333317</v>
      </c>
      <c r="K180" s="447">
        <v>566.79999999999995</v>
      </c>
      <c r="L180" s="447">
        <v>550</v>
      </c>
      <c r="M180" s="447">
        <v>1.6147100000000001</v>
      </c>
    </row>
    <row r="181" spans="1:13">
      <c r="A181" s="245">
        <v>171</v>
      </c>
      <c r="B181" s="450" t="s">
        <v>103</v>
      </c>
      <c r="C181" s="447">
        <v>806.75</v>
      </c>
      <c r="D181" s="448">
        <v>811.08333333333337</v>
      </c>
      <c r="E181" s="448">
        <v>800.66666666666674</v>
      </c>
      <c r="F181" s="448">
        <v>794.58333333333337</v>
      </c>
      <c r="G181" s="448">
        <v>784.16666666666674</v>
      </c>
      <c r="H181" s="448">
        <v>817.16666666666674</v>
      </c>
      <c r="I181" s="448">
        <v>827.58333333333348</v>
      </c>
      <c r="J181" s="448">
        <v>833.66666666666674</v>
      </c>
      <c r="K181" s="447">
        <v>821.5</v>
      </c>
      <c r="L181" s="447">
        <v>805</v>
      </c>
      <c r="M181" s="447">
        <v>11.036020000000001</v>
      </c>
    </row>
    <row r="182" spans="1:13">
      <c r="A182" s="245">
        <v>172</v>
      </c>
      <c r="B182" s="450" t="s">
        <v>243</v>
      </c>
      <c r="C182" s="447">
        <v>553.75</v>
      </c>
      <c r="D182" s="448">
        <v>556.9</v>
      </c>
      <c r="E182" s="448">
        <v>544.84999999999991</v>
      </c>
      <c r="F182" s="448">
        <v>535.94999999999993</v>
      </c>
      <c r="G182" s="448">
        <v>523.89999999999986</v>
      </c>
      <c r="H182" s="448">
        <v>565.79999999999995</v>
      </c>
      <c r="I182" s="448">
        <v>577.84999999999991</v>
      </c>
      <c r="J182" s="448">
        <v>586.75</v>
      </c>
      <c r="K182" s="447">
        <v>568.95000000000005</v>
      </c>
      <c r="L182" s="447">
        <v>548</v>
      </c>
      <c r="M182" s="447">
        <v>4.3167400000000002</v>
      </c>
    </row>
    <row r="183" spans="1:13">
      <c r="A183" s="245">
        <v>173</v>
      </c>
      <c r="B183" s="450" t="s">
        <v>244</v>
      </c>
      <c r="C183" s="447">
        <v>1343</v>
      </c>
      <c r="D183" s="448">
        <v>1347.85</v>
      </c>
      <c r="E183" s="448">
        <v>1330.7499999999998</v>
      </c>
      <c r="F183" s="448">
        <v>1318.4999999999998</v>
      </c>
      <c r="G183" s="448">
        <v>1301.3999999999996</v>
      </c>
      <c r="H183" s="448">
        <v>1360.1</v>
      </c>
      <c r="I183" s="448">
        <v>1377.2000000000003</v>
      </c>
      <c r="J183" s="448">
        <v>1389.45</v>
      </c>
      <c r="K183" s="447">
        <v>1364.95</v>
      </c>
      <c r="L183" s="447">
        <v>1335.6</v>
      </c>
      <c r="M183" s="447">
        <v>5.6619000000000002</v>
      </c>
    </row>
    <row r="184" spans="1:13">
      <c r="A184" s="245">
        <v>174</v>
      </c>
      <c r="B184" s="450" t="s">
        <v>367</v>
      </c>
      <c r="C184" s="447">
        <v>319.39999999999998</v>
      </c>
      <c r="D184" s="448">
        <v>320.76666666666665</v>
      </c>
      <c r="E184" s="448">
        <v>317.63333333333333</v>
      </c>
      <c r="F184" s="448">
        <v>315.86666666666667</v>
      </c>
      <c r="G184" s="448">
        <v>312.73333333333335</v>
      </c>
      <c r="H184" s="448">
        <v>322.5333333333333</v>
      </c>
      <c r="I184" s="448">
        <v>325.66666666666663</v>
      </c>
      <c r="J184" s="448">
        <v>327.43333333333328</v>
      </c>
      <c r="K184" s="447">
        <v>323.89999999999998</v>
      </c>
      <c r="L184" s="447">
        <v>319</v>
      </c>
      <c r="M184" s="447">
        <v>21.414490000000001</v>
      </c>
    </row>
    <row r="185" spans="1:13">
      <c r="A185" s="245">
        <v>175</v>
      </c>
      <c r="B185" s="450" t="s">
        <v>245</v>
      </c>
      <c r="C185" s="447">
        <v>788.15</v>
      </c>
      <c r="D185" s="448">
        <v>794.68333333333339</v>
      </c>
      <c r="E185" s="448">
        <v>773.46666666666681</v>
      </c>
      <c r="F185" s="448">
        <v>758.78333333333342</v>
      </c>
      <c r="G185" s="448">
        <v>737.56666666666683</v>
      </c>
      <c r="H185" s="448">
        <v>809.36666666666679</v>
      </c>
      <c r="I185" s="448">
        <v>830.58333333333348</v>
      </c>
      <c r="J185" s="448">
        <v>845.26666666666677</v>
      </c>
      <c r="K185" s="447">
        <v>815.9</v>
      </c>
      <c r="L185" s="447">
        <v>780</v>
      </c>
      <c r="M185" s="447">
        <v>36.335239999999999</v>
      </c>
    </row>
    <row r="186" spans="1:13">
      <c r="A186" s="245">
        <v>176</v>
      </c>
      <c r="B186" s="450" t="s">
        <v>104</v>
      </c>
      <c r="C186" s="447">
        <v>1374.9</v>
      </c>
      <c r="D186" s="448">
        <v>1376.1166666666668</v>
      </c>
      <c r="E186" s="448">
        <v>1352.9833333333336</v>
      </c>
      <c r="F186" s="448">
        <v>1331.0666666666668</v>
      </c>
      <c r="G186" s="448">
        <v>1307.9333333333336</v>
      </c>
      <c r="H186" s="448">
        <v>1398.0333333333335</v>
      </c>
      <c r="I186" s="448">
        <v>1421.1666666666667</v>
      </c>
      <c r="J186" s="448">
        <v>1443.0833333333335</v>
      </c>
      <c r="K186" s="447">
        <v>1399.25</v>
      </c>
      <c r="L186" s="447">
        <v>1354.2</v>
      </c>
      <c r="M186" s="447">
        <v>30.913450000000001</v>
      </c>
    </row>
    <row r="187" spans="1:13">
      <c r="A187" s="245">
        <v>177</v>
      </c>
      <c r="B187" s="450" t="s">
        <v>368</v>
      </c>
      <c r="C187" s="447">
        <v>405.95</v>
      </c>
      <c r="D187" s="448">
        <v>409.68333333333334</v>
      </c>
      <c r="E187" s="448">
        <v>399.66666666666669</v>
      </c>
      <c r="F187" s="448">
        <v>393.38333333333333</v>
      </c>
      <c r="G187" s="448">
        <v>383.36666666666667</v>
      </c>
      <c r="H187" s="448">
        <v>415.9666666666667</v>
      </c>
      <c r="I187" s="448">
        <v>425.98333333333335</v>
      </c>
      <c r="J187" s="448">
        <v>432.26666666666671</v>
      </c>
      <c r="K187" s="447">
        <v>419.7</v>
      </c>
      <c r="L187" s="447">
        <v>403.4</v>
      </c>
      <c r="M187" s="447">
        <v>3.99573</v>
      </c>
    </row>
    <row r="188" spans="1:13">
      <c r="A188" s="245">
        <v>178</v>
      </c>
      <c r="B188" s="450" t="s">
        <v>369</v>
      </c>
      <c r="C188" s="447">
        <v>130.9</v>
      </c>
      <c r="D188" s="448">
        <v>131.38333333333333</v>
      </c>
      <c r="E188" s="448">
        <v>130.01666666666665</v>
      </c>
      <c r="F188" s="448">
        <v>129.13333333333333</v>
      </c>
      <c r="G188" s="448">
        <v>127.76666666666665</v>
      </c>
      <c r="H188" s="448">
        <v>132.26666666666665</v>
      </c>
      <c r="I188" s="448">
        <v>133.63333333333333</v>
      </c>
      <c r="J188" s="448">
        <v>134.51666666666665</v>
      </c>
      <c r="K188" s="447">
        <v>132.75</v>
      </c>
      <c r="L188" s="447">
        <v>130.5</v>
      </c>
      <c r="M188" s="447">
        <v>5.4611000000000001</v>
      </c>
    </row>
    <row r="189" spans="1:13">
      <c r="A189" s="245">
        <v>179</v>
      </c>
      <c r="B189" s="450" t="s">
        <v>370</v>
      </c>
      <c r="C189" s="447">
        <v>1197.3499999999999</v>
      </c>
      <c r="D189" s="448">
        <v>1195.05</v>
      </c>
      <c r="E189" s="448">
        <v>1177.3</v>
      </c>
      <c r="F189" s="448">
        <v>1157.25</v>
      </c>
      <c r="G189" s="448">
        <v>1139.5</v>
      </c>
      <c r="H189" s="448">
        <v>1215.0999999999999</v>
      </c>
      <c r="I189" s="448">
        <v>1232.8499999999999</v>
      </c>
      <c r="J189" s="448">
        <v>1252.8999999999999</v>
      </c>
      <c r="K189" s="447">
        <v>1212.8</v>
      </c>
      <c r="L189" s="447">
        <v>1175</v>
      </c>
      <c r="M189" s="447">
        <v>1.8622700000000001</v>
      </c>
    </row>
    <row r="190" spans="1:13">
      <c r="A190" s="245">
        <v>180</v>
      </c>
      <c r="B190" s="450" t="s">
        <v>371</v>
      </c>
      <c r="C190" s="447">
        <v>408.75</v>
      </c>
      <c r="D190" s="448">
        <v>411.08333333333331</v>
      </c>
      <c r="E190" s="448">
        <v>404.66666666666663</v>
      </c>
      <c r="F190" s="448">
        <v>400.58333333333331</v>
      </c>
      <c r="G190" s="448">
        <v>394.16666666666663</v>
      </c>
      <c r="H190" s="448">
        <v>415.16666666666663</v>
      </c>
      <c r="I190" s="448">
        <v>421.58333333333326</v>
      </c>
      <c r="J190" s="448">
        <v>425.66666666666663</v>
      </c>
      <c r="K190" s="447">
        <v>417.5</v>
      </c>
      <c r="L190" s="447">
        <v>407</v>
      </c>
      <c r="M190" s="447">
        <v>2.76919</v>
      </c>
    </row>
    <row r="191" spans="1:13">
      <c r="A191" s="245">
        <v>181</v>
      </c>
      <c r="B191" s="450" t="s">
        <v>743</v>
      </c>
      <c r="C191" s="447">
        <v>172.9</v>
      </c>
      <c r="D191" s="448">
        <v>173.23333333333335</v>
      </c>
      <c r="E191" s="448">
        <v>169.66666666666669</v>
      </c>
      <c r="F191" s="448">
        <v>166.43333333333334</v>
      </c>
      <c r="G191" s="448">
        <v>162.86666666666667</v>
      </c>
      <c r="H191" s="448">
        <v>176.4666666666667</v>
      </c>
      <c r="I191" s="448">
        <v>180.03333333333336</v>
      </c>
      <c r="J191" s="448">
        <v>183.26666666666671</v>
      </c>
      <c r="K191" s="447">
        <v>176.8</v>
      </c>
      <c r="L191" s="447">
        <v>170</v>
      </c>
      <c r="M191" s="447">
        <v>7.7715500000000004</v>
      </c>
    </row>
    <row r="192" spans="1:13">
      <c r="A192" s="245">
        <v>182</v>
      </c>
      <c r="B192" s="450" t="s">
        <v>773</v>
      </c>
      <c r="C192" s="447">
        <v>824</v>
      </c>
      <c r="D192" s="448">
        <v>824.91666666666663</v>
      </c>
      <c r="E192" s="448">
        <v>817.33333333333326</v>
      </c>
      <c r="F192" s="448">
        <v>810.66666666666663</v>
      </c>
      <c r="G192" s="448">
        <v>803.08333333333326</v>
      </c>
      <c r="H192" s="448">
        <v>831.58333333333326</v>
      </c>
      <c r="I192" s="448">
        <v>839.16666666666652</v>
      </c>
      <c r="J192" s="448">
        <v>845.83333333333326</v>
      </c>
      <c r="K192" s="447">
        <v>832.5</v>
      </c>
      <c r="L192" s="447">
        <v>818.25</v>
      </c>
      <c r="M192" s="447">
        <v>0.70626999999999995</v>
      </c>
    </row>
    <row r="193" spans="1:13">
      <c r="A193" s="245">
        <v>183</v>
      </c>
      <c r="B193" s="450" t="s">
        <v>372</v>
      </c>
      <c r="C193" s="447">
        <v>515.25</v>
      </c>
      <c r="D193" s="448">
        <v>519.7833333333333</v>
      </c>
      <c r="E193" s="448">
        <v>509.56666666666661</v>
      </c>
      <c r="F193" s="448">
        <v>503.88333333333333</v>
      </c>
      <c r="G193" s="448">
        <v>493.66666666666663</v>
      </c>
      <c r="H193" s="448">
        <v>525.46666666666658</v>
      </c>
      <c r="I193" s="448">
        <v>535.68333333333328</v>
      </c>
      <c r="J193" s="448">
        <v>541.36666666666656</v>
      </c>
      <c r="K193" s="447">
        <v>530</v>
      </c>
      <c r="L193" s="447">
        <v>514.1</v>
      </c>
      <c r="M193" s="447">
        <v>12.85378</v>
      </c>
    </row>
    <row r="194" spans="1:13">
      <c r="A194" s="245">
        <v>184</v>
      </c>
      <c r="B194" s="450" t="s">
        <v>373</v>
      </c>
      <c r="C194" s="447">
        <v>74.3</v>
      </c>
      <c r="D194" s="448">
        <v>74.566666666666663</v>
      </c>
      <c r="E194" s="448">
        <v>73.23333333333332</v>
      </c>
      <c r="F194" s="448">
        <v>72.166666666666657</v>
      </c>
      <c r="G194" s="448">
        <v>70.833333333333314</v>
      </c>
      <c r="H194" s="448">
        <v>75.633333333333326</v>
      </c>
      <c r="I194" s="448">
        <v>76.966666666666669</v>
      </c>
      <c r="J194" s="448">
        <v>78.033333333333331</v>
      </c>
      <c r="K194" s="447">
        <v>75.900000000000006</v>
      </c>
      <c r="L194" s="447">
        <v>73.5</v>
      </c>
      <c r="M194" s="447">
        <v>20.68065</v>
      </c>
    </row>
    <row r="195" spans="1:13">
      <c r="A195" s="245">
        <v>185</v>
      </c>
      <c r="B195" s="450" t="s">
        <v>374</v>
      </c>
      <c r="C195" s="447">
        <v>366.1</v>
      </c>
      <c r="D195" s="448">
        <v>371.0333333333333</v>
      </c>
      <c r="E195" s="448">
        <v>360.06666666666661</v>
      </c>
      <c r="F195" s="448">
        <v>354.0333333333333</v>
      </c>
      <c r="G195" s="448">
        <v>343.06666666666661</v>
      </c>
      <c r="H195" s="448">
        <v>377.06666666666661</v>
      </c>
      <c r="I195" s="448">
        <v>388.0333333333333</v>
      </c>
      <c r="J195" s="448">
        <v>394.06666666666661</v>
      </c>
      <c r="K195" s="447">
        <v>382</v>
      </c>
      <c r="L195" s="447">
        <v>365</v>
      </c>
      <c r="M195" s="447">
        <v>7.6109900000000001</v>
      </c>
    </row>
    <row r="196" spans="1:13">
      <c r="A196" s="245">
        <v>186</v>
      </c>
      <c r="B196" s="450" t="s">
        <v>375</v>
      </c>
      <c r="C196" s="447">
        <v>102.65</v>
      </c>
      <c r="D196" s="448">
        <v>103.23333333333333</v>
      </c>
      <c r="E196" s="448">
        <v>101.61666666666667</v>
      </c>
      <c r="F196" s="448">
        <v>100.58333333333334</v>
      </c>
      <c r="G196" s="448">
        <v>98.966666666666683</v>
      </c>
      <c r="H196" s="448">
        <v>104.26666666666667</v>
      </c>
      <c r="I196" s="448">
        <v>105.88333333333331</v>
      </c>
      <c r="J196" s="448">
        <v>106.91666666666666</v>
      </c>
      <c r="K196" s="447">
        <v>104.85</v>
      </c>
      <c r="L196" s="447">
        <v>102.2</v>
      </c>
      <c r="M196" s="447">
        <v>5.2267400000000004</v>
      </c>
    </row>
    <row r="197" spans="1:13">
      <c r="A197" s="245">
        <v>187</v>
      </c>
      <c r="B197" s="450" t="s">
        <v>376</v>
      </c>
      <c r="C197" s="447">
        <v>118.95</v>
      </c>
      <c r="D197" s="448">
        <v>118.31666666666666</v>
      </c>
      <c r="E197" s="448">
        <v>116.63333333333333</v>
      </c>
      <c r="F197" s="448">
        <v>114.31666666666666</v>
      </c>
      <c r="G197" s="448">
        <v>112.63333333333333</v>
      </c>
      <c r="H197" s="448">
        <v>120.63333333333333</v>
      </c>
      <c r="I197" s="448">
        <v>122.31666666666666</v>
      </c>
      <c r="J197" s="448">
        <v>124.63333333333333</v>
      </c>
      <c r="K197" s="447">
        <v>120</v>
      </c>
      <c r="L197" s="447">
        <v>116</v>
      </c>
      <c r="M197" s="447">
        <v>19.267890000000001</v>
      </c>
    </row>
    <row r="198" spans="1:13">
      <c r="A198" s="245">
        <v>188</v>
      </c>
      <c r="B198" s="450" t="s">
        <v>246</v>
      </c>
      <c r="C198" s="447">
        <v>272.05</v>
      </c>
      <c r="D198" s="448">
        <v>271.3</v>
      </c>
      <c r="E198" s="448">
        <v>268.75</v>
      </c>
      <c r="F198" s="448">
        <v>265.45</v>
      </c>
      <c r="G198" s="448">
        <v>262.89999999999998</v>
      </c>
      <c r="H198" s="448">
        <v>274.60000000000002</v>
      </c>
      <c r="I198" s="448">
        <v>277.15000000000009</v>
      </c>
      <c r="J198" s="448">
        <v>280.45000000000005</v>
      </c>
      <c r="K198" s="447">
        <v>273.85000000000002</v>
      </c>
      <c r="L198" s="447">
        <v>268</v>
      </c>
      <c r="M198" s="447">
        <v>3.8952</v>
      </c>
    </row>
    <row r="199" spans="1:13">
      <c r="A199" s="245">
        <v>189</v>
      </c>
      <c r="B199" s="450" t="s">
        <v>377</v>
      </c>
      <c r="C199" s="447">
        <v>713.3</v>
      </c>
      <c r="D199" s="448">
        <v>712.9666666666667</v>
      </c>
      <c r="E199" s="448">
        <v>707.98333333333335</v>
      </c>
      <c r="F199" s="448">
        <v>702.66666666666663</v>
      </c>
      <c r="G199" s="448">
        <v>697.68333333333328</v>
      </c>
      <c r="H199" s="448">
        <v>718.28333333333342</v>
      </c>
      <c r="I199" s="448">
        <v>723.26666666666677</v>
      </c>
      <c r="J199" s="448">
        <v>728.58333333333348</v>
      </c>
      <c r="K199" s="447">
        <v>717.95</v>
      </c>
      <c r="L199" s="447">
        <v>707.65</v>
      </c>
      <c r="M199" s="447">
        <v>0.21188000000000001</v>
      </c>
    </row>
    <row r="200" spans="1:13">
      <c r="A200" s="245">
        <v>190</v>
      </c>
      <c r="B200" s="450" t="s">
        <v>247</v>
      </c>
      <c r="C200" s="447">
        <v>2397.9</v>
      </c>
      <c r="D200" s="448">
        <v>2434.9666666666667</v>
      </c>
      <c r="E200" s="448">
        <v>2339.9333333333334</v>
      </c>
      <c r="F200" s="448">
        <v>2281.9666666666667</v>
      </c>
      <c r="G200" s="448">
        <v>2186.9333333333334</v>
      </c>
      <c r="H200" s="448">
        <v>2492.9333333333334</v>
      </c>
      <c r="I200" s="448">
        <v>2587.9666666666672</v>
      </c>
      <c r="J200" s="448">
        <v>2645.9333333333334</v>
      </c>
      <c r="K200" s="447">
        <v>2530</v>
      </c>
      <c r="L200" s="447">
        <v>2377</v>
      </c>
      <c r="M200" s="447">
        <v>13.317270000000001</v>
      </c>
    </row>
    <row r="201" spans="1:13">
      <c r="A201" s="245">
        <v>191</v>
      </c>
      <c r="B201" s="450" t="s">
        <v>107</v>
      </c>
      <c r="C201" s="447">
        <v>940.6</v>
      </c>
      <c r="D201" s="448">
        <v>939.85</v>
      </c>
      <c r="E201" s="448">
        <v>935.90000000000009</v>
      </c>
      <c r="F201" s="448">
        <v>931.2</v>
      </c>
      <c r="G201" s="448">
        <v>927.25000000000011</v>
      </c>
      <c r="H201" s="448">
        <v>944.55000000000007</v>
      </c>
      <c r="I201" s="448">
        <v>948.50000000000011</v>
      </c>
      <c r="J201" s="448">
        <v>953.2</v>
      </c>
      <c r="K201" s="447">
        <v>943.8</v>
      </c>
      <c r="L201" s="447">
        <v>935.15</v>
      </c>
      <c r="M201" s="447">
        <v>50.328740000000003</v>
      </c>
    </row>
    <row r="202" spans="1:13">
      <c r="A202" s="245">
        <v>192</v>
      </c>
      <c r="B202" s="450" t="s">
        <v>248</v>
      </c>
      <c r="C202" s="447">
        <v>2824.95</v>
      </c>
      <c r="D202" s="448">
        <v>2825.3333333333335</v>
      </c>
      <c r="E202" s="448">
        <v>2812.666666666667</v>
      </c>
      <c r="F202" s="448">
        <v>2800.3833333333337</v>
      </c>
      <c r="G202" s="448">
        <v>2787.7166666666672</v>
      </c>
      <c r="H202" s="448">
        <v>2837.6166666666668</v>
      </c>
      <c r="I202" s="448">
        <v>2850.2833333333338</v>
      </c>
      <c r="J202" s="448">
        <v>2862.5666666666666</v>
      </c>
      <c r="K202" s="447">
        <v>2838</v>
      </c>
      <c r="L202" s="447">
        <v>2813.05</v>
      </c>
      <c r="M202" s="447">
        <v>1.3355300000000001</v>
      </c>
    </row>
    <row r="203" spans="1:13">
      <c r="A203" s="245">
        <v>193</v>
      </c>
      <c r="B203" s="450" t="s">
        <v>109</v>
      </c>
      <c r="C203" s="447">
        <v>1478.95</v>
      </c>
      <c r="D203" s="448">
        <v>1487.7333333333333</v>
      </c>
      <c r="E203" s="448">
        <v>1461.7166666666667</v>
      </c>
      <c r="F203" s="448">
        <v>1444.4833333333333</v>
      </c>
      <c r="G203" s="448">
        <v>1418.4666666666667</v>
      </c>
      <c r="H203" s="448">
        <v>1504.9666666666667</v>
      </c>
      <c r="I203" s="448">
        <v>1530.9833333333336</v>
      </c>
      <c r="J203" s="448">
        <v>1548.2166666666667</v>
      </c>
      <c r="K203" s="447">
        <v>1513.75</v>
      </c>
      <c r="L203" s="447">
        <v>1470.5</v>
      </c>
      <c r="M203" s="447">
        <v>96.184870000000004</v>
      </c>
    </row>
    <row r="204" spans="1:13">
      <c r="A204" s="245">
        <v>194</v>
      </c>
      <c r="B204" s="450" t="s">
        <v>249</v>
      </c>
      <c r="C204" s="447">
        <v>659.15</v>
      </c>
      <c r="D204" s="448">
        <v>663.41666666666663</v>
      </c>
      <c r="E204" s="448">
        <v>652.83333333333326</v>
      </c>
      <c r="F204" s="448">
        <v>646.51666666666665</v>
      </c>
      <c r="G204" s="448">
        <v>635.93333333333328</v>
      </c>
      <c r="H204" s="448">
        <v>669.73333333333323</v>
      </c>
      <c r="I204" s="448">
        <v>680.31666666666649</v>
      </c>
      <c r="J204" s="448">
        <v>686.63333333333321</v>
      </c>
      <c r="K204" s="447">
        <v>674</v>
      </c>
      <c r="L204" s="447">
        <v>657.1</v>
      </c>
      <c r="M204" s="447">
        <v>34.253959999999999</v>
      </c>
    </row>
    <row r="205" spans="1:13">
      <c r="A205" s="245">
        <v>195</v>
      </c>
      <c r="B205" s="450" t="s">
        <v>382</v>
      </c>
      <c r="C205" s="447">
        <v>48.95</v>
      </c>
      <c r="D205" s="448">
        <v>47.699999999999996</v>
      </c>
      <c r="E205" s="448">
        <v>46.249999999999993</v>
      </c>
      <c r="F205" s="448">
        <v>43.55</v>
      </c>
      <c r="G205" s="448">
        <v>42.099999999999994</v>
      </c>
      <c r="H205" s="448">
        <v>50.399999999999991</v>
      </c>
      <c r="I205" s="448">
        <v>51.849999999999994</v>
      </c>
      <c r="J205" s="448">
        <v>54.54999999999999</v>
      </c>
      <c r="K205" s="447">
        <v>49.15</v>
      </c>
      <c r="L205" s="447">
        <v>45</v>
      </c>
      <c r="M205" s="447">
        <v>643.48155999999994</v>
      </c>
    </row>
    <row r="206" spans="1:13">
      <c r="A206" s="245">
        <v>196</v>
      </c>
      <c r="B206" s="450" t="s">
        <v>378</v>
      </c>
      <c r="C206" s="447">
        <v>25.9</v>
      </c>
      <c r="D206" s="448">
        <v>26.149999999999995</v>
      </c>
      <c r="E206" s="448">
        <v>25.399999999999991</v>
      </c>
      <c r="F206" s="448">
        <v>24.899999999999995</v>
      </c>
      <c r="G206" s="448">
        <v>24.149999999999991</v>
      </c>
      <c r="H206" s="448">
        <v>26.649999999999991</v>
      </c>
      <c r="I206" s="448">
        <v>27.4</v>
      </c>
      <c r="J206" s="448">
        <v>27.899999999999991</v>
      </c>
      <c r="K206" s="447">
        <v>26.9</v>
      </c>
      <c r="L206" s="447">
        <v>25.65</v>
      </c>
      <c r="M206" s="447">
        <v>79.726290000000006</v>
      </c>
    </row>
    <row r="207" spans="1:13">
      <c r="A207" s="245">
        <v>197</v>
      </c>
      <c r="B207" s="450" t="s">
        <v>379</v>
      </c>
      <c r="C207" s="447">
        <v>861.15</v>
      </c>
      <c r="D207" s="448">
        <v>859.18333333333328</v>
      </c>
      <c r="E207" s="448">
        <v>850.06666666666661</v>
      </c>
      <c r="F207" s="448">
        <v>838.98333333333335</v>
      </c>
      <c r="G207" s="448">
        <v>829.86666666666667</v>
      </c>
      <c r="H207" s="448">
        <v>870.26666666666654</v>
      </c>
      <c r="I207" s="448">
        <v>879.3833333333331</v>
      </c>
      <c r="J207" s="448">
        <v>890.46666666666647</v>
      </c>
      <c r="K207" s="447">
        <v>868.3</v>
      </c>
      <c r="L207" s="447">
        <v>848.1</v>
      </c>
      <c r="M207" s="447">
        <v>0.4274</v>
      </c>
    </row>
    <row r="208" spans="1:13">
      <c r="A208" s="245">
        <v>198</v>
      </c>
      <c r="B208" s="450" t="s">
        <v>105</v>
      </c>
      <c r="C208" s="447">
        <v>995.1</v>
      </c>
      <c r="D208" s="448">
        <v>1002.65</v>
      </c>
      <c r="E208" s="448">
        <v>984.44999999999993</v>
      </c>
      <c r="F208" s="448">
        <v>973.8</v>
      </c>
      <c r="G208" s="448">
        <v>955.59999999999991</v>
      </c>
      <c r="H208" s="448">
        <v>1013.3</v>
      </c>
      <c r="I208" s="448">
        <v>1031.5</v>
      </c>
      <c r="J208" s="448">
        <v>1042.1500000000001</v>
      </c>
      <c r="K208" s="447">
        <v>1020.85</v>
      </c>
      <c r="L208" s="447">
        <v>992</v>
      </c>
      <c r="M208" s="447">
        <v>24.8141</v>
      </c>
    </row>
    <row r="209" spans="1:13">
      <c r="A209" s="245">
        <v>199</v>
      </c>
      <c r="B209" s="450" t="s">
        <v>380</v>
      </c>
      <c r="C209" s="447">
        <v>248.15</v>
      </c>
      <c r="D209" s="448">
        <v>246.86666666666667</v>
      </c>
      <c r="E209" s="448">
        <v>244.83333333333334</v>
      </c>
      <c r="F209" s="448">
        <v>241.51666666666668</v>
      </c>
      <c r="G209" s="448">
        <v>239.48333333333335</v>
      </c>
      <c r="H209" s="448">
        <v>250.18333333333334</v>
      </c>
      <c r="I209" s="448">
        <v>252.21666666666664</v>
      </c>
      <c r="J209" s="448">
        <v>255.53333333333333</v>
      </c>
      <c r="K209" s="447">
        <v>248.9</v>
      </c>
      <c r="L209" s="447">
        <v>243.55</v>
      </c>
      <c r="M209" s="447">
        <v>4.2923</v>
      </c>
    </row>
    <row r="210" spans="1:13">
      <c r="A210" s="245">
        <v>200</v>
      </c>
      <c r="B210" s="450" t="s">
        <v>381</v>
      </c>
      <c r="C210" s="447">
        <v>341.05</v>
      </c>
      <c r="D210" s="448">
        <v>341.2833333333333</v>
      </c>
      <c r="E210" s="448">
        <v>335.56666666666661</v>
      </c>
      <c r="F210" s="448">
        <v>330.08333333333331</v>
      </c>
      <c r="G210" s="448">
        <v>324.36666666666662</v>
      </c>
      <c r="H210" s="448">
        <v>346.76666666666659</v>
      </c>
      <c r="I210" s="448">
        <v>352.48333333333329</v>
      </c>
      <c r="J210" s="448">
        <v>357.96666666666658</v>
      </c>
      <c r="K210" s="447">
        <v>347</v>
      </c>
      <c r="L210" s="447">
        <v>335.8</v>
      </c>
      <c r="M210" s="447">
        <v>3.40151</v>
      </c>
    </row>
    <row r="211" spans="1:13">
      <c r="A211" s="245">
        <v>201</v>
      </c>
      <c r="B211" s="450" t="s">
        <v>110</v>
      </c>
      <c r="C211" s="447">
        <v>2929.7</v>
      </c>
      <c r="D211" s="448">
        <v>2927.3166666666662</v>
      </c>
      <c r="E211" s="448">
        <v>2909.7833333333324</v>
      </c>
      <c r="F211" s="448">
        <v>2889.8666666666663</v>
      </c>
      <c r="G211" s="448">
        <v>2872.3333333333326</v>
      </c>
      <c r="H211" s="448">
        <v>2947.2333333333322</v>
      </c>
      <c r="I211" s="448">
        <v>2964.766666666666</v>
      </c>
      <c r="J211" s="448">
        <v>2984.683333333332</v>
      </c>
      <c r="K211" s="447">
        <v>2944.85</v>
      </c>
      <c r="L211" s="447">
        <v>2907.4</v>
      </c>
      <c r="M211" s="447">
        <v>5.01532</v>
      </c>
    </row>
    <row r="212" spans="1:13">
      <c r="A212" s="245">
        <v>202</v>
      </c>
      <c r="B212" s="450" t="s">
        <v>383</v>
      </c>
      <c r="C212" s="447">
        <v>49.45</v>
      </c>
      <c r="D212" s="448">
        <v>49.816666666666663</v>
      </c>
      <c r="E212" s="448">
        <v>48.933333333333323</v>
      </c>
      <c r="F212" s="448">
        <v>48.416666666666657</v>
      </c>
      <c r="G212" s="448">
        <v>47.533333333333317</v>
      </c>
      <c r="H212" s="448">
        <v>50.333333333333329</v>
      </c>
      <c r="I212" s="448">
        <v>51.216666666666669</v>
      </c>
      <c r="J212" s="448">
        <v>51.733333333333334</v>
      </c>
      <c r="K212" s="447">
        <v>50.7</v>
      </c>
      <c r="L212" s="447">
        <v>49.3</v>
      </c>
      <c r="M212" s="447">
        <v>65.147279999999995</v>
      </c>
    </row>
    <row r="213" spans="1:13">
      <c r="A213" s="245">
        <v>203</v>
      </c>
      <c r="B213" s="450" t="s">
        <v>112</v>
      </c>
      <c r="C213" s="447">
        <v>391.2</v>
      </c>
      <c r="D213" s="448">
        <v>393.41666666666669</v>
      </c>
      <c r="E213" s="448">
        <v>387.33333333333337</v>
      </c>
      <c r="F213" s="448">
        <v>383.4666666666667</v>
      </c>
      <c r="G213" s="448">
        <v>377.38333333333338</v>
      </c>
      <c r="H213" s="448">
        <v>397.28333333333336</v>
      </c>
      <c r="I213" s="448">
        <v>403.36666666666673</v>
      </c>
      <c r="J213" s="448">
        <v>407.23333333333335</v>
      </c>
      <c r="K213" s="447">
        <v>399.5</v>
      </c>
      <c r="L213" s="447">
        <v>389.55</v>
      </c>
      <c r="M213" s="447">
        <v>181.55697000000001</v>
      </c>
    </row>
    <row r="214" spans="1:13">
      <c r="A214" s="245">
        <v>204</v>
      </c>
      <c r="B214" s="450" t="s">
        <v>384</v>
      </c>
      <c r="C214" s="447">
        <v>1026.8499999999999</v>
      </c>
      <c r="D214" s="448">
        <v>1025.6000000000001</v>
      </c>
      <c r="E214" s="448">
        <v>1016.2500000000002</v>
      </c>
      <c r="F214" s="448">
        <v>1005.6500000000001</v>
      </c>
      <c r="G214" s="448">
        <v>996.30000000000018</v>
      </c>
      <c r="H214" s="448">
        <v>1036.2000000000003</v>
      </c>
      <c r="I214" s="448">
        <v>1045.5500000000002</v>
      </c>
      <c r="J214" s="448">
        <v>1056.1500000000003</v>
      </c>
      <c r="K214" s="447">
        <v>1034.95</v>
      </c>
      <c r="L214" s="447">
        <v>1015</v>
      </c>
      <c r="M214" s="447">
        <v>1.91466</v>
      </c>
    </row>
    <row r="215" spans="1:13">
      <c r="A215" s="245">
        <v>205</v>
      </c>
      <c r="B215" s="450" t="s">
        <v>385</v>
      </c>
      <c r="C215" s="447">
        <v>169.1</v>
      </c>
      <c r="D215" s="448">
        <v>170.75</v>
      </c>
      <c r="E215" s="448">
        <v>166.1</v>
      </c>
      <c r="F215" s="448">
        <v>163.1</v>
      </c>
      <c r="G215" s="448">
        <v>158.44999999999999</v>
      </c>
      <c r="H215" s="448">
        <v>173.75</v>
      </c>
      <c r="I215" s="448">
        <v>178.39999999999998</v>
      </c>
      <c r="J215" s="448">
        <v>181.4</v>
      </c>
      <c r="K215" s="447">
        <v>175.4</v>
      </c>
      <c r="L215" s="447">
        <v>167.75</v>
      </c>
      <c r="M215" s="447">
        <v>49.348329999999997</v>
      </c>
    </row>
    <row r="216" spans="1:13">
      <c r="A216" s="245">
        <v>206</v>
      </c>
      <c r="B216" s="450" t="s">
        <v>113</v>
      </c>
      <c r="C216" s="447">
        <v>288.14999999999998</v>
      </c>
      <c r="D216" s="448">
        <v>287.14999999999998</v>
      </c>
      <c r="E216" s="448">
        <v>283.59999999999997</v>
      </c>
      <c r="F216" s="448">
        <v>279.05</v>
      </c>
      <c r="G216" s="448">
        <v>275.5</v>
      </c>
      <c r="H216" s="448">
        <v>291.69999999999993</v>
      </c>
      <c r="I216" s="448">
        <v>295.24999999999989</v>
      </c>
      <c r="J216" s="448">
        <v>299.7999999999999</v>
      </c>
      <c r="K216" s="447">
        <v>290.7</v>
      </c>
      <c r="L216" s="447">
        <v>282.60000000000002</v>
      </c>
      <c r="M216" s="447">
        <v>99.411609999999996</v>
      </c>
    </row>
    <row r="217" spans="1:13">
      <c r="A217" s="245">
        <v>207</v>
      </c>
      <c r="B217" s="450" t="s">
        <v>114</v>
      </c>
      <c r="C217" s="447">
        <v>2344.0500000000002</v>
      </c>
      <c r="D217" s="448">
        <v>2350.6166666666668</v>
      </c>
      <c r="E217" s="448">
        <v>2331.4333333333334</v>
      </c>
      <c r="F217" s="448">
        <v>2318.8166666666666</v>
      </c>
      <c r="G217" s="448">
        <v>2299.6333333333332</v>
      </c>
      <c r="H217" s="448">
        <v>2363.2333333333336</v>
      </c>
      <c r="I217" s="448">
        <v>2382.416666666667</v>
      </c>
      <c r="J217" s="448">
        <v>2395.0333333333338</v>
      </c>
      <c r="K217" s="447">
        <v>2369.8000000000002</v>
      </c>
      <c r="L217" s="447">
        <v>2338</v>
      </c>
      <c r="M217" s="447">
        <v>10.98457</v>
      </c>
    </row>
    <row r="218" spans="1:13">
      <c r="A218" s="245">
        <v>208</v>
      </c>
      <c r="B218" s="450" t="s">
        <v>250</v>
      </c>
      <c r="C218" s="447">
        <v>333.3</v>
      </c>
      <c r="D218" s="448">
        <v>333.40000000000003</v>
      </c>
      <c r="E218" s="448">
        <v>329.10000000000008</v>
      </c>
      <c r="F218" s="448">
        <v>324.90000000000003</v>
      </c>
      <c r="G218" s="448">
        <v>320.60000000000008</v>
      </c>
      <c r="H218" s="448">
        <v>337.60000000000008</v>
      </c>
      <c r="I218" s="448">
        <v>341.90000000000003</v>
      </c>
      <c r="J218" s="448">
        <v>346.10000000000008</v>
      </c>
      <c r="K218" s="447">
        <v>337.7</v>
      </c>
      <c r="L218" s="447">
        <v>329.2</v>
      </c>
      <c r="M218" s="447">
        <v>25.819140000000001</v>
      </c>
    </row>
    <row r="219" spans="1:13">
      <c r="A219" s="245">
        <v>209</v>
      </c>
      <c r="B219" s="450" t="s">
        <v>386</v>
      </c>
      <c r="C219" s="447">
        <v>42284.95</v>
      </c>
      <c r="D219" s="448">
        <v>42347.9</v>
      </c>
      <c r="E219" s="448">
        <v>41987.5</v>
      </c>
      <c r="F219" s="448">
        <v>41690.049999999996</v>
      </c>
      <c r="G219" s="448">
        <v>41329.649999999994</v>
      </c>
      <c r="H219" s="448">
        <v>42645.350000000006</v>
      </c>
      <c r="I219" s="448">
        <v>43005.750000000015</v>
      </c>
      <c r="J219" s="448">
        <v>43303.200000000012</v>
      </c>
      <c r="K219" s="447">
        <v>42708.3</v>
      </c>
      <c r="L219" s="447">
        <v>42050.45</v>
      </c>
      <c r="M219" s="447">
        <v>1.3509999999999999E-2</v>
      </c>
    </row>
    <row r="220" spans="1:13">
      <c r="A220" s="245">
        <v>210</v>
      </c>
      <c r="B220" s="450" t="s">
        <v>251</v>
      </c>
      <c r="C220" s="447">
        <v>48.25</v>
      </c>
      <c r="D220" s="448">
        <v>48.733333333333327</v>
      </c>
      <c r="E220" s="448">
        <v>47.616666666666653</v>
      </c>
      <c r="F220" s="448">
        <v>46.983333333333327</v>
      </c>
      <c r="G220" s="448">
        <v>45.866666666666653</v>
      </c>
      <c r="H220" s="448">
        <v>49.366666666666653</v>
      </c>
      <c r="I220" s="448">
        <v>50.483333333333327</v>
      </c>
      <c r="J220" s="448">
        <v>51.116666666666653</v>
      </c>
      <c r="K220" s="447">
        <v>49.85</v>
      </c>
      <c r="L220" s="447">
        <v>48.1</v>
      </c>
      <c r="M220" s="447">
        <v>35.428289999999997</v>
      </c>
    </row>
    <row r="221" spans="1:13">
      <c r="A221" s="245">
        <v>211</v>
      </c>
      <c r="B221" s="450" t="s">
        <v>108</v>
      </c>
      <c r="C221" s="447">
        <v>2530.5</v>
      </c>
      <c r="D221" s="448">
        <v>2541.4666666666667</v>
      </c>
      <c r="E221" s="448">
        <v>2512.5333333333333</v>
      </c>
      <c r="F221" s="448">
        <v>2494.5666666666666</v>
      </c>
      <c r="G221" s="448">
        <v>2465.6333333333332</v>
      </c>
      <c r="H221" s="448">
        <v>2559.4333333333334</v>
      </c>
      <c r="I221" s="448">
        <v>2588.3666666666668</v>
      </c>
      <c r="J221" s="448">
        <v>2606.3333333333335</v>
      </c>
      <c r="K221" s="447">
        <v>2570.4</v>
      </c>
      <c r="L221" s="447">
        <v>2523.5</v>
      </c>
      <c r="M221" s="447">
        <v>26.419499999999999</v>
      </c>
    </row>
    <row r="222" spans="1:13">
      <c r="A222" s="245">
        <v>212</v>
      </c>
      <c r="B222" s="450" t="s">
        <v>832</v>
      </c>
      <c r="C222" s="447">
        <v>281.8</v>
      </c>
      <c r="D222" s="448">
        <v>283.86666666666667</v>
      </c>
      <c r="E222" s="448">
        <v>278.43333333333334</v>
      </c>
      <c r="F222" s="448">
        <v>275.06666666666666</v>
      </c>
      <c r="G222" s="448">
        <v>269.63333333333333</v>
      </c>
      <c r="H222" s="448">
        <v>287.23333333333335</v>
      </c>
      <c r="I222" s="448">
        <v>292.66666666666674</v>
      </c>
      <c r="J222" s="448">
        <v>296.03333333333336</v>
      </c>
      <c r="K222" s="447">
        <v>289.3</v>
      </c>
      <c r="L222" s="447">
        <v>280.5</v>
      </c>
      <c r="M222" s="447">
        <v>1.5389299999999999</v>
      </c>
    </row>
    <row r="223" spans="1:13">
      <c r="A223" s="245">
        <v>213</v>
      </c>
      <c r="B223" s="450" t="s">
        <v>116</v>
      </c>
      <c r="C223" s="447">
        <v>650.29999999999995</v>
      </c>
      <c r="D223" s="448">
        <v>648.26666666666665</v>
      </c>
      <c r="E223" s="448">
        <v>644.5333333333333</v>
      </c>
      <c r="F223" s="448">
        <v>638.76666666666665</v>
      </c>
      <c r="G223" s="448">
        <v>635.0333333333333</v>
      </c>
      <c r="H223" s="448">
        <v>654.0333333333333</v>
      </c>
      <c r="I223" s="448">
        <v>657.76666666666665</v>
      </c>
      <c r="J223" s="448">
        <v>663.5333333333333</v>
      </c>
      <c r="K223" s="447">
        <v>652</v>
      </c>
      <c r="L223" s="447">
        <v>642.5</v>
      </c>
      <c r="M223" s="447">
        <v>148.84778</v>
      </c>
    </row>
    <row r="224" spans="1:13">
      <c r="A224" s="245">
        <v>214</v>
      </c>
      <c r="B224" s="450" t="s">
        <v>252</v>
      </c>
      <c r="C224" s="447">
        <v>1479.85</v>
      </c>
      <c r="D224" s="448">
        <v>1486.9833333333333</v>
      </c>
      <c r="E224" s="448">
        <v>1456.9666666666667</v>
      </c>
      <c r="F224" s="448">
        <v>1434.0833333333333</v>
      </c>
      <c r="G224" s="448">
        <v>1404.0666666666666</v>
      </c>
      <c r="H224" s="448">
        <v>1509.8666666666668</v>
      </c>
      <c r="I224" s="448">
        <v>1539.8833333333337</v>
      </c>
      <c r="J224" s="448">
        <v>1562.7666666666669</v>
      </c>
      <c r="K224" s="447">
        <v>1517</v>
      </c>
      <c r="L224" s="447">
        <v>1464.1</v>
      </c>
      <c r="M224" s="447">
        <v>4.1878500000000001</v>
      </c>
    </row>
    <row r="225" spans="1:13">
      <c r="A225" s="245">
        <v>215</v>
      </c>
      <c r="B225" s="450" t="s">
        <v>117</v>
      </c>
      <c r="C225" s="447">
        <v>531.15</v>
      </c>
      <c r="D225" s="448">
        <v>539.84999999999991</v>
      </c>
      <c r="E225" s="448">
        <v>520.89999999999986</v>
      </c>
      <c r="F225" s="448">
        <v>510.65</v>
      </c>
      <c r="G225" s="448">
        <v>491.69999999999993</v>
      </c>
      <c r="H225" s="448">
        <v>550.0999999999998</v>
      </c>
      <c r="I225" s="448">
        <v>569.04999999999984</v>
      </c>
      <c r="J225" s="448">
        <v>579.29999999999973</v>
      </c>
      <c r="K225" s="447">
        <v>558.79999999999995</v>
      </c>
      <c r="L225" s="447">
        <v>529.6</v>
      </c>
      <c r="M225" s="447">
        <v>37.548560000000002</v>
      </c>
    </row>
    <row r="226" spans="1:13">
      <c r="A226" s="245">
        <v>216</v>
      </c>
      <c r="B226" s="450" t="s">
        <v>387</v>
      </c>
      <c r="C226" s="447">
        <v>572.29999999999995</v>
      </c>
      <c r="D226" s="448">
        <v>575.80000000000007</v>
      </c>
      <c r="E226" s="448">
        <v>566.60000000000014</v>
      </c>
      <c r="F226" s="448">
        <v>560.90000000000009</v>
      </c>
      <c r="G226" s="448">
        <v>551.70000000000016</v>
      </c>
      <c r="H226" s="448">
        <v>581.50000000000011</v>
      </c>
      <c r="I226" s="448">
        <v>590.70000000000016</v>
      </c>
      <c r="J226" s="448">
        <v>596.40000000000009</v>
      </c>
      <c r="K226" s="447">
        <v>585</v>
      </c>
      <c r="L226" s="447">
        <v>570.1</v>
      </c>
      <c r="M226" s="447">
        <v>8.5529200000000003</v>
      </c>
    </row>
    <row r="227" spans="1:13">
      <c r="A227" s="245">
        <v>217</v>
      </c>
      <c r="B227" s="450" t="s">
        <v>388</v>
      </c>
      <c r="C227" s="447">
        <v>3167</v>
      </c>
      <c r="D227" s="448">
        <v>3175.3333333333335</v>
      </c>
      <c r="E227" s="448">
        <v>3151.666666666667</v>
      </c>
      <c r="F227" s="448">
        <v>3136.3333333333335</v>
      </c>
      <c r="G227" s="448">
        <v>3112.666666666667</v>
      </c>
      <c r="H227" s="448">
        <v>3190.666666666667</v>
      </c>
      <c r="I227" s="448">
        <v>3214.3333333333339</v>
      </c>
      <c r="J227" s="448">
        <v>3229.666666666667</v>
      </c>
      <c r="K227" s="447">
        <v>3199</v>
      </c>
      <c r="L227" s="447">
        <v>3160</v>
      </c>
      <c r="M227" s="447">
        <v>2.4230000000000002E-2</v>
      </c>
    </row>
    <row r="228" spans="1:13">
      <c r="A228" s="245">
        <v>218</v>
      </c>
      <c r="B228" s="450" t="s">
        <v>253</v>
      </c>
      <c r="C228" s="447">
        <v>38.6</v>
      </c>
      <c r="D228" s="448">
        <v>38.85</v>
      </c>
      <c r="E228" s="448">
        <v>38.300000000000004</v>
      </c>
      <c r="F228" s="448">
        <v>38</v>
      </c>
      <c r="G228" s="448">
        <v>37.450000000000003</v>
      </c>
      <c r="H228" s="448">
        <v>39.150000000000006</v>
      </c>
      <c r="I228" s="448">
        <v>39.700000000000003</v>
      </c>
      <c r="J228" s="448">
        <v>40.000000000000007</v>
      </c>
      <c r="K228" s="447">
        <v>39.4</v>
      </c>
      <c r="L228" s="447">
        <v>38.549999999999997</v>
      </c>
      <c r="M228" s="447">
        <v>100.13321999999999</v>
      </c>
    </row>
    <row r="229" spans="1:13">
      <c r="A229" s="245">
        <v>219</v>
      </c>
      <c r="B229" s="450" t="s">
        <v>119</v>
      </c>
      <c r="C229" s="447">
        <v>58.95</v>
      </c>
      <c r="D229" s="448">
        <v>59.166666666666664</v>
      </c>
      <c r="E229" s="448">
        <v>58.18333333333333</v>
      </c>
      <c r="F229" s="448">
        <v>57.416666666666664</v>
      </c>
      <c r="G229" s="448">
        <v>56.43333333333333</v>
      </c>
      <c r="H229" s="448">
        <v>59.93333333333333</v>
      </c>
      <c r="I229" s="448">
        <v>60.916666666666664</v>
      </c>
      <c r="J229" s="448">
        <v>61.68333333333333</v>
      </c>
      <c r="K229" s="447">
        <v>60.15</v>
      </c>
      <c r="L229" s="447">
        <v>58.4</v>
      </c>
      <c r="M229" s="447">
        <v>435.42129999999997</v>
      </c>
    </row>
    <row r="230" spans="1:13">
      <c r="A230" s="245">
        <v>220</v>
      </c>
      <c r="B230" s="450" t="s">
        <v>389</v>
      </c>
      <c r="C230" s="447">
        <v>58.6</v>
      </c>
      <c r="D230" s="448">
        <v>58.483333333333327</v>
      </c>
      <c r="E230" s="448">
        <v>56.716666666666654</v>
      </c>
      <c r="F230" s="448">
        <v>54.833333333333329</v>
      </c>
      <c r="G230" s="448">
        <v>53.066666666666656</v>
      </c>
      <c r="H230" s="448">
        <v>60.366666666666653</v>
      </c>
      <c r="I230" s="448">
        <v>62.133333333333319</v>
      </c>
      <c r="J230" s="448">
        <v>64.016666666666652</v>
      </c>
      <c r="K230" s="447">
        <v>60.25</v>
      </c>
      <c r="L230" s="447">
        <v>56.6</v>
      </c>
      <c r="M230" s="447">
        <v>235.25266999999999</v>
      </c>
    </row>
    <row r="231" spans="1:13">
      <c r="A231" s="245">
        <v>221</v>
      </c>
      <c r="B231" s="450" t="s">
        <v>390</v>
      </c>
      <c r="C231" s="447">
        <v>1094.4000000000001</v>
      </c>
      <c r="D231" s="448">
        <v>1060.8833333333332</v>
      </c>
      <c r="E231" s="448">
        <v>1010.9666666666665</v>
      </c>
      <c r="F231" s="448">
        <v>927.5333333333333</v>
      </c>
      <c r="G231" s="448">
        <v>877.61666666666656</v>
      </c>
      <c r="H231" s="448">
        <v>1144.3166666666664</v>
      </c>
      <c r="I231" s="448">
        <v>1194.2333333333333</v>
      </c>
      <c r="J231" s="448">
        <v>1277.6666666666663</v>
      </c>
      <c r="K231" s="447">
        <v>1110.8</v>
      </c>
      <c r="L231" s="447">
        <v>977.45</v>
      </c>
      <c r="M231" s="447">
        <v>4.5835499999999998</v>
      </c>
    </row>
    <row r="232" spans="1:13">
      <c r="A232" s="245">
        <v>222</v>
      </c>
      <c r="B232" s="450" t="s">
        <v>391</v>
      </c>
      <c r="C232" s="447">
        <v>260.95</v>
      </c>
      <c r="D232" s="448">
        <v>263.31666666666666</v>
      </c>
      <c r="E232" s="448">
        <v>257.73333333333335</v>
      </c>
      <c r="F232" s="448">
        <v>254.51666666666671</v>
      </c>
      <c r="G232" s="448">
        <v>248.93333333333339</v>
      </c>
      <c r="H232" s="448">
        <v>266.5333333333333</v>
      </c>
      <c r="I232" s="448">
        <v>272.11666666666667</v>
      </c>
      <c r="J232" s="448">
        <v>275.33333333333326</v>
      </c>
      <c r="K232" s="447">
        <v>268.89999999999998</v>
      </c>
      <c r="L232" s="447">
        <v>260.10000000000002</v>
      </c>
      <c r="M232" s="447">
        <v>0.94857999999999998</v>
      </c>
    </row>
    <row r="233" spans="1:13">
      <c r="A233" s="245">
        <v>223</v>
      </c>
      <c r="B233" s="450" t="s">
        <v>746</v>
      </c>
      <c r="C233" s="447">
        <v>1187.95</v>
      </c>
      <c r="D233" s="448">
        <v>1195.9833333333333</v>
      </c>
      <c r="E233" s="448">
        <v>1171.9666666666667</v>
      </c>
      <c r="F233" s="448">
        <v>1155.9833333333333</v>
      </c>
      <c r="G233" s="448">
        <v>1131.9666666666667</v>
      </c>
      <c r="H233" s="448">
        <v>1211.9666666666667</v>
      </c>
      <c r="I233" s="448">
        <v>1235.9833333333336</v>
      </c>
      <c r="J233" s="448">
        <v>1251.9666666666667</v>
      </c>
      <c r="K233" s="447">
        <v>1220</v>
      </c>
      <c r="L233" s="447">
        <v>1180</v>
      </c>
      <c r="M233" s="447">
        <v>0.93533999999999995</v>
      </c>
    </row>
    <row r="234" spans="1:13">
      <c r="A234" s="245">
        <v>224</v>
      </c>
      <c r="B234" s="450" t="s">
        <v>750</v>
      </c>
      <c r="C234" s="447">
        <v>617.15</v>
      </c>
      <c r="D234" s="448">
        <v>620.73333333333335</v>
      </c>
      <c r="E234" s="448">
        <v>611.4666666666667</v>
      </c>
      <c r="F234" s="448">
        <v>605.7833333333333</v>
      </c>
      <c r="G234" s="448">
        <v>596.51666666666665</v>
      </c>
      <c r="H234" s="448">
        <v>626.41666666666674</v>
      </c>
      <c r="I234" s="448">
        <v>635.68333333333339</v>
      </c>
      <c r="J234" s="448">
        <v>641.36666666666679</v>
      </c>
      <c r="K234" s="447">
        <v>630</v>
      </c>
      <c r="L234" s="447">
        <v>615.04999999999995</v>
      </c>
      <c r="M234" s="447">
        <v>2.6948400000000001</v>
      </c>
    </row>
    <row r="235" spans="1:13">
      <c r="A235" s="245">
        <v>225</v>
      </c>
      <c r="B235" s="450" t="s">
        <v>392</v>
      </c>
      <c r="C235" s="447">
        <v>109.2</v>
      </c>
      <c r="D235" s="448">
        <v>109.96666666666665</v>
      </c>
      <c r="E235" s="448">
        <v>107.93333333333331</v>
      </c>
      <c r="F235" s="448">
        <v>106.66666666666666</v>
      </c>
      <c r="G235" s="448">
        <v>104.63333333333331</v>
      </c>
      <c r="H235" s="448">
        <v>111.23333333333331</v>
      </c>
      <c r="I235" s="448">
        <v>113.26666666666664</v>
      </c>
      <c r="J235" s="448">
        <v>114.5333333333333</v>
      </c>
      <c r="K235" s="447">
        <v>112</v>
      </c>
      <c r="L235" s="447">
        <v>108.7</v>
      </c>
      <c r="M235" s="447">
        <v>11.9762</v>
      </c>
    </row>
    <row r="236" spans="1:13">
      <c r="A236" s="245">
        <v>226</v>
      </c>
      <c r="B236" s="450" t="s">
        <v>393</v>
      </c>
      <c r="C236" s="447">
        <v>49.2</v>
      </c>
      <c r="D236" s="448">
        <v>49.283333333333331</v>
      </c>
      <c r="E236" s="448">
        <v>49.016666666666666</v>
      </c>
      <c r="F236" s="448">
        <v>48.833333333333336</v>
      </c>
      <c r="G236" s="448">
        <v>48.56666666666667</v>
      </c>
      <c r="H236" s="448">
        <v>49.466666666666661</v>
      </c>
      <c r="I236" s="448">
        <v>49.733333333333327</v>
      </c>
      <c r="J236" s="448">
        <v>49.916666666666657</v>
      </c>
      <c r="K236" s="447">
        <v>49.55</v>
      </c>
      <c r="L236" s="447">
        <v>49.1</v>
      </c>
      <c r="M236" s="447">
        <v>39.008620000000001</v>
      </c>
    </row>
    <row r="237" spans="1:13">
      <c r="A237" s="245">
        <v>227</v>
      </c>
      <c r="B237" s="450" t="s">
        <v>126</v>
      </c>
      <c r="C237" s="447">
        <v>210.9</v>
      </c>
      <c r="D237" s="448">
        <v>211.51666666666665</v>
      </c>
      <c r="E237" s="448">
        <v>209.6333333333333</v>
      </c>
      <c r="F237" s="448">
        <v>208.36666666666665</v>
      </c>
      <c r="G237" s="448">
        <v>206.48333333333329</v>
      </c>
      <c r="H237" s="448">
        <v>212.7833333333333</v>
      </c>
      <c r="I237" s="448">
        <v>214.66666666666663</v>
      </c>
      <c r="J237" s="448">
        <v>215.93333333333331</v>
      </c>
      <c r="K237" s="447">
        <v>213.4</v>
      </c>
      <c r="L237" s="447">
        <v>210.25</v>
      </c>
      <c r="M237" s="447">
        <v>253.34878</v>
      </c>
    </row>
    <row r="238" spans="1:13">
      <c r="A238" s="245">
        <v>228</v>
      </c>
      <c r="B238" s="450" t="s">
        <v>395</v>
      </c>
      <c r="C238" s="447">
        <v>119.75</v>
      </c>
      <c r="D238" s="448">
        <v>120.71666666666665</v>
      </c>
      <c r="E238" s="448">
        <v>118.5333333333333</v>
      </c>
      <c r="F238" s="448">
        <v>117.31666666666665</v>
      </c>
      <c r="G238" s="448">
        <v>115.1333333333333</v>
      </c>
      <c r="H238" s="448">
        <v>121.93333333333331</v>
      </c>
      <c r="I238" s="448">
        <v>124.11666666666667</v>
      </c>
      <c r="J238" s="448">
        <v>125.33333333333331</v>
      </c>
      <c r="K238" s="447">
        <v>122.9</v>
      </c>
      <c r="L238" s="447">
        <v>119.5</v>
      </c>
      <c r="M238" s="447">
        <v>3.4639799999999998</v>
      </c>
    </row>
    <row r="239" spans="1:13">
      <c r="A239" s="245">
        <v>229</v>
      </c>
      <c r="B239" s="450" t="s">
        <v>396</v>
      </c>
      <c r="C239" s="447">
        <v>186.45</v>
      </c>
      <c r="D239" s="448">
        <v>190.45000000000002</v>
      </c>
      <c r="E239" s="448">
        <v>181.50000000000003</v>
      </c>
      <c r="F239" s="448">
        <v>176.55</v>
      </c>
      <c r="G239" s="448">
        <v>167.60000000000002</v>
      </c>
      <c r="H239" s="448">
        <v>195.40000000000003</v>
      </c>
      <c r="I239" s="448">
        <v>204.35000000000002</v>
      </c>
      <c r="J239" s="448">
        <v>209.30000000000004</v>
      </c>
      <c r="K239" s="447">
        <v>199.4</v>
      </c>
      <c r="L239" s="447">
        <v>185.5</v>
      </c>
      <c r="M239" s="447">
        <v>80.374260000000007</v>
      </c>
    </row>
    <row r="240" spans="1:13">
      <c r="A240" s="245">
        <v>230</v>
      </c>
      <c r="B240" s="450" t="s">
        <v>115</v>
      </c>
      <c r="C240" s="447">
        <v>214.9</v>
      </c>
      <c r="D240" s="448">
        <v>216.23333333333335</v>
      </c>
      <c r="E240" s="448">
        <v>212.51666666666671</v>
      </c>
      <c r="F240" s="448">
        <v>210.13333333333335</v>
      </c>
      <c r="G240" s="448">
        <v>206.41666666666671</v>
      </c>
      <c r="H240" s="448">
        <v>218.6166666666667</v>
      </c>
      <c r="I240" s="448">
        <v>222.33333333333334</v>
      </c>
      <c r="J240" s="448">
        <v>224.7166666666667</v>
      </c>
      <c r="K240" s="447">
        <v>219.95</v>
      </c>
      <c r="L240" s="447">
        <v>213.85</v>
      </c>
      <c r="M240" s="447">
        <v>99.732460000000003</v>
      </c>
    </row>
    <row r="241" spans="1:13">
      <c r="A241" s="245">
        <v>231</v>
      </c>
      <c r="B241" s="450" t="s">
        <v>397</v>
      </c>
      <c r="C241" s="447">
        <v>94.85</v>
      </c>
      <c r="D241" s="448">
        <v>94.566666666666663</v>
      </c>
      <c r="E241" s="448">
        <v>90.98333333333332</v>
      </c>
      <c r="F241" s="448">
        <v>87.11666666666666</v>
      </c>
      <c r="G241" s="448">
        <v>83.533333333333317</v>
      </c>
      <c r="H241" s="448">
        <v>98.433333333333323</v>
      </c>
      <c r="I241" s="448">
        <v>102.01666666666667</v>
      </c>
      <c r="J241" s="448">
        <v>105.88333333333333</v>
      </c>
      <c r="K241" s="447">
        <v>98.15</v>
      </c>
      <c r="L241" s="447">
        <v>90.7</v>
      </c>
      <c r="M241" s="447">
        <v>188.89411999999999</v>
      </c>
    </row>
    <row r="242" spans="1:13">
      <c r="A242" s="245">
        <v>232</v>
      </c>
      <c r="B242" s="450" t="s">
        <v>747</v>
      </c>
      <c r="C242" s="447">
        <v>7655.1</v>
      </c>
      <c r="D242" s="448">
        <v>7661.1166666666659</v>
      </c>
      <c r="E242" s="448">
        <v>7593.9833333333318</v>
      </c>
      <c r="F242" s="448">
        <v>7532.8666666666659</v>
      </c>
      <c r="G242" s="448">
        <v>7465.7333333333318</v>
      </c>
      <c r="H242" s="448">
        <v>7722.2333333333318</v>
      </c>
      <c r="I242" s="448">
        <v>7789.366666666665</v>
      </c>
      <c r="J242" s="448">
        <v>7850.4833333333318</v>
      </c>
      <c r="K242" s="447">
        <v>7728.25</v>
      </c>
      <c r="L242" s="447">
        <v>7600</v>
      </c>
      <c r="M242" s="447">
        <v>0.84919999999999995</v>
      </c>
    </row>
    <row r="243" spans="1:13">
      <c r="A243" s="245">
        <v>233</v>
      </c>
      <c r="B243" s="450" t="s">
        <v>254</v>
      </c>
      <c r="C243" s="447">
        <v>142.44999999999999</v>
      </c>
      <c r="D243" s="448">
        <v>143.41666666666666</v>
      </c>
      <c r="E243" s="448">
        <v>140.0333333333333</v>
      </c>
      <c r="F243" s="448">
        <v>137.61666666666665</v>
      </c>
      <c r="G243" s="448">
        <v>134.23333333333329</v>
      </c>
      <c r="H243" s="448">
        <v>145.83333333333331</v>
      </c>
      <c r="I243" s="448">
        <v>149.2166666666667</v>
      </c>
      <c r="J243" s="448">
        <v>151.63333333333333</v>
      </c>
      <c r="K243" s="447">
        <v>146.80000000000001</v>
      </c>
      <c r="L243" s="447">
        <v>141</v>
      </c>
      <c r="M243" s="447">
        <v>44.45185</v>
      </c>
    </row>
    <row r="244" spans="1:13">
      <c r="A244" s="245">
        <v>234</v>
      </c>
      <c r="B244" s="450" t="s">
        <v>398</v>
      </c>
      <c r="C244" s="447">
        <v>360.05</v>
      </c>
      <c r="D244" s="448">
        <v>362.73333333333335</v>
      </c>
      <c r="E244" s="448">
        <v>355.81666666666672</v>
      </c>
      <c r="F244" s="448">
        <v>351.58333333333337</v>
      </c>
      <c r="G244" s="448">
        <v>344.66666666666674</v>
      </c>
      <c r="H244" s="448">
        <v>366.9666666666667</v>
      </c>
      <c r="I244" s="448">
        <v>373.88333333333333</v>
      </c>
      <c r="J244" s="448">
        <v>378.11666666666667</v>
      </c>
      <c r="K244" s="447">
        <v>369.65</v>
      </c>
      <c r="L244" s="447">
        <v>358.5</v>
      </c>
      <c r="M244" s="447">
        <v>22.556889999999999</v>
      </c>
    </row>
    <row r="245" spans="1:13">
      <c r="A245" s="245">
        <v>235</v>
      </c>
      <c r="B245" s="450" t="s">
        <v>255</v>
      </c>
      <c r="C245" s="447">
        <v>135.15</v>
      </c>
      <c r="D245" s="448">
        <v>133.71666666666667</v>
      </c>
      <c r="E245" s="448">
        <v>130.63333333333333</v>
      </c>
      <c r="F245" s="448">
        <v>126.11666666666665</v>
      </c>
      <c r="G245" s="448">
        <v>123.0333333333333</v>
      </c>
      <c r="H245" s="448">
        <v>138.23333333333335</v>
      </c>
      <c r="I245" s="448">
        <v>141.31666666666666</v>
      </c>
      <c r="J245" s="448">
        <v>145.83333333333337</v>
      </c>
      <c r="K245" s="447">
        <v>136.80000000000001</v>
      </c>
      <c r="L245" s="447">
        <v>129.19999999999999</v>
      </c>
      <c r="M245" s="447">
        <v>107.13494</v>
      </c>
    </row>
    <row r="246" spans="1:13">
      <c r="A246" s="245">
        <v>236</v>
      </c>
      <c r="B246" s="450" t="s">
        <v>125</v>
      </c>
      <c r="C246" s="447">
        <v>110.3</v>
      </c>
      <c r="D246" s="448">
        <v>110.59999999999998</v>
      </c>
      <c r="E246" s="448">
        <v>109.29999999999995</v>
      </c>
      <c r="F246" s="448">
        <v>108.29999999999997</v>
      </c>
      <c r="G246" s="448">
        <v>106.99999999999994</v>
      </c>
      <c r="H246" s="448">
        <v>111.59999999999997</v>
      </c>
      <c r="I246" s="448">
        <v>112.9</v>
      </c>
      <c r="J246" s="448">
        <v>113.89999999999998</v>
      </c>
      <c r="K246" s="447">
        <v>111.9</v>
      </c>
      <c r="L246" s="447">
        <v>109.6</v>
      </c>
      <c r="M246" s="447">
        <v>407.20179000000002</v>
      </c>
    </row>
    <row r="247" spans="1:13">
      <c r="A247" s="245">
        <v>237</v>
      </c>
      <c r="B247" s="450" t="s">
        <v>399</v>
      </c>
      <c r="C247" s="447">
        <v>16.850000000000001</v>
      </c>
      <c r="D247" s="448">
        <v>16.849999999999998</v>
      </c>
      <c r="E247" s="448">
        <v>16.449999999999996</v>
      </c>
      <c r="F247" s="448">
        <v>16.049999999999997</v>
      </c>
      <c r="G247" s="448">
        <v>15.649999999999995</v>
      </c>
      <c r="H247" s="448">
        <v>17.249999999999996</v>
      </c>
      <c r="I247" s="448">
        <v>17.649999999999995</v>
      </c>
      <c r="J247" s="448">
        <v>18.049999999999997</v>
      </c>
      <c r="K247" s="447">
        <v>17.25</v>
      </c>
      <c r="L247" s="447">
        <v>16.45</v>
      </c>
      <c r="M247" s="447">
        <v>81.539169999999999</v>
      </c>
    </row>
    <row r="248" spans="1:13">
      <c r="A248" s="245">
        <v>238</v>
      </c>
      <c r="B248" s="450" t="s">
        <v>772</v>
      </c>
      <c r="C248" s="447">
        <v>1907.95</v>
      </c>
      <c r="D248" s="448">
        <v>1903.9833333333333</v>
      </c>
      <c r="E248" s="448">
        <v>1893.9666666666667</v>
      </c>
      <c r="F248" s="448">
        <v>1879.9833333333333</v>
      </c>
      <c r="G248" s="448">
        <v>1869.9666666666667</v>
      </c>
      <c r="H248" s="448">
        <v>1917.9666666666667</v>
      </c>
      <c r="I248" s="448">
        <v>1927.9833333333336</v>
      </c>
      <c r="J248" s="448">
        <v>1941.9666666666667</v>
      </c>
      <c r="K248" s="447">
        <v>1914</v>
      </c>
      <c r="L248" s="447">
        <v>1890</v>
      </c>
      <c r="M248" s="447">
        <v>9.8951600000000006</v>
      </c>
    </row>
    <row r="249" spans="1:13">
      <c r="A249" s="245">
        <v>239</v>
      </c>
      <c r="B249" s="450" t="s">
        <v>748</v>
      </c>
      <c r="C249" s="447">
        <v>338.2</v>
      </c>
      <c r="D249" s="448">
        <v>346.81666666666666</v>
      </c>
      <c r="E249" s="448">
        <v>324.63333333333333</v>
      </c>
      <c r="F249" s="448">
        <v>311.06666666666666</v>
      </c>
      <c r="G249" s="448">
        <v>288.88333333333333</v>
      </c>
      <c r="H249" s="448">
        <v>360.38333333333333</v>
      </c>
      <c r="I249" s="448">
        <v>382.56666666666661</v>
      </c>
      <c r="J249" s="448">
        <v>396.13333333333333</v>
      </c>
      <c r="K249" s="447">
        <v>369</v>
      </c>
      <c r="L249" s="447">
        <v>333.25</v>
      </c>
      <c r="M249" s="447">
        <v>10.168340000000001</v>
      </c>
    </row>
    <row r="250" spans="1:13">
      <c r="A250" s="245">
        <v>240</v>
      </c>
      <c r="B250" s="450" t="s">
        <v>120</v>
      </c>
      <c r="C250" s="447">
        <v>508.35</v>
      </c>
      <c r="D250" s="448">
        <v>511.38333333333327</v>
      </c>
      <c r="E250" s="448">
        <v>500.76666666666654</v>
      </c>
      <c r="F250" s="448">
        <v>493.18333333333328</v>
      </c>
      <c r="G250" s="448">
        <v>482.56666666666655</v>
      </c>
      <c r="H250" s="448">
        <v>518.96666666666647</v>
      </c>
      <c r="I250" s="448">
        <v>529.58333333333326</v>
      </c>
      <c r="J250" s="448">
        <v>537.16666666666652</v>
      </c>
      <c r="K250" s="447">
        <v>522</v>
      </c>
      <c r="L250" s="447">
        <v>503.8</v>
      </c>
      <c r="M250" s="447">
        <v>54.702069999999999</v>
      </c>
    </row>
    <row r="251" spans="1:13">
      <c r="A251" s="245">
        <v>241</v>
      </c>
      <c r="B251" s="450" t="s">
        <v>824</v>
      </c>
      <c r="C251" s="447">
        <v>241.85</v>
      </c>
      <c r="D251" s="448">
        <v>242.54999999999998</v>
      </c>
      <c r="E251" s="448">
        <v>240.74999999999997</v>
      </c>
      <c r="F251" s="448">
        <v>239.64999999999998</v>
      </c>
      <c r="G251" s="448">
        <v>237.84999999999997</v>
      </c>
      <c r="H251" s="448">
        <v>243.64999999999998</v>
      </c>
      <c r="I251" s="448">
        <v>245.45</v>
      </c>
      <c r="J251" s="448">
        <v>246.54999999999998</v>
      </c>
      <c r="K251" s="447">
        <v>244.35</v>
      </c>
      <c r="L251" s="447">
        <v>241.45</v>
      </c>
      <c r="M251" s="447">
        <v>14.26163</v>
      </c>
    </row>
    <row r="252" spans="1:13">
      <c r="A252" s="245">
        <v>242</v>
      </c>
      <c r="B252" s="450" t="s">
        <v>122</v>
      </c>
      <c r="C252" s="447">
        <v>993.9</v>
      </c>
      <c r="D252" s="448">
        <v>996.35</v>
      </c>
      <c r="E252" s="448">
        <v>979.95</v>
      </c>
      <c r="F252" s="448">
        <v>966</v>
      </c>
      <c r="G252" s="448">
        <v>949.6</v>
      </c>
      <c r="H252" s="448">
        <v>1010.3000000000001</v>
      </c>
      <c r="I252" s="448">
        <v>1026.6999999999998</v>
      </c>
      <c r="J252" s="448">
        <v>1040.6500000000001</v>
      </c>
      <c r="K252" s="447">
        <v>1012.75</v>
      </c>
      <c r="L252" s="447">
        <v>982.4</v>
      </c>
      <c r="M252" s="447">
        <v>45.833449999999999</v>
      </c>
    </row>
    <row r="253" spans="1:13">
      <c r="A253" s="245">
        <v>243</v>
      </c>
      <c r="B253" s="450" t="s">
        <v>256</v>
      </c>
      <c r="C253" s="447">
        <v>4346.3</v>
      </c>
      <c r="D253" s="448">
        <v>4358.55</v>
      </c>
      <c r="E253" s="448">
        <v>4313.1000000000004</v>
      </c>
      <c r="F253" s="448">
        <v>4279.9000000000005</v>
      </c>
      <c r="G253" s="448">
        <v>4234.4500000000007</v>
      </c>
      <c r="H253" s="448">
        <v>4391.75</v>
      </c>
      <c r="I253" s="448">
        <v>4437.1999999999989</v>
      </c>
      <c r="J253" s="448">
        <v>4470.3999999999996</v>
      </c>
      <c r="K253" s="447">
        <v>4404</v>
      </c>
      <c r="L253" s="447">
        <v>4325.3500000000004</v>
      </c>
      <c r="M253" s="447">
        <v>4.8808299999999996</v>
      </c>
    </row>
    <row r="254" spans="1:13">
      <c r="A254" s="245">
        <v>244</v>
      </c>
      <c r="B254" s="450" t="s">
        <v>124</v>
      </c>
      <c r="C254" s="447">
        <v>1361.6</v>
      </c>
      <c r="D254" s="448">
        <v>1361.3500000000001</v>
      </c>
      <c r="E254" s="448">
        <v>1354.7000000000003</v>
      </c>
      <c r="F254" s="448">
        <v>1347.8000000000002</v>
      </c>
      <c r="G254" s="448">
        <v>1341.1500000000003</v>
      </c>
      <c r="H254" s="448">
        <v>1368.2500000000002</v>
      </c>
      <c r="I254" s="448">
        <v>1374.9000000000003</v>
      </c>
      <c r="J254" s="448">
        <v>1381.8000000000002</v>
      </c>
      <c r="K254" s="447">
        <v>1368</v>
      </c>
      <c r="L254" s="447">
        <v>1354.45</v>
      </c>
      <c r="M254" s="447">
        <v>40.993400000000001</v>
      </c>
    </row>
    <row r="255" spans="1:13">
      <c r="A255" s="245">
        <v>245</v>
      </c>
      <c r="B255" s="450" t="s">
        <v>749</v>
      </c>
      <c r="C255" s="447">
        <v>894.45</v>
      </c>
      <c r="D255" s="448">
        <v>882.2166666666667</v>
      </c>
      <c r="E255" s="448">
        <v>852.23333333333335</v>
      </c>
      <c r="F255" s="448">
        <v>810.01666666666665</v>
      </c>
      <c r="G255" s="448">
        <v>780.0333333333333</v>
      </c>
      <c r="H255" s="448">
        <v>924.43333333333339</v>
      </c>
      <c r="I255" s="448">
        <v>954.41666666666674</v>
      </c>
      <c r="J255" s="448">
        <v>996.63333333333344</v>
      </c>
      <c r="K255" s="447">
        <v>912.2</v>
      </c>
      <c r="L255" s="447">
        <v>840</v>
      </c>
      <c r="M255" s="447">
        <v>2.66153</v>
      </c>
    </row>
    <row r="256" spans="1:13">
      <c r="A256" s="245">
        <v>246</v>
      </c>
      <c r="B256" s="450" t="s">
        <v>400</v>
      </c>
      <c r="C256" s="447">
        <v>306.3</v>
      </c>
      <c r="D256" s="448">
        <v>305.85000000000002</v>
      </c>
      <c r="E256" s="448">
        <v>302.10000000000002</v>
      </c>
      <c r="F256" s="448">
        <v>297.89999999999998</v>
      </c>
      <c r="G256" s="448">
        <v>294.14999999999998</v>
      </c>
      <c r="H256" s="448">
        <v>310.05000000000007</v>
      </c>
      <c r="I256" s="448">
        <v>313.80000000000007</v>
      </c>
      <c r="J256" s="448">
        <v>318.00000000000011</v>
      </c>
      <c r="K256" s="447">
        <v>309.60000000000002</v>
      </c>
      <c r="L256" s="447">
        <v>301.64999999999998</v>
      </c>
      <c r="M256" s="447">
        <v>7.5342500000000001</v>
      </c>
    </row>
    <row r="257" spans="1:13">
      <c r="A257" s="245">
        <v>247</v>
      </c>
      <c r="B257" s="450" t="s">
        <v>121</v>
      </c>
      <c r="C257" s="447">
        <v>1719.1</v>
      </c>
      <c r="D257" s="448">
        <v>1709.2166666666665</v>
      </c>
      <c r="E257" s="448">
        <v>1682.133333333333</v>
      </c>
      <c r="F257" s="448">
        <v>1645.1666666666665</v>
      </c>
      <c r="G257" s="448">
        <v>1618.083333333333</v>
      </c>
      <c r="H257" s="448">
        <v>1746.1833333333329</v>
      </c>
      <c r="I257" s="448">
        <v>1773.2666666666664</v>
      </c>
      <c r="J257" s="448">
        <v>1810.2333333333329</v>
      </c>
      <c r="K257" s="447">
        <v>1736.3</v>
      </c>
      <c r="L257" s="447">
        <v>1672.25</v>
      </c>
      <c r="M257" s="447">
        <v>10.978059999999999</v>
      </c>
    </row>
    <row r="258" spans="1:13">
      <c r="A258" s="245">
        <v>248</v>
      </c>
      <c r="B258" s="450" t="s">
        <v>257</v>
      </c>
      <c r="C258" s="447">
        <v>2213.35</v>
      </c>
      <c r="D258" s="448">
        <v>2220.4666666666667</v>
      </c>
      <c r="E258" s="448">
        <v>2162.9333333333334</v>
      </c>
      <c r="F258" s="448">
        <v>2112.5166666666669</v>
      </c>
      <c r="G258" s="448">
        <v>2054.9833333333336</v>
      </c>
      <c r="H258" s="448">
        <v>2270.8833333333332</v>
      </c>
      <c r="I258" s="448">
        <v>2328.416666666667</v>
      </c>
      <c r="J258" s="448">
        <v>2378.833333333333</v>
      </c>
      <c r="K258" s="447">
        <v>2278</v>
      </c>
      <c r="L258" s="447">
        <v>2170.0500000000002</v>
      </c>
      <c r="M258" s="447">
        <v>1.74152</v>
      </c>
    </row>
    <row r="259" spans="1:13">
      <c r="A259" s="245">
        <v>249</v>
      </c>
      <c r="B259" s="450" t="s">
        <v>401</v>
      </c>
      <c r="C259" s="447">
        <v>1415.05</v>
      </c>
      <c r="D259" s="448">
        <v>1421.1000000000001</v>
      </c>
      <c r="E259" s="448">
        <v>1397.9500000000003</v>
      </c>
      <c r="F259" s="448">
        <v>1380.8500000000001</v>
      </c>
      <c r="G259" s="448">
        <v>1357.7000000000003</v>
      </c>
      <c r="H259" s="448">
        <v>1438.2000000000003</v>
      </c>
      <c r="I259" s="448">
        <v>1461.3500000000004</v>
      </c>
      <c r="J259" s="448">
        <v>1478.4500000000003</v>
      </c>
      <c r="K259" s="447">
        <v>1444.25</v>
      </c>
      <c r="L259" s="447">
        <v>1404</v>
      </c>
      <c r="M259" s="447">
        <v>0.59787000000000001</v>
      </c>
    </row>
    <row r="260" spans="1:13">
      <c r="A260" s="245">
        <v>250</v>
      </c>
      <c r="B260" s="450" t="s">
        <v>402</v>
      </c>
      <c r="C260" s="447">
        <v>2867.9</v>
      </c>
      <c r="D260" s="448">
        <v>2880.8833333333332</v>
      </c>
      <c r="E260" s="448">
        <v>2823.7666666666664</v>
      </c>
      <c r="F260" s="448">
        <v>2779.6333333333332</v>
      </c>
      <c r="G260" s="448">
        <v>2722.5166666666664</v>
      </c>
      <c r="H260" s="448">
        <v>2925.0166666666664</v>
      </c>
      <c r="I260" s="448">
        <v>2982.1333333333332</v>
      </c>
      <c r="J260" s="448">
        <v>3026.2666666666664</v>
      </c>
      <c r="K260" s="447">
        <v>2938</v>
      </c>
      <c r="L260" s="447">
        <v>2836.75</v>
      </c>
      <c r="M260" s="447">
        <v>0.25618999999999997</v>
      </c>
    </row>
    <row r="261" spans="1:13">
      <c r="A261" s="245">
        <v>251</v>
      </c>
      <c r="B261" s="450" t="s">
        <v>403</v>
      </c>
      <c r="C261" s="447">
        <v>532</v>
      </c>
      <c r="D261" s="448">
        <v>528.66666666666663</v>
      </c>
      <c r="E261" s="448">
        <v>519.33333333333326</v>
      </c>
      <c r="F261" s="448">
        <v>506.66666666666663</v>
      </c>
      <c r="G261" s="448">
        <v>497.33333333333326</v>
      </c>
      <c r="H261" s="448">
        <v>541.33333333333326</v>
      </c>
      <c r="I261" s="448">
        <v>550.66666666666652</v>
      </c>
      <c r="J261" s="448">
        <v>563.33333333333326</v>
      </c>
      <c r="K261" s="447">
        <v>538</v>
      </c>
      <c r="L261" s="447">
        <v>516</v>
      </c>
      <c r="M261" s="447">
        <v>16.116630000000001</v>
      </c>
    </row>
    <row r="262" spans="1:13">
      <c r="A262" s="245">
        <v>252</v>
      </c>
      <c r="B262" s="450" t="s">
        <v>404</v>
      </c>
      <c r="C262" s="447">
        <v>156.6</v>
      </c>
      <c r="D262" s="448">
        <v>157.89999999999998</v>
      </c>
      <c r="E262" s="448">
        <v>154.09999999999997</v>
      </c>
      <c r="F262" s="448">
        <v>151.6</v>
      </c>
      <c r="G262" s="448">
        <v>147.79999999999998</v>
      </c>
      <c r="H262" s="448">
        <v>160.39999999999995</v>
      </c>
      <c r="I262" s="448">
        <v>164.19999999999996</v>
      </c>
      <c r="J262" s="448">
        <v>166.69999999999993</v>
      </c>
      <c r="K262" s="447">
        <v>161.69999999999999</v>
      </c>
      <c r="L262" s="447">
        <v>155.4</v>
      </c>
      <c r="M262" s="447">
        <v>57.605550000000001</v>
      </c>
    </row>
    <row r="263" spans="1:13">
      <c r="A263" s="245">
        <v>253</v>
      </c>
      <c r="B263" s="450" t="s">
        <v>405</v>
      </c>
      <c r="C263" s="447">
        <v>126.7</v>
      </c>
      <c r="D263" s="448">
        <v>126.96666666666665</v>
      </c>
      <c r="E263" s="448">
        <v>124.83333333333331</v>
      </c>
      <c r="F263" s="448">
        <v>122.96666666666665</v>
      </c>
      <c r="G263" s="448">
        <v>120.83333333333331</v>
      </c>
      <c r="H263" s="448">
        <v>128.83333333333331</v>
      </c>
      <c r="I263" s="448">
        <v>130.96666666666667</v>
      </c>
      <c r="J263" s="448">
        <v>132.83333333333331</v>
      </c>
      <c r="K263" s="447">
        <v>129.1</v>
      </c>
      <c r="L263" s="447">
        <v>125.1</v>
      </c>
      <c r="M263" s="447">
        <v>15.446669999999999</v>
      </c>
    </row>
    <row r="264" spans="1:13">
      <c r="A264" s="245">
        <v>254</v>
      </c>
      <c r="B264" s="450" t="s">
        <v>406</v>
      </c>
      <c r="C264" s="447">
        <v>82</v>
      </c>
      <c r="D264" s="448">
        <v>82.616666666666674</v>
      </c>
      <c r="E264" s="448">
        <v>80.683333333333351</v>
      </c>
      <c r="F264" s="448">
        <v>79.366666666666674</v>
      </c>
      <c r="G264" s="448">
        <v>77.433333333333351</v>
      </c>
      <c r="H264" s="448">
        <v>83.933333333333351</v>
      </c>
      <c r="I264" s="448">
        <v>85.866666666666688</v>
      </c>
      <c r="J264" s="448">
        <v>87.183333333333351</v>
      </c>
      <c r="K264" s="447">
        <v>84.55</v>
      </c>
      <c r="L264" s="447">
        <v>81.3</v>
      </c>
      <c r="M264" s="447">
        <v>13.23371</v>
      </c>
    </row>
    <row r="265" spans="1:13">
      <c r="A265" s="245">
        <v>255</v>
      </c>
      <c r="B265" s="450" t="s">
        <v>258</v>
      </c>
      <c r="C265" s="447">
        <v>118.1</v>
      </c>
      <c r="D265" s="448">
        <v>118.16666666666667</v>
      </c>
      <c r="E265" s="448">
        <v>116.93333333333334</v>
      </c>
      <c r="F265" s="448">
        <v>115.76666666666667</v>
      </c>
      <c r="G265" s="448">
        <v>114.53333333333333</v>
      </c>
      <c r="H265" s="448">
        <v>119.33333333333334</v>
      </c>
      <c r="I265" s="448">
        <v>120.56666666666666</v>
      </c>
      <c r="J265" s="448">
        <v>121.73333333333335</v>
      </c>
      <c r="K265" s="447">
        <v>119.4</v>
      </c>
      <c r="L265" s="447">
        <v>117</v>
      </c>
      <c r="M265" s="447">
        <v>27.546119999999998</v>
      </c>
    </row>
    <row r="266" spans="1:13">
      <c r="A266" s="245">
        <v>256</v>
      </c>
      <c r="B266" s="450" t="s">
        <v>128</v>
      </c>
      <c r="C266" s="447">
        <v>700.8</v>
      </c>
      <c r="D266" s="448">
        <v>701.11666666666667</v>
      </c>
      <c r="E266" s="448">
        <v>687.73333333333335</v>
      </c>
      <c r="F266" s="448">
        <v>674.66666666666663</v>
      </c>
      <c r="G266" s="448">
        <v>661.2833333333333</v>
      </c>
      <c r="H266" s="448">
        <v>714.18333333333339</v>
      </c>
      <c r="I266" s="448">
        <v>727.56666666666683</v>
      </c>
      <c r="J266" s="448">
        <v>740.63333333333344</v>
      </c>
      <c r="K266" s="447">
        <v>714.5</v>
      </c>
      <c r="L266" s="447">
        <v>688.05</v>
      </c>
      <c r="M266" s="447">
        <v>220.5889</v>
      </c>
    </row>
    <row r="267" spans="1:13">
      <c r="A267" s="245">
        <v>257</v>
      </c>
      <c r="B267" s="450" t="s">
        <v>751</v>
      </c>
      <c r="C267" s="447">
        <v>114.5</v>
      </c>
      <c r="D267" s="448">
        <v>115.26666666666665</v>
      </c>
      <c r="E267" s="448">
        <v>107.5833333333333</v>
      </c>
      <c r="F267" s="448">
        <v>100.66666666666664</v>
      </c>
      <c r="G267" s="448">
        <v>92.983333333333292</v>
      </c>
      <c r="H267" s="448">
        <v>122.18333333333331</v>
      </c>
      <c r="I267" s="448">
        <v>129.86666666666665</v>
      </c>
      <c r="J267" s="448">
        <v>136.7833333333333</v>
      </c>
      <c r="K267" s="447">
        <v>122.95</v>
      </c>
      <c r="L267" s="447">
        <v>108.35</v>
      </c>
      <c r="M267" s="447">
        <v>105.69301</v>
      </c>
    </row>
    <row r="268" spans="1:13">
      <c r="A268" s="245">
        <v>258</v>
      </c>
      <c r="B268" s="450" t="s">
        <v>407</v>
      </c>
      <c r="C268" s="447">
        <v>59.65</v>
      </c>
      <c r="D268" s="448">
        <v>59.916666666666664</v>
      </c>
      <c r="E268" s="448">
        <v>58.133333333333326</v>
      </c>
      <c r="F268" s="448">
        <v>56.61666666666666</v>
      </c>
      <c r="G268" s="448">
        <v>54.833333333333321</v>
      </c>
      <c r="H268" s="448">
        <v>61.43333333333333</v>
      </c>
      <c r="I268" s="448">
        <v>63.216666666666676</v>
      </c>
      <c r="J268" s="448">
        <v>64.733333333333334</v>
      </c>
      <c r="K268" s="447">
        <v>61.7</v>
      </c>
      <c r="L268" s="447">
        <v>58.4</v>
      </c>
      <c r="M268" s="447">
        <v>31.82442</v>
      </c>
    </row>
    <row r="269" spans="1:13">
      <c r="A269" s="245">
        <v>259</v>
      </c>
      <c r="B269" s="450" t="s">
        <v>408</v>
      </c>
      <c r="C269" s="447">
        <v>102.2</v>
      </c>
      <c r="D269" s="448">
        <v>103.16666666666667</v>
      </c>
      <c r="E269" s="448">
        <v>99.933333333333337</v>
      </c>
      <c r="F269" s="448">
        <v>97.666666666666671</v>
      </c>
      <c r="G269" s="448">
        <v>94.433333333333337</v>
      </c>
      <c r="H269" s="448">
        <v>105.43333333333334</v>
      </c>
      <c r="I269" s="448">
        <v>108.66666666666666</v>
      </c>
      <c r="J269" s="448">
        <v>110.93333333333334</v>
      </c>
      <c r="K269" s="447">
        <v>106.4</v>
      </c>
      <c r="L269" s="447">
        <v>100.9</v>
      </c>
      <c r="M269" s="447">
        <v>21.728349999999999</v>
      </c>
    </row>
    <row r="270" spans="1:13">
      <c r="A270" s="245">
        <v>260</v>
      </c>
      <c r="B270" s="450" t="s">
        <v>409</v>
      </c>
      <c r="C270" s="447">
        <v>29.45</v>
      </c>
      <c r="D270" s="448">
        <v>29.516666666666669</v>
      </c>
      <c r="E270" s="448">
        <v>29.033333333333339</v>
      </c>
      <c r="F270" s="448">
        <v>28.616666666666671</v>
      </c>
      <c r="G270" s="448">
        <v>28.13333333333334</v>
      </c>
      <c r="H270" s="448">
        <v>29.933333333333337</v>
      </c>
      <c r="I270" s="448">
        <v>30.416666666666664</v>
      </c>
      <c r="J270" s="448">
        <v>30.833333333333336</v>
      </c>
      <c r="K270" s="447">
        <v>30</v>
      </c>
      <c r="L270" s="447">
        <v>29.1</v>
      </c>
      <c r="M270" s="447">
        <v>44.116900000000001</v>
      </c>
    </row>
    <row r="271" spans="1:13">
      <c r="A271" s="245">
        <v>261</v>
      </c>
      <c r="B271" s="450" t="s">
        <v>410</v>
      </c>
      <c r="C271" s="447">
        <v>81.55</v>
      </c>
      <c r="D271" s="448">
        <v>81.199999999999989</v>
      </c>
      <c r="E271" s="448">
        <v>79.799999999999983</v>
      </c>
      <c r="F271" s="448">
        <v>78.05</v>
      </c>
      <c r="G271" s="448">
        <v>76.649999999999991</v>
      </c>
      <c r="H271" s="448">
        <v>82.949999999999974</v>
      </c>
      <c r="I271" s="448">
        <v>84.34999999999998</v>
      </c>
      <c r="J271" s="448">
        <v>86.099999999999966</v>
      </c>
      <c r="K271" s="447">
        <v>82.6</v>
      </c>
      <c r="L271" s="447">
        <v>79.45</v>
      </c>
      <c r="M271" s="447">
        <v>29.60051</v>
      </c>
    </row>
    <row r="272" spans="1:13">
      <c r="A272" s="245">
        <v>262</v>
      </c>
      <c r="B272" s="450" t="s">
        <v>411</v>
      </c>
      <c r="C272" s="447">
        <v>94.55</v>
      </c>
      <c r="D272" s="448">
        <v>93.766666666666652</v>
      </c>
      <c r="E272" s="448">
        <v>91.933333333333309</v>
      </c>
      <c r="F272" s="448">
        <v>89.316666666666663</v>
      </c>
      <c r="G272" s="448">
        <v>87.48333333333332</v>
      </c>
      <c r="H272" s="448">
        <v>96.383333333333297</v>
      </c>
      <c r="I272" s="448">
        <v>98.21666666666664</v>
      </c>
      <c r="J272" s="448">
        <v>100.83333333333329</v>
      </c>
      <c r="K272" s="447">
        <v>95.6</v>
      </c>
      <c r="L272" s="447">
        <v>91.15</v>
      </c>
      <c r="M272" s="447">
        <v>65.132660000000001</v>
      </c>
    </row>
    <row r="273" spans="1:13">
      <c r="A273" s="245">
        <v>263</v>
      </c>
      <c r="B273" s="450" t="s">
        <v>412</v>
      </c>
      <c r="C273" s="447">
        <v>176</v>
      </c>
      <c r="D273" s="448">
        <v>178.5</v>
      </c>
      <c r="E273" s="448">
        <v>172.5</v>
      </c>
      <c r="F273" s="448">
        <v>169</v>
      </c>
      <c r="G273" s="448">
        <v>163</v>
      </c>
      <c r="H273" s="448">
        <v>182</v>
      </c>
      <c r="I273" s="448">
        <v>188</v>
      </c>
      <c r="J273" s="448">
        <v>191.5</v>
      </c>
      <c r="K273" s="447">
        <v>184.5</v>
      </c>
      <c r="L273" s="447">
        <v>175</v>
      </c>
      <c r="M273" s="447">
        <v>6.1561000000000003</v>
      </c>
    </row>
    <row r="274" spans="1:13">
      <c r="A274" s="245">
        <v>264</v>
      </c>
      <c r="B274" s="450" t="s">
        <v>413</v>
      </c>
      <c r="C274" s="447">
        <v>93.95</v>
      </c>
      <c r="D274" s="448">
        <v>94.633333333333326</v>
      </c>
      <c r="E274" s="448">
        <v>92.416666666666657</v>
      </c>
      <c r="F274" s="448">
        <v>90.883333333333326</v>
      </c>
      <c r="G274" s="448">
        <v>88.666666666666657</v>
      </c>
      <c r="H274" s="448">
        <v>96.166666666666657</v>
      </c>
      <c r="I274" s="448">
        <v>98.383333333333326</v>
      </c>
      <c r="J274" s="448">
        <v>99.916666666666657</v>
      </c>
      <c r="K274" s="447">
        <v>96.85</v>
      </c>
      <c r="L274" s="447">
        <v>93.1</v>
      </c>
      <c r="M274" s="447">
        <v>9.7408300000000008</v>
      </c>
    </row>
    <row r="275" spans="1:13">
      <c r="A275" s="245">
        <v>265</v>
      </c>
      <c r="B275" s="450" t="s">
        <v>127</v>
      </c>
      <c r="C275" s="447">
        <v>407.65</v>
      </c>
      <c r="D275" s="448">
        <v>409.38333333333338</v>
      </c>
      <c r="E275" s="448">
        <v>401.26666666666677</v>
      </c>
      <c r="F275" s="448">
        <v>394.88333333333338</v>
      </c>
      <c r="G275" s="448">
        <v>386.76666666666677</v>
      </c>
      <c r="H275" s="448">
        <v>415.76666666666677</v>
      </c>
      <c r="I275" s="448">
        <v>423.88333333333344</v>
      </c>
      <c r="J275" s="448">
        <v>430.26666666666677</v>
      </c>
      <c r="K275" s="447">
        <v>417.5</v>
      </c>
      <c r="L275" s="447">
        <v>403</v>
      </c>
      <c r="M275" s="447">
        <v>141.80170000000001</v>
      </c>
    </row>
    <row r="276" spans="1:13">
      <c r="A276" s="245">
        <v>266</v>
      </c>
      <c r="B276" s="450" t="s">
        <v>414</v>
      </c>
      <c r="C276" s="447">
        <v>2313.5500000000002</v>
      </c>
      <c r="D276" s="448">
        <v>2323.2833333333333</v>
      </c>
      <c r="E276" s="448">
        <v>2255.6166666666668</v>
      </c>
      <c r="F276" s="448">
        <v>2197.6833333333334</v>
      </c>
      <c r="G276" s="448">
        <v>2130.0166666666669</v>
      </c>
      <c r="H276" s="448">
        <v>2381.2166666666667</v>
      </c>
      <c r="I276" s="448">
        <v>2448.8833333333337</v>
      </c>
      <c r="J276" s="448">
        <v>2506.8166666666666</v>
      </c>
      <c r="K276" s="447">
        <v>2390.9499999999998</v>
      </c>
      <c r="L276" s="447">
        <v>2265.35</v>
      </c>
      <c r="M276" s="447">
        <v>2.8403399999999999</v>
      </c>
    </row>
    <row r="277" spans="1:13">
      <c r="A277" s="245">
        <v>267</v>
      </c>
      <c r="B277" s="450" t="s">
        <v>129</v>
      </c>
      <c r="C277" s="447">
        <v>3073.95</v>
      </c>
      <c r="D277" s="448">
        <v>3061.0166666666664</v>
      </c>
      <c r="E277" s="448">
        <v>3033.1333333333328</v>
      </c>
      <c r="F277" s="448">
        <v>2992.3166666666662</v>
      </c>
      <c r="G277" s="448">
        <v>2964.4333333333325</v>
      </c>
      <c r="H277" s="448">
        <v>3101.833333333333</v>
      </c>
      <c r="I277" s="448">
        <v>3129.7166666666662</v>
      </c>
      <c r="J277" s="448">
        <v>3170.5333333333333</v>
      </c>
      <c r="K277" s="447">
        <v>3088.9</v>
      </c>
      <c r="L277" s="447">
        <v>3020.2</v>
      </c>
      <c r="M277" s="447">
        <v>6.5362400000000003</v>
      </c>
    </row>
    <row r="278" spans="1:13">
      <c r="A278" s="245">
        <v>268</v>
      </c>
      <c r="B278" s="450" t="s">
        <v>130</v>
      </c>
      <c r="C278" s="447">
        <v>786.85</v>
      </c>
      <c r="D278" s="448">
        <v>794.85</v>
      </c>
      <c r="E278" s="448">
        <v>773.15000000000009</v>
      </c>
      <c r="F278" s="448">
        <v>759.45</v>
      </c>
      <c r="G278" s="448">
        <v>737.75000000000011</v>
      </c>
      <c r="H278" s="448">
        <v>808.55000000000007</v>
      </c>
      <c r="I278" s="448">
        <v>830.25000000000011</v>
      </c>
      <c r="J278" s="448">
        <v>843.95</v>
      </c>
      <c r="K278" s="447">
        <v>816.55</v>
      </c>
      <c r="L278" s="447">
        <v>781.15</v>
      </c>
      <c r="M278" s="447">
        <v>28.459019999999999</v>
      </c>
    </row>
    <row r="279" spans="1:13">
      <c r="A279" s="245">
        <v>269</v>
      </c>
      <c r="B279" s="450" t="s">
        <v>415</v>
      </c>
      <c r="C279" s="447">
        <v>149.9</v>
      </c>
      <c r="D279" s="448">
        <v>149.33333333333334</v>
      </c>
      <c r="E279" s="448">
        <v>147.31666666666669</v>
      </c>
      <c r="F279" s="448">
        <v>144.73333333333335</v>
      </c>
      <c r="G279" s="448">
        <v>142.7166666666667</v>
      </c>
      <c r="H279" s="448">
        <v>151.91666666666669</v>
      </c>
      <c r="I279" s="448">
        <v>153.93333333333334</v>
      </c>
      <c r="J279" s="448">
        <v>156.51666666666668</v>
      </c>
      <c r="K279" s="447">
        <v>151.35</v>
      </c>
      <c r="L279" s="447">
        <v>146.75</v>
      </c>
      <c r="M279" s="447">
        <v>13.28689</v>
      </c>
    </row>
    <row r="280" spans="1:13">
      <c r="A280" s="245">
        <v>270</v>
      </c>
      <c r="B280" s="450" t="s">
        <v>417</v>
      </c>
      <c r="C280" s="447">
        <v>602.45000000000005</v>
      </c>
      <c r="D280" s="448">
        <v>605.08333333333337</v>
      </c>
      <c r="E280" s="448">
        <v>588.66666666666674</v>
      </c>
      <c r="F280" s="448">
        <v>574.88333333333333</v>
      </c>
      <c r="G280" s="448">
        <v>558.4666666666667</v>
      </c>
      <c r="H280" s="448">
        <v>618.86666666666679</v>
      </c>
      <c r="I280" s="448">
        <v>635.28333333333353</v>
      </c>
      <c r="J280" s="448">
        <v>649.06666666666683</v>
      </c>
      <c r="K280" s="447">
        <v>621.5</v>
      </c>
      <c r="L280" s="447">
        <v>591.29999999999995</v>
      </c>
      <c r="M280" s="447">
        <v>2.9561600000000001</v>
      </c>
    </row>
    <row r="281" spans="1:13">
      <c r="A281" s="245">
        <v>271</v>
      </c>
      <c r="B281" s="450" t="s">
        <v>418</v>
      </c>
      <c r="C281" s="447">
        <v>228.4</v>
      </c>
      <c r="D281" s="448">
        <v>231.56666666666669</v>
      </c>
      <c r="E281" s="448">
        <v>223.68333333333339</v>
      </c>
      <c r="F281" s="448">
        <v>218.9666666666667</v>
      </c>
      <c r="G281" s="448">
        <v>211.0833333333334</v>
      </c>
      <c r="H281" s="448">
        <v>236.28333333333339</v>
      </c>
      <c r="I281" s="448">
        <v>244.16666666666666</v>
      </c>
      <c r="J281" s="448">
        <v>248.88333333333338</v>
      </c>
      <c r="K281" s="447">
        <v>239.45</v>
      </c>
      <c r="L281" s="447">
        <v>226.85</v>
      </c>
      <c r="M281" s="447">
        <v>9.8856800000000007</v>
      </c>
    </row>
    <row r="282" spans="1:13">
      <c r="A282" s="245">
        <v>272</v>
      </c>
      <c r="B282" s="450" t="s">
        <v>419</v>
      </c>
      <c r="C282" s="447">
        <v>232.1</v>
      </c>
      <c r="D282" s="448">
        <v>234.03333333333333</v>
      </c>
      <c r="E282" s="448">
        <v>229.06666666666666</v>
      </c>
      <c r="F282" s="448">
        <v>226.03333333333333</v>
      </c>
      <c r="G282" s="448">
        <v>221.06666666666666</v>
      </c>
      <c r="H282" s="448">
        <v>237.06666666666666</v>
      </c>
      <c r="I282" s="448">
        <v>242.0333333333333</v>
      </c>
      <c r="J282" s="448">
        <v>245.06666666666666</v>
      </c>
      <c r="K282" s="447">
        <v>239</v>
      </c>
      <c r="L282" s="447">
        <v>231</v>
      </c>
      <c r="M282" s="447">
        <v>7.3947700000000003</v>
      </c>
    </row>
    <row r="283" spans="1:13">
      <c r="A283" s="245">
        <v>273</v>
      </c>
      <c r="B283" s="450" t="s">
        <v>752</v>
      </c>
      <c r="C283" s="447">
        <v>1005</v>
      </c>
      <c r="D283" s="448">
        <v>1000.1833333333334</v>
      </c>
      <c r="E283" s="448">
        <v>990.36666666666679</v>
      </c>
      <c r="F283" s="448">
        <v>975.73333333333335</v>
      </c>
      <c r="G283" s="448">
        <v>965.91666666666674</v>
      </c>
      <c r="H283" s="448">
        <v>1014.8166666666668</v>
      </c>
      <c r="I283" s="448">
        <v>1024.6333333333334</v>
      </c>
      <c r="J283" s="448">
        <v>1039.2666666666669</v>
      </c>
      <c r="K283" s="447">
        <v>1010</v>
      </c>
      <c r="L283" s="447">
        <v>985.55</v>
      </c>
      <c r="M283" s="447">
        <v>0.59406999999999999</v>
      </c>
    </row>
    <row r="284" spans="1:13">
      <c r="A284" s="245">
        <v>274</v>
      </c>
      <c r="B284" s="450" t="s">
        <v>420</v>
      </c>
      <c r="C284" s="447">
        <v>950.45</v>
      </c>
      <c r="D284" s="448">
        <v>953.13333333333333</v>
      </c>
      <c r="E284" s="448">
        <v>938.31666666666661</v>
      </c>
      <c r="F284" s="448">
        <v>926.18333333333328</v>
      </c>
      <c r="G284" s="448">
        <v>911.36666666666656</v>
      </c>
      <c r="H284" s="448">
        <v>965.26666666666665</v>
      </c>
      <c r="I284" s="448">
        <v>980.08333333333348</v>
      </c>
      <c r="J284" s="448">
        <v>992.2166666666667</v>
      </c>
      <c r="K284" s="447">
        <v>967.95</v>
      </c>
      <c r="L284" s="447">
        <v>941</v>
      </c>
      <c r="M284" s="447">
        <v>2.6665399999999999</v>
      </c>
    </row>
    <row r="285" spans="1:13">
      <c r="A285" s="245">
        <v>275</v>
      </c>
      <c r="B285" s="450" t="s">
        <v>421</v>
      </c>
      <c r="C285" s="447">
        <v>427.45</v>
      </c>
      <c r="D285" s="448">
        <v>429.55</v>
      </c>
      <c r="E285" s="448">
        <v>423.1</v>
      </c>
      <c r="F285" s="448">
        <v>418.75</v>
      </c>
      <c r="G285" s="448">
        <v>412.3</v>
      </c>
      <c r="H285" s="448">
        <v>433.90000000000003</v>
      </c>
      <c r="I285" s="448">
        <v>440.34999999999997</v>
      </c>
      <c r="J285" s="448">
        <v>444.70000000000005</v>
      </c>
      <c r="K285" s="447">
        <v>436</v>
      </c>
      <c r="L285" s="447">
        <v>425.2</v>
      </c>
      <c r="M285" s="447">
        <v>5.2217399999999996</v>
      </c>
    </row>
    <row r="286" spans="1:13">
      <c r="A286" s="245">
        <v>276</v>
      </c>
      <c r="B286" s="450" t="s">
        <v>422</v>
      </c>
      <c r="C286" s="447">
        <v>574.70000000000005</v>
      </c>
      <c r="D286" s="448">
        <v>572.18333333333328</v>
      </c>
      <c r="E286" s="448">
        <v>566.46666666666658</v>
      </c>
      <c r="F286" s="448">
        <v>558.23333333333335</v>
      </c>
      <c r="G286" s="448">
        <v>552.51666666666665</v>
      </c>
      <c r="H286" s="448">
        <v>580.41666666666652</v>
      </c>
      <c r="I286" s="448">
        <v>586.13333333333321</v>
      </c>
      <c r="J286" s="448">
        <v>594.36666666666645</v>
      </c>
      <c r="K286" s="447">
        <v>577.9</v>
      </c>
      <c r="L286" s="447">
        <v>563.95000000000005</v>
      </c>
      <c r="M286" s="447">
        <v>3.1688100000000001</v>
      </c>
    </row>
    <row r="287" spans="1:13">
      <c r="A287" s="245">
        <v>277</v>
      </c>
      <c r="B287" s="450" t="s">
        <v>423</v>
      </c>
      <c r="C287" s="447">
        <v>70.849999999999994</v>
      </c>
      <c r="D287" s="448">
        <v>71.3</v>
      </c>
      <c r="E287" s="448">
        <v>70.05</v>
      </c>
      <c r="F287" s="448">
        <v>69.25</v>
      </c>
      <c r="G287" s="448">
        <v>68</v>
      </c>
      <c r="H287" s="448">
        <v>72.099999999999994</v>
      </c>
      <c r="I287" s="448">
        <v>73.349999999999994</v>
      </c>
      <c r="J287" s="448">
        <v>74.149999999999991</v>
      </c>
      <c r="K287" s="447">
        <v>72.55</v>
      </c>
      <c r="L287" s="447">
        <v>70.5</v>
      </c>
      <c r="M287" s="447">
        <v>22.46942</v>
      </c>
    </row>
    <row r="288" spans="1:13">
      <c r="A288" s="245">
        <v>278</v>
      </c>
      <c r="B288" s="450" t="s">
        <v>424</v>
      </c>
      <c r="C288" s="447">
        <v>58.15</v>
      </c>
      <c r="D288" s="448">
        <v>58.699999999999996</v>
      </c>
      <c r="E288" s="448">
        <v>57.449999999999989</v>
      </c>
      <c r="F288" s="448">
        <v>56.749999999999993</v>
      </c>
      <c r="G288" s="448">
        <v>55.499999999999986</v>
      </c>
      <c r="H288" s="448">
        <v>59.399999999999991</v>
      </c>
      <c r="I288" s="448">
        <v>60.650000000000006</v>
      </c>
      <c r="J288" s="448">
        <v>61.349999999999994</v>
      </c>
      <c r="K288" s="447">
        <v>59.95</v>
      </c>
      <c r="L288" s="447">
        <v>58</v>
      </c>
      <c r="M288" s="447">
        <v>17.764530000000001</v>
      </c>
    </row>
    <row r="289" spans="1:13">
      <c r="A289" s="245">
        <v>279</v>
      </c>
      <c r="B289" s="450" t="s">
        <v>425</v>
      </c>
      <c r="C289" s="447">
        <v>744.35</v>
      </c>
      <c r="D289" s="448">
        <v>752.23333333333323</v>
      </c>
      <c r="E289" s="448">
        <v>728.71666666666647</v>
      </c>
      <c r="F289" s="448">
        <v>713.08333333333326</v>
      </c>
      <c r="G289" s="448">
        <v>689.56666666666649</v>
      </c>
      <c r="H289" s="448">
        <v>767.86666666666645</v>
      </c>
      <c r="I289" s="448">
        <v>791.3833333333331</v>
      </c>
      <c r="J289" s="448">
        <v>807.01666666666642</v>
      </c>
      <c r="K289" s="447">
        <v>775.75</v>
      </c>
      <c r="L289" s="447">
        <v>736.6</v>
      </c>
      <c r="M289" s="447">
        <v>1.97146</v>
      </c>
    </row>
    <row r="290" spans="1:13">
      <c r="A290" s="245">
        <v>280</v>
      </c>
      <c r="B290" s="450" t="s">
        <v>426</v>
      </c>
      <c r="C290" s="447">
        <v>424.7</v>
      </c>
      <c r="D290" s="448">
        <v>422.43333333333334</v>
      </c>
      <c r="E290" s="448">
        <v>416.26666666666665</v>
      </c>
      <c r="F290" s="448">
        <v>407.83333333333331</v>
      </c>
      <c r="G290" s="448">
        <v>401.66666666666663</v>
      </c>
      <c r="H290" s="448">
        <v>430.86666666666667</v>
      </c>
      <c r="I290" s="448">
        <v>437.0333333333333</v>
      </c>
      <c r="J290" s="448">
        <v>445.4666666666667</v>
      </c>
      <c r="K290" s="447">
        <v>428.6</v>
      </c>
      <c r="L290" s="447">
        <v>414</v>
      </c>
      <c r="M290" s="447">
        <v>4.2924800000000003</v>
      </c>
    </row>
    <row r="291" spans="1:13">
      <c r="A291" s="245">
        <v>281</v>
      </c>
      <c r="B291" s="450" t="s">
        <v>427</v>
      </c>
      <c r="C291" s="447">
        <v>232.05</v>
      </c>
      <c r="D291" s="448">
        <v>234.21666666666667</v>
      </c>
      <c r="E291" s="448">
        <v>228.43333333333334</v>
      </c>
      <c r="F291" s="448">
        <v>224.81666666666666</v>
      </c>
      <c r="G291" s="448">
        <v>219.03333333333333</v>
      </c>
      <c r="H291" s="448">
        <v>237.83333333333334</v>
      </c>
      <c r="I291" s="448">
        <v>243.6166666666667</v>
      </c>
      <c r="J291" s="448">
        <v>247.23333333333335</v>
      </c>
      <c r="K291" s="447">
        <v>240</v>
      </c>
      <c r="L291" s="447">
        <v>230.6</v>
      </c>
      <c r="M291" s="447">
        <v>3.1072199999999999</v>
      </c>
    </row>
    <row r="292" spans="1:13">
      <c r="A292" s="245">
        <v>282</v>
      </c>
      <c r="B292" s="450" t="s">
        <v>131</v>
      </c>
      <c r="C292" s="447">
        <v>1750.5</v>
      </c>
      <c r="D292" s="448">
        <v>1754.1333333333332</v>
      </c>
      <c r="E292" s="448">
        <v>1734.3666666666663</v>
      </c>
      <c r="F292" s="448">
        <v>1718.2333333333331</v>
      </c>
      <c r="G292" s="448">
        <v>1698.4666666666662</v>
      </c>
      <c r="H292" s="448">
        <v>1770.2666666666664</v>
      </c>
      <c r="I292" s="448">
        <v>1790.0333333333333</v>
      </c>
      <c r="J292" s="448">
        <v>1806.1666666666665</v>
      </c>
      <c r="K292" s="447">
        <v>1773.9</v>
      </c>
      <c r="L292" s="447">
        <v>1738</v>
      </c>
      <c r="M292" s="447">
        <v>22.016249999999999</v>
      </c>
    </row>
    <row r="293" spans="1:13">
      <c r="A293" s="245">
        <v>283</v>
      </c>
      <c r="B293" s="450" t="s">
        <v>132</v>
      </c>
      <c r="C293" s="447">
        <v>88.25</v>
      </c>
      <c r="D293" s="448">
        <v>89.216666666666654</v>
      </c>
      <c r="E293" s="448">
        <v>87.033333333333303</v>
      </c>
      <c r="F293" s="448">
        <v>85.816666666666649</v>
      </c>
      <c r="G293" s="448">
        <v>83.633333333333297</v>
      </c>
      <c r="H293" s="448">
        <v>90.433333333333309</v>
      </c>
      <c r="I293" s="448">
        <v>92.616666666666674</v>
      </c>
      <c r="J293" s="448">
        <v>93.833333333333314</v>
      </c>
      <c r="K293" s="447">
        <v>91.4</v>
      </c>
      <c r="L293" s="447">
        <v>88</v>
      </c>
      <c r="M293" s="447">
        <v>131.28619</v>
      </c>
    </row>
    <row r="294" spans="1:13">
      <c r="A294" s="245">
        <v>284</v>
      </c>
      <c r="B294" s="450" t="s">
        <v>259</v>
      </c>
      <c r="C294" s="447">
        <v>2616.9</v>
      </c>
      <c r="D294" s="448">
        <v>2613.4666666666667</v>
      </c>
      <c r="E294" s="448">
        <v>2595.9333333333334</v>
      </c>
      <c r="F294" s="448">
        <v>2574.9666666666667</v>
      </c>
      <c r="G294" s="448">
        <v>2557.4333333333334</v>
      </c>
      <c r="H294" s="448">
        <v>2634.4333333333334</v>
      </c>
      <c r="I294" s="448">
        <v>2651.9666666666672</v>
      </c>
      <c r="J294" s="448">
        <v>2672.9333333333334</v>
      </c>
      <c r="K294" s="447">
        <v>2631</v>
      </c>
      <c r="L294" s="447">
        <v>2592.5</v>
      </c>
      <c r="M294" s="447">
        <v>1.8320099999999999</v>
      </c>
    </row>
    <row r="295" spans="1:13">
      <c r="A295" s="245">
        <v>285</v>
      </c>
      <c r="B295" s="450" t="s">
        <v>133</v>
      </c>
      <c r="C295" s="447">
        <v>451.9</v>
      </c>
      <c r="D295" s="448">
        <v>454.09999999999997</v>
      </c>
      <c r="E295" s="448">
        <v>446.29999999999995</v>
      </c>
      <c r="F295" s="448">
        <v>440.7</v>
      </c>
      <c r="G295" s="448">
        <v>432.9</v>
      </c>
      <c r="H295" s="448">
        <v>459.69999999999993</v>
      </c>
      <c r="I295" s="448">
        <v>467.5</v>
      </c>
      <c r="J295" s="448">
        <v>473.09999999999991</v>
      </c>
      <c r="K295" s="447">
        <v>461.9</v>
      </c>
      <c r="L295" s="447">
        <v>448.5</v>
      </c>
      <c r="M295" s="447">
        <v>20.55114</v>
      </c>
    </row>
    <row r="296" spans="1:13">
      <c r="A296" s="245">
        <v>286</v>
      </c>
      <c r="B296" s="450" t="s">
        <v>753</v>
      </c>
      <c r="C296" s="447">
        <v>263.25</v>
      </c>
      <c r="D296" s="448">
        <v>270.40000000000003</v>
      </c>
      <c r="E296" s="448">
        <v>252.85000000000008</v>
      </c>
      <c r="F296" s="448">
        <v>242.45000000000005</v>
      </c>
      <c r="G296" s="448">
        <v>224.90000000000009</v>
      </c>
      <c r="H296" s="448">
        <v>280.80000000000007</v>
      </c>
      <c r="I296" s="448">
        <v>298.35000000000002</v>
      </c>
      <c r="J296" s="448">
        <v>308.75000000000006</v>
      </c>
      <c r="K296" s="447">
        <v>287.95</v>
      </c>
      <c r="L296" s="447">
        <v>260</v>
      </c>
      <c r="M296" s="447">
        <v>7.6095499999999996</v>
      </c>
    </row>
    <row r="297" spans="1:13">
      <c r="A297" s="245">
        <v>287</v>
      </c>
      <c r="B297" s="450" t="s">
        <v>428</v>
      </c>
      <c r="C297" s="447">
        <v>6626.85</v>
      </c>
      <c r="D297" s="448">
        <v>6677.9666666666672</v>
      </c>
      <c r="E297" s="448">
        <v>6563.8833333333341</v>
      </c>
      <c r="F297" s="448">
        <v>6500.916666666667</v>
      </c>
      <c r="G297" s="448">
        <v>6386.8333333333339</v>
      </c>
      <c r="H297" s="448">
        <v>6740.9333333333343</v>
      </c>
      <c r="I297" s="448">
        <v>6855.0166666666664</v>
      </c>
      <c r="J297" s="448">
        <v>6917.9833333333345</v>
      </c>
      <c r="K297" s="447">
        <v>6792.05</v>
      </c>
      <c r="L297" s="447">
        <v>6615</v>
      </c>
      <c r="M297" s="447">
        <v>9.6100000000000005E-2</v>
      </c>
    </row>
    <row r="298" spans="1:13">
      <c r="A298" s="245">
        <v>288</v>
      </c>
      <c r="B298" s="450" t="s">
        <v>260</v>
      </c>
      <c r="C298" s="447">
        <v>3707.5</v>
      </c>
      <c r="D298" s="448">
        <v>3705.5</v>
      </c>
      <c r="E298" s="448">
        <v>3667</v>
      </c>
      <c r="F298" s="448">
        <v>3626.5</v>
      </c>
      <c r="G298" s="448">
        <v>3588</v>
      </c>
      <c r="H298" s="448">
        <v>3746</v>
      </c>
      <c r="I298" s="448">
        <v>3784.5</v>
      </c>
      <c r="J298" s="448">
        <v>3825</v>
      </c>
      <c r="K298" s="447">
        <v>3744</v>
      </c>
      <c r="L298" s="447">
        <v>3665</v>
      </c>
      <c r="M298" s="447">
        <v>3.1712699999999998</v>
      </c>
    </row>
    <row r="299" spans="1:13">
      <c r="A299" s="245">
        <v>289</v>
      </c>
      <c r="B299" s="450" t="s">
        <v>134</v>
      </c>
      <c r="C299" s="447">
        <v>1450.95</v>
      </c>
      <c r="D299" s="448">
        <v>1451.6666666666667</v>
      </c>
      <c r="E299" s="448">
        <v>1441.3833333333334</v>
      </c>
      <c r="F299" s="448">
        <v>1431.8166666666666</v>
      </c>
      <c r="G299" s="448">
        <v>1421.5333333333333</v>
      </c>
      <c r="H299" s="448">
        <v>1461.2333333333336</v>
      </c>
      <c r="I299" s="448">
        <v>1471.5166666666669</v>
      </c>
      <c r="J299" s="448">
        <v>1481.0833333333337</v>
      </c>
      <c r="K299" s="447">
        <v>1461.95</v>
      </c>
      <c r="L299" s="447">
        <v>1442.1</v>
      </c>
      <c r="M299" s="447">
        <v>28.922190000000001</v>
      </c>
    </row>
    <row r="300" spans="1:13">
      <c r="A300" s="245">
        <v>290</v>
      </c>
      <c r="B300" s="450" t="s">
        <v>429</v>
      </c>
      <c r="C300" s="447">
        <v>515.70000000000005</v>
      </c>
      <c r="D300" s="448">
        <v>516.9</v>
      </c>
      <c r="E300" s="448">
        <v>509.79999999999995</v>
      </c>
      <c r="F300" s="448">
        <v>503.9</v>
      </c>
      <c r="G300" s="448">
        <v>496.79999999999995</v>
      </c>
      <c r="H300" s="448">
        <v>522.79999999999995</v>
      </c>
      <c r="I300" s="448">
        <v>529.90000000000009</v>
      </c>
      <c r="J300" s="448">
        <v>535.79999999999995</v>
      </c>
      <c r="K300" s="447">
        <v>524</v>
      </c>
      <c r="L300" s="447">
        <v>511</v>
      </c>
      <c r="M300" s="447">
        <v>28.39087</v>
      </c>
    </row>
    <row r="301" spans="1:13">
      <c r="A301" s="245">
        <v>291</v>
      </c>
      <c r="B301" s="450" t="s">
        <v>430</v>
      </c>
      <c r="C301" s="447">
        <v>41.7</v>
      </c>
      <c r="D301" s="448">
        <v>41.733333333333334</v>
      </c>
      <c r="E301" s="448">
        <v>40.666666666666671</v>
      </c>
      <c r="F301" s="448">
        <v>39.63333333333334</v>
      </c>
      <c r="G301" s="448">
        <v>38.566666666666677</v>
      </c>
      <c r="H301" s="448">
        <v>42.766666666666666</v>
      </c>
      <c r="I301" s="448">
        <v>43.833333333333329</v>
      </c>
      <c r="J301" s="448">
        <v>44.86666666666666</v>
      </c>
      <c r="K301" s="447">
        <v>42.8</v>
      </c>
      <c r="L301" s="447">
        <v>40.700000000000003</v>
      </c>
      <c r="M301" s="447">
        <v>78.51764</v>
      </c>
    </row>
    <row r="302" spans="1:13">
      <c r="A302" s="245">
        <v>292</v>
      </c>
      <c r="B302" s="450" t="s">
        <v>431</v>
      </c>
      <c r="C302" s="447">
        <v>1633.8</v>
      </c>
      <c r="D302" s="448">
        <v>1649.2666666666667</v>
      </c>
      <c r="E302" s="448">
        <v>1609.5333333333333</v>
      </c>
      <c r="F302" s="448">
        <v>1585.2666666666667</v>
      </c>
      <c r="G302" s="448">
        <v>1545.5333333333333</v>
      </c>
      <c r="H302" s="448">
        <v>1673.5333333333333</v>
      </c>
      <c r="I302" s="448">
        <v>1713.2666666666664</v>
      </c>
      <c r="J302" s="448">
        <v>1737.5333333333333</v>
      </c>
      <c r="K302" s="447">
        <v>1689</v>
      </c>
      <c r="L302" s="447">
        <v>1625</v>
      </c>
      <c r="M302" s="447">
        <v>2.04792</v>
      </c>
    </row>
    <row r="303" spans="1:13">
      <c r="A303" s="245">
        <v>293</v>
      </c>
      <c r="B303" s="450" t="s">
        <v>135</v>
      </c>
      <c r="C303" s="447">
        <v>1211.05</v>
      </c>
      <c r="D303" s="448">
        <v>1206.6833333333332</v>
      </c>
      <c r="E303" s="448">
        <v>1195.4666666666662</v>
      </c>
      <c r="F303" s="448">
        <v>1179.883333333333</v>
      </c>
      <c r="G303" s="448">
        <v>1168.6666666666661</v>
      </c>
      <c r="H303" s="448">
        <v>1222.2666666666664</v>
      </c>
      <c r="I303" s="448">
        <v>1233.4833333333331</v>
      </c>
      <c r="J303" s="448">
        <v>1249.0666666666666</v>
      </c>
      <c r="K303" s="447">
        <v>1217.9000000000001</v>
      </c>
      <c r="L303" s="447">
        <v>1191.0999999999999</v>
      </c>
      <c r="M303" s="447">
        <v>17.14228</v>
      </c>
    </row>
    <row r="304" spans="1:13">
      <c r="A304" s="245">
        <v>294</v>
      </c>
      <c r="B304" s="450" t="s">
        <v>432</v>
      </c>
      <c r="C304" s="447">
        <v>2311.9</v>
      </c>
      <c r="D304" s="448">
        <v>2306.9666666666667</v>
      </c>
      <c r="E304" s="448">
        <v>2264.9333333333334</v>
      </c>
      <c r="F304" s="448">
        <v>2217.9666666666667</v>
      </c>
      <c r="G304" s="448">
        <v>2175.9333333333334</v>
      </c>
      <c r="H304" s="448">
        <v>2353.9333333333334</v>
      </c>
      <c r="I304" s="448">
        <v>2395.9666666666672</v>
      </c>
      <c r="J304" s="448">
        <v>2442.9333333333334</v>
      </c>
      <c r="K304" s="447">
        <v>2349</v>
      </c>
      <c r="L304" s="447">
        <v>2260</v>
      </c>
      <c r="M304" s="447">
        <v>3.62012</v>
      </c>
    </row>
    <row r="305" spans="1:13">
      <c r="A305" s="245">
        <v>295</v>
      </c>
      <c r="B305" s="450" t="s">
        <v>433</v>
      </c>
      <c r="C305" s="447">
        <v>900.05</v>
      </c>
      <c r="D305" s="448">
        <v>897.76666666666677</v>
      </c>
      <c r="E305" s="448">
        <v>885.53333333333353</v>
      </c>
      <c r="F305" s="448">
        <v>871.01666666666677</v>
      </c>
      <c r="G305" s="448">
        <v>858.78333333333353</v>
      </c>
      <c r="H305" s="448">
        <v>912.28333333333353</v>
      </c>
      <c r="I305" s="448">
        <v>924.51666666666688</v>
      </c>
      <c r="J305" s="448">
        <v>939.03333333333353</v>
      </c>
      <c r="K305" s="447">
        <v>910</v>
      </c>
      <c r="L305" s="447">
        <v>883.25</v>
      </c>
      <c r="M305" s="447">
        <v>0.21457000000000001</v>
      </c>
    </row>
    <row r="306" spans="1:13">
      <c r="A306" s="245">
        <v>296</v>
      </c>
      <c r="B306" s="450" t="s">
        <v>434</v>
      </c>
      <c r="C306" s="447">
        <v>59.2</v>
      </c>
      <c r="D306" s="448">
        <v>57.533333333333331</v>
      </c>
      <c r="E306" s="448">
        <v>54.666666666666664</v>
      </c>
      <c r="F306" s="448">
        <v>50.133333333333333</v>
      </c>
      <c r="G306" s="448">
        <v>47.266666666666666</v>
      </c>
      <c r="H306" s="448">
        <v>62.066666666666663</v>
      </c>
      <c r="I306" s="448">
        <v>64.933333333333337</v>
      </c>
      <c r="J306" s="448">
        <v>69.466666666666669</v>
      </c>
      <c r="K306" s="447">
        <v>60.4</v>
      </c>
      <c r="L306" s="447">
        <v>53</v>
      </c>
      <c r="M306" s="447">
        <v>314.17921999999999</v>
      </c>
    </row>
    <row r="307" spans="1:13">
      <c r="A307" s="245">
        <v>297</v>
      </c>
      <c r="B307" s="450" t="s">
        <v>435</v>
      </c>
      <c r="C307" s="447">
        <v>172.4</v>
      </c>
      <c r="D307" s="448">
        <v>172.73333333333335</v>
      </c>
      <c r="E307" s="448">
        <v>170.56666666666669</v>
      </c>
      <c r="F307" s="448">
        <v>168.73333333333335</v>
      </c>
      <c r="G307" s="448">
        <v>166.56666666666669</v>
      </c>
      <c r="H307" s="448">
        <v>174.56666666666669</v>
      </c>
      <c r="I307" s="448">
        <v>176.73333333333332</v>
      </c>
      <c r="J307" s="448">
        <v>178.56666666666669</v>
      </c>
      <c r="K307" s="447">
        <v>174.9</v>
      </c>
      <c r="L307" s="447">
        <v>170.9</v>
      </c>
      <c r="M307" s="447">
        <v>6.7360800000000003</v>
      </c>
    </row>
    <row r="308" spans="1:13">
      <c r="A308" s="245">
        <v>298</v>
      </c>
      <c r="B308" s="450" t="s">
        <v>146</v>
      </c>
      <c r="C308" s="447">
        <v>82181.649999999994</v>
      </c>
      <c r="D308" s="448">
        <v>82400.533333333326</v>
      </c>
      <c r="E308" s="448">
        <v>81702.116666666654</v>
      </c>
      <c r="F308" s="448">
        <v>81222.583333333328</v>
      </c>
      <c r="G308" s="448">
        <v>80524.166666666657</v>
      </c>
      <c r="H308" s="448">
        <v>82880.066666666651</v>
      </c>
      <c r="I308" s="448">
        <v>83578.483333333337</v>
      </c>
      <c r="J308" s="448">
        <v>84058.016666666648</v>
      </c>
      <c r="K308" s="447">
        <v>83098.95</v>
      </c>
      <c r="L308" s="447">
        <v>81921</v>
      </c>
      <c r="M308" s="447">
        <v>0.11453000000000001</v>
      </c>
    </row>
    <row r="309" spans="1:13">
      <c r="A309" s="245">
        <v>299</v>
      </c>
      <c r="B309" s="450" t="s">
        <v>143</v>
      </c>
      <c r="C309" s="447">
        <v>1138.6500000000001</v>
      </c>
      <c r="D309" s="448">
        <v>1155.4166666666667</v>
      </c>
      <c r="E309" s="448">
        <v>1114.2333333333336</v>
      </c>
      <c r="F309" s="448">
        <v>1089.8166666666668</v>
      </c>
      <c r="G309" s="448">
        <v>1048.6333333333337</v>
      </c>
      <c r="H309" s="448">
        <v>1179.8333333333335</v>
      </c>
      <c r="I309" s="448">
        <v>1221.0166666666664</v>
      </c>
      <c r="J309" s="448">
        <v>1245.4333333333334</v>
      </c>
      <c r="K309" s="447">
        <v>1196.5999999999999</v>
      </c>
      <c r="L309" s="447">
        <v>1131</v>
      </c>
      <c r="M309" s="447">
        <v>29.40577</v>
      </c>
    </row>
    <row r="310" spans="1:13">
      <c r="A310" s="245">
        <v>300</v>
      </c>
      <c r="B310" s="450" t="s">
        <v>436</v>
      </c>
      <c r="C310" s="447">
        <v>3547.2</v>
      </c>
      <c r="D310" s="448">
        <v>3560.7333333333336</v>
      </c>
      <c r="E310" s="448">
        <v>3521.4666666666672</v>
      </c>
      <c r="F310" s="448">
        <v>3495.7333333333336</v>
      </c>
      <c r="G310" s="448">
        <v>3456.4666666666672</v>
      </c>
      <c r="H310" s="448">
        <v>3586.4666666666672</v>
      </c>
      <c r="I310" s="448">
        <v>3625.7333333333336</v>
      </c>
      <c r="J310" s="448">
        <v>3651.4666666666672</v>
      </c>
      <c r="K310" s="447">
        <v>3600</v>
      </c>
      <c r="L310" s="447">
        <v>3535</v>
      </c>
      <c r="M310" s="447">
        <v>1.8069999999999999E-2</v>
      </c>
    </row>
    <row r="311" spans="1:13">
      <c r="A311" s="245">
        <v>301</v>
      </c>
      <c r="B311" s="450" t="s">
        <v>437</v>
      </c>
      <c r="C311" s="447">
        <v>293.25</v>
      </c>
      <c r="D311" s="448">
        <v>294.45</v>
      </c>
      <c r="E311" s="448">
        <v>290.89999999999998</v>
      </c>
      <c r="F311" s="448">
        <v>288.55</v>
      </c>
      <c r="G311" s="448">
        <v>285</v>
      </c>
      <c r="H311" s="448">
        <v>296.79999999999995</v>
      </c>
      <c r="I311" s="448">
        <v>300.35000000000002</v>
      </c>
      <c r="J311" s="448">
        <v>302.69999999999993</v>
      </c>
      <c r="K311" s="447">
        <v>298</v>
      </c>
      <c r="L311" s="447">
        <v>292.10000000000002</v>
      </c>
      <c r="M311" s="447">
        <v>0.46383000000000002</v>
      </c>
    </row>
    <row r="312" spans="1:13">
      <c r="A312" s="245">
        <v>302</v>
      </c>
      <c r="B312" s="450" t="s">
        <v>137</v>
      </c>
      <c r="C312" s="447">
        <v>157.30000000000001</v>
      </c>
      <c r="D312" s="448">
        <v>159.65</v>
      </c>
      <c r="E312" s="448">
        <v>154.55000000000001</v>
      </c>
      <c r="F312" s="448">
        <v>151.80000000000001</v>
      </c>
      <c r="G312" s="448">
        <v>146.70000000000002</v>
      </c>
      <c r="H312" s="448">
        <v>162.4</v>
      </c>
      <c r="I312" s="448">
        <v>167.49999999999997</v>
      </c>
      <c r="J312" s="448">
        <v>170.25</v>
      </c>
      <c r="K312" s="447">
        <v>164.75</v>
      </c>
      <c r="L312" s="447">
        <v>156.9</v>
      </c>
      <c r="M312" s="447">
        <v>127.95886</v>
      </c>
    </row>
    <row r="313" spans="1:13">
      <c r="A313" s="245">
        <v>303</v>
      </c>
      <c r="B313" s="450" t="s">
        <v>136</v>
      </c>
      <c r="C313" s="447">
        <v>811.25</v>
      </c>
      <c r="D313" s="448">
        <v>815.86666666666667</v>
      </c>
      <c r="E313" s="448">
        <v>803.73333333333335</v>
      </c>
      <c r="F313" s="448">
        <v>796.2166666666667</v>
      </c>
      <c r="G313" s="448">
        <v>784.08333333333337</v>
      </c>
      <c r="H313" s="448">
        <v>823.38333333333333</v>
      </c>
      <c r="I313" s="448">
        <v>835.51666666666677</v>
      </c>
      <c r="J313" s="448">
        <v>843.0333333333333</v>
      </c>
      <c r="K313" s="447">
        <v>828</v>
      </c>
      <c r="L313" s="447">
        <v>808.35</v>
      </c>
      <c r="M313" s="447">
        <v>50.440779999999997</v>
      </c>
    </row>
    <row r="314" spans="1:13">
      <c r="A314" s="245">
        <v>304</v>
      </c>
      <c r="B314" s="450" t="s">
        <v>438</v>
      </c>
      <c r="C314" s="447">
        <v>185.55</v>
      </c>
      <c r="D314" s="448">
        <v>187.18333333333331</v>
      </c>
      <c r="E314" s="448">
        <v>181.56666666666661</v>
      </c>
      <c r="F314" s="448">
        <v>177.58333333333329</v>
      </c>
      <c r="G314" s="448">
        <v>171.96666666666658</v>
      </c>
      <c r="H314" s="448">
        <v>191.16666666666663</v>
      </c>
      <c r="I314" s="448">
        <v>196.78333333333336</v>
      </c>
      <c r="J314" s="448">
        <v>200.76666666666665</v>
      </c>
      <c r="K314" s="447">
        <v>192.8</v>
      </c>
      <c r="L314" s="447">
        <v>183.2</v>
      </c>
      <c r="M314" s="447">
        <v>4.3054600000000001</v>
      </c>
    </row>
    <row r="315" spans="1:13">
      <c r="A315" s="245">
        <v>305</v>
      </c>
      <c r="B315" s="450" t="s">
        <v>439</v>
      </c>
      <c r="C315" s="447">
        <v>233.9</v>
      </c>
      <c r="D315" s="448">
        <v>231.01666666666665</v>
      </c>
      <c r="E315" s="448">
        <v>223.0333333333333</v>
      </c>
      <c r="F315" s="448">
        <v>212.16666666666666</v>
      </c>
      <c r="G315" s="448">
        <v>204.18333333333331</v>
      </c>
      <c r="H315" s="448">
        <v>241.8833333333333</v>
      </c>
      <c r="I315" s="448">
        <v>249.86666666666665</v>
      </c>
      <c r="J315" s="448">
        <v>260.73333333333329</v>
      </c>
      <c r="K315" s="447">
        <v>239</v>
      </c>
      <c r="L315" s="447">
        <v>220.15</v>
      </c>
      <c r="M315" s="447">
        <v>10.931559999999999</v>
      </c>
    </row>
    <row r="316" spans="1:13">
      <c r="A316" s="245">
        <v>306</v>
      </c>
      <c r="B316" s="450" t="s">
        <v>440</v>
      </c>
      <c r="C316" s="447">
        <v>533.4</v>
      </c>
      <c r="D316" s="448">
        <v>536.85</v>
      </c>
      <c r="E316" s="448">
        <v>527.70000000000005</v>
      </c>
      <c r="F316" s="448">
        <v>522</v>
      </c>
      <c r="G316" s="448">
        <v>512.85</v>
      </c>
      <c r="H316" s="448">
        <v>542.55000000000007</v>
      </c>
      <c r="I316" s="448">
        <v>551.69999999999993</v>
      </c>
      <c r="J316" s="448">
        <v>557.40000000000009</v>
      </c>
      <c r="K316" s="447">
        <v>546</v>
      </c>
      <c r="L316" s="447">
        <v>531.15</v>
      </c>
      <c r="M316" s="447">
        <v>0.48074</v>
      </c>
    </row>
    <row r="317" spans="1:13">
      <c r="A317" s="245">
        <v>307</v>
      </c>
      <c r="B317" s="450" t="s">
        <v>138</v>
      </c>
      <c r="C317" s="447">
        <v>159.6</v>
      </c>
      <c r="D317" s="448">
        <v>160.04999999999998</v>
      </c>
      <c r="E317" s="448">
        <v>158.19999999999996</v>
      </c>
      <c r="F317" s="448">
        <v>156.79999999999998</v>
      </c>
      <c r="G317" s="448">
        <v>154.94999999999996</v>
      </c>
      <c r="H317" s="448">
        <v>161.44999999999996</v>
      </c>
      <c r="I317" s="448">
        <v>163.29999999999998</v>
      </c>
      <c r="J317" s="448">
        <v>164.69999999999996</v>
      </c>
      <c r="K317" s="447">
        <v>161.9</v>
      </c>
      <c r="L317" s="447">
        <v>158.65</v>
      </c>
      <c r="M317" s="447">
        <v>21.103629999999999</v>
      </c>
    </row>
    <row r="318" spans="1:13">
      <c r="A318" s="245">
        <v>308</v>
      </c>
      <c r="B318" s="450" t="s">
        <v>261</v>
      </c>
      <c r="C318" s="447">
        <v>50.4</v>
      </c>
      <c r="D318" s="448">
        <v>50.716666666666669</v>
      </c>
      <c r="E318" s="448">
        <v>49.833333333333336</v>
      </c>
      <c r="F318" s="448">
        <v>49.266666666666666</v>
      </c>
      <c r="G318" s="448">
        <v>48.383333333333333</v>
      </c>
      <c r="H318" s="448">
        <v>51.283333333333339</v>
      </c>
      <c r="I318" s="448">
        <v>52.166666666666664</v>
      </c>
      <c r="J318" s="448">
        <v>52.733333333333341</v>
      </c>
      <c r="K318" s="447">
        <v>51.6</v>
      </c>
      <c r="L318" s="447">
        <v>50.15</v>
      </c>
      <c r="M318" s="447">
        <v>35.800240000000002</v>
      </c>
    </row>
    <row r="319" spans="1:13">
      <c r="A319" s="245">
        <v>309</v>
      </c>
      <c r="B319" s="450" t="s">
        <v>139</v>
      </c>
      <c r="C319" s="447">
        <v>463.45</v>
      </c>
      <c r="D319" s="448">
        <v>463.58333333333331</v>
      </c>
      <c r="E319" s="448">
        <v>459.86666666666662</v>
      </c>
      <c r="F319" s="448">
        <v>456.2833333333333</v>
      </c>
      <c r="G319" s="448">
        <v>452.56666666666661</v>
      </c>
      <c r="H319" s="448">
        <v>467.16666666666663</v>
      </c>
      <c r="I319" s="448">
        <v>470.88333333333333</v>
      </c>
      <c r="J319" s="448">
        <v>474.46666666666664</v>
      </c>
      <c r="K319" s="447">
        <v>467.3</v>
      </c>
      <c r="L319" s="447">
        <v>460</v>
      </c>
      <c r="M319" s="447">
        <v>20.97702</v>
      </c>
    </row>
    <row r="320" spans="1:13">
      <c r="A320" s="245">
        <v>310</v>
      </c>
      <c r="B320" s="450" t="s">
        <v>140</v>
      </c>
      <c r="C320" s="447">
        <v>6911.8</v>
      </c>
      <c r="D320" s="448">
        <v>6915.9333333333334</v>
      </c>
      <c r="E320" s="448">
        <v>6883.8666666666668</v>
      </c>
      <c r="F320" s="448">
        <v>6855.9333333333334</v>
      </c>
      <c r="G320" s="448">
        <v>6823.8666666666668</v>
      </c>
      <c r="H320" s="448">
        <v>6943.8666666666668</v>
      </c>
      <c r="I320" s="448">
        <v>6975.9333333333343</v>
      </c>
      <c r="J320" s="448">
        <v>7003.8666666666668</v>
      </c>
      <c r="K320" s="447">
        <v>6948</v>
      </c>
      <c r="L320" s="447">
        <v>6888</v>
      </c>
      <c r="M320" s="447">
        <v>4.3873600000000001</v>
      </c>
    </row>
    <row r="321" spans="1:13">
      <c r="A321" s="245">
        <v>311</v>
      </c>
      <c r="B321" s="450" t="s">
        <v>142</v>
      </c>
      <c r="C321" s="447">
        <v>928.15</v>
      </c>
      <c r="D321" s="448">
        <v>920.4</v>
      </c>
      <c r="E321" s="448">
        <v>906.8</v>
      </c>
      <c r="F321" s="448">
        <v>885.44999999999993</v>
      </c>
      <c r="G321" s="448">
        <v>871.84999999999991</v>
      </c>
      <c r="H321" s="448">
        <v>941.75</v>
      </c>
      <c r="I321" s="448">
        <v>955.35000000000014</v>
      </c>
      <c r="J321" s="448">
        <v>976.7</v>
      </c>
      <c r="K321" s="447">
        <v>934</v>
      </c>
      <c r="L321" s="447">
        <v>899.05</v>
      </c>
      <c r="M321" s="447">
        <v>9.4677399999999992</v>
      </c>
    </row>
    <row r="322" spans="1:13">
      <c r="A322" s="245">
        <v>312</v>
      </c>
      <c r="B322" s="450" t="s">
        <v>441</v>
      </c>
      <c r="C322" s="447">
        <v>2329.15</v>
      </c>
      <c r="D322" s="448">
        <v>2344.0499999999997</v>
      </c>
      <c r="E322" s="448">
        <v>2298.0999999999995</v>
      </c>
      <c r="F322" s="448">
        <v>2267.0499999999997</v>
      </c>
      <c r="G322" s="448">
        <v>2221.0999999999995</v>
      </c>
      <c r="H322" s="448">
        <v>2375.0999999999995</v>
      </c>
      <c r="I322" s="448">
        <v>2421.0499999999993</v>
      </c>
      <c r="J322" s="448">
        <v>2452.0999999999995</v>
      </c>
      <c r="K322" s="447">
        <v>2390</v>
      </c>
      <c r="L322" s="447">
        <v>2313</v>
      </c>
      <c r="M322" s="447">
        <v>0.57940999999999998</v>
      </c>
    </row>
    <row r="323" spans="1:13">
      <c r="A323" s="245">
        <v>313</v>
      </c>
      <c r="B323" s="450" t="s">
        <v>144</v>
      </c>
      <c r="C323" s="447">
        <v>2171.8000000000002</v>
      </c>
      <c r="D323" s="448">
        <v>2165.5</v>
      </c>
      <c r="E323" s="448">
        <v>2143</v>
      </c>
      <c r="F323" s="448">
        <v>2114.1999999999998</v>
      </c>
      <c r="G323" s="448">
        <v>2091.6999999999998</v>
      </c>
      <c r="H323" s="448">
        <v>2194.3000000000002</v>
      </c>
      <c r="I323" s="448">
        <v>2216.8000000000002</v>
      </c>
      <c r="J323" s="448">
        <v>2245.6000000000004</v>
      </c>
      <c r="K323" s="447">
        <v>2188</v>
      </c>
      <c r="L323" s="447">
        <v>2136.6999999999998</v>
      </c>
      <c r="M323" s="447">
        <v>6.83155</v>
      </c>
    </row>
    <row r="324" spans="1:13">
      <c r="A324" s="245">
        <v>314</v>
      </c>
      <c r="B324" s="450" t="s">
        <v>442</v>
      </c>
      <c r="C324" s="447">
        <v>112.65</v>
      </c>
      <c r="D324" s="448">
        <v>113.58333333333333</v>
      </c>
      <c r="E324" s="448">
        <v>111.26666666666665</v>
      </c>
      <c r="F324" s="448">
        <v>109.88333333333333</v>
      </c>
      <c r="G324" s="448">
        <v>107.56666666666665</v>
      </c>
      <c r="H324" s="448">
        <v>114.96666666666665</v>
      </c>
      <c r="I324" s="448">
        <v>117.28333333333335</v>
      </c>
      <c r="J324" s="448">
        <v>118.66666666666666</v>
      </c>
      <c r="K324" s="447">
        <v>115.9</v>
      </c>
      <c r="L324" s="447">
        <v>112.2</v>
      </c>
      <c r="M324" s="447">
        <v>5.5586700000000002</v>
      </c>
    </row>
    <row r="325" spans="1:13">
      <c r="A325" s="245">
        <v>315</v>
      </c>
      <c r="B325" s="450" t="s">
        <v>443</v>
      </c>
      <c r="C325" s="447">
        <v>564.65</v>
      </c>
      <c r="D325" s="448">
        <v>567.88333333333333</v>
      </c>
      <c r="E325" s="448">
        <v>558.76666666666665</v>
      </c>
      <c r="F325" s="448">
        <v>552.88333333333333</v>
      </c>
      <c r="G325" s="448">
        <v>543.76666666666665</v>
      </c>
      <c r="H325" s="448">
        <v>573.76666666666665</v>
      </c>
      <c r="I325" s="448">
        <v>582.88333333333321</v>
      </c>
      <c r="J325" s="448">
        <v>588.76666666666665</v>
      </c>
      <c r="K325" s="447">
        <v>577</v>
      </c>
      <c r="L325" s="447">
        <v>562</v>
      </c>
      <c r="M325" s="447">
        <v>3.4049</v>
      </c>
    </row>
    <row r="326" spans="1:13">
      <c r="A326" s="245">
        <v>316</v>
      </c>
      <c r="B326" s="450" t="s">
        <v>754</v>
      </c>
      <c r="C326" s="447">
        <v>198.25</v>
      </c>
      <c r="D326" s="448">
        <v>199.45000000000002</v>
      </c>
      <c r="E326" s="448">
        <v>196.05000000000004</v>
      </c>
      <c r="F326" s="448">
        <v>193.85000000000002</v>
      </c>
      <c r="G326" s="448">
        <v>190.45000000000005</v>
      </c>
      <c r="H326" s="448">
        <v>201.65000000000003</v>
      </c>
      <c r="I326" s="448">
        <v>205.05</v>
      </c>
      <c r="J326" s="448">
        <v>207.25000000000003</v>
      </c>
      <c r="K326" s="447">
        <v>202.85</v>
      </c>
      <c r="L326" s="447">
        <v>197.25</v>
      </c>
      <c r="M326" s="447">
        <v>6.49648</v>
      </c>
    </row>
    <row r="327" spans="1:13">
      <c r="A327" s="245">
        <v>317</v>
      </c>
      <c r="B327" s="450" t="s">
        <v>145</v>
      </c>
      <c r="C327" s="447">
        <v>240.5</v>
      </c>
      <c r="D327" s="448">
        <v>238.83333333333334</v>
      </c>
      <c r="E327" s="448">
        <v>233.76666666666668</v>
      </c>
      <c r="F327" s="448">
        <v>227.03333333333333</v>
      </c>
      <c r="G327" s="448">
        <v>221.96666666666667</v>
      </c>
      <c r="H327" s="448">
        <v>245.56666666666669</v>
      </c>
      <c r="I327" s="448">
        <v>250.63333333333335</v>
      </c>
      <c r="J327" s="448">
        <v>257.36666666666667</v>
      </c>
      <c r="K327" s="447">
        <v>243.9</v>
      </c>
      <c r="L327" s="447">
        <v>232.1</v>
      </c>
      <c r="M327" s="447">
        <v>212.08714000000001</v>
      </c>
    </row>
    <row r="328" spans="1:13">
      <c r="A328" s="245">
        <v>318</v>
      </c>
      <c r="B328" s="450" t="s">
        <v>444</v>
      </c>
      <c r="C328" s="447">
        <v>808.25</v>
      </c>
      <c r="D328" s="448">
        <v>820.25</v>
      </c>
      <c r="E328" s="448">
        <v>790.5</v>
      </c>
      <c r="F328" s="448">
        <v>772.75</v>
      </c>
      <c r="G328" s="448">
        <v>743</v>
      </c>
      <c r="H328" s="448">
        <v>838</v>
      </c>
      <c r="I328" s="448">
        <v>867.75</v>
      </c>
      <c r="J328" s="448">
        <v>885.5</v>
      </c>
      <c r="K328" s="447">
        <v>850</v>
      </c>
      <c r="L328" s="447">
        <v>802.5</v>
      </c>
      <c r="M328" s="447">
        <v>5.77928</v>
      </c>
    </row>
    <row r="329" spans="1:13">
      <c r="A329" s="245">
        <v>319</v>
      </c>
      <c r="B329" s="450" t="s">
        <v>262</v>
      </c>
      <c r="C329" s="447">
        <v>1880.4</v>
      </c>
      <c r="D329" s="448">
        <v>1874.3</v>
      </c>
      <c r="E329" s="448">
        <v>1834.85</v>
      </c>
      <c r="F329" s="448">
        <v>1789.3</v>
      </c>
      <c r="G329" s="448">
        <v>1749.85</v>
      </c>
      <c r="H329" s="448">
        <v>1919.85</v>
      </c>
      <c r="I329" s="448">
        <v>1959.3000000000002</v>
      </c>
      <c r="J329" s="448">
        <v>2004.85</v>
      </c>
      <c r="K329" s="447">
        <v>1913.75</v>
      </c>
      <c r="L329" s="447">
        <v>1828.75</v>
      </c>
      <c r="M329" s="447">
        <v>10.572990000000001</v>
      </c>
    </row>
    <row r="330" spans="1:13">
      <c r="A330" s="245">
        <v>320</v>
      </c>
      <c r="B330" s="450" t="s">
        <v>445</v>
      </c>
      <c r="C330" s="447">
        <v>1542.95</v>
      </c>
      <c r="D330" s="448">
        <v>1560.2833333333335</v>
      </c>
      <c r="E330" s="448">
        <v>1519.666666666667</v>
      </c>
      <c r="F330" s="448">
        <v>1496.3833333333334</v>
      </c>
      <c r="G330" s="448">
        <v>1455.7666666666669</v>
      </c>
      <c r="H330" s="448">
        <v>1583.5666666666671</v>
      </c>
      <c r="I330" s="448">
        <v>1624.1833333333334</v>
      </c>
      <c r="J330" s="448">
        <v>1647.4666666666672</v>
      </c>
      <c r="K330" s="447">
        <v>1600.9</v>
      </c>
      <c r="L330" s="447">
        <v>1537</v>
      </c>
      <c r="M330" s="447">
        <v>3.02352</v>
      </c>
    </row>
    <row r="331" spans="1:13">
      <c r="A331" s="245">
        <v>321</v>
      </c>
      <c r="B331" s="450" t="s">
        <v>147</v>
      </c>
      <c r="C331" s="447">
        <v>1260.9000000000001</v>
      </c>
      <c r="D331" s="448">
        <v>1266.2666666666667</v>
      </c>
      <c r="E331" s="448">
        <v>1250.5333333333333</v>
      </c>
      <c r="F331" s="448">
        <v>1240.1666666666667</v>
      </c>
      <c r="G331" s="448">
        <v>1224.4333333333334</v>
      </c>
      <c r="H331" s="448">
        <v>1276.6333333333332</v>
      </c>
      <c r="I331" s="448">
        <v>1292.3666666666663</v>
      </c>
      <c r="J331" s="448">
        <v>1302.7333333333331</v>
      </c>
      <c r="K331" s="447">
        <v>1282</v>
      </c>
      <c r="L331" s="447">
        <v>1255.9000000000001</v>
      </c>
      <c r="M331" s="447">
        <v>6.2413800000000004</v>
      </c>
    </row>
    <row r="332" spans="1:13">
      <c r="A332" s="245">
        <v>322</v>
      </c>
      <c r="B332" s="450" t="s">
        <v>263</v>
      </c>
      <c r="C332" s="447">
        <v>1051.8499999999999</v>
      </c>
      <c r="D332" s="448">
        <v>1063.0166666666667</v>
      </c>
      <c r="E332" s="448">
        <v>1021.0333333333333</v>
      </c>
      <c r="F332" s="448">
        <v>990.2166666666667</v>
      </c>
      <c r="G332" s="448">
        <v>948.23333333333335</v>
      </c>
      <c r="H332" s="448">
        <v>1093.8333333333333</v>
      </c>
      <c r="I332" s="448">
        <v>1135.8166666666664</v>
      </c>
      <c r="J332" s="448">
        <v>1166.6333333333332</v>
      </c>
      <c r="K332" s="447">
        <v>1105</v>
      </c>
      <c r="L332" s="447">
        <v>1032.2</v>
      </c>
      <c r="M332" s="447">
        <v>17.449860000000001</v>
      </c>
    </row>
    <row r="333" spans="1:13">
      <c r="A333" s="245">
        <v>323</v>
      </c>
      <c r="B333" s="450" t="s">
        <v>149</v>
      </c>
      <c r="C333" s="447">
        <v>48.3</v>
      </c>
      <c r="D333" s="448">
        <v>48.616666666666667</v>
      </c>
      <c r="E333" s="448">
        <v>47.783333333333331</v>
      </c>
      <c r="F333" s="448">
        <v>47.266666666666666</v>
      </c>
      <c r="G333" s="448">
        <v>46.43333333333333</v>
      </c>
      <c r="H333" s="448">
        <v>49.133333333333333</v>
      </c>
      <c r="I333" s="448">
        <v>49.966666666666661</v>
      </c>
      <c r="J333" s="448">
        <v>50.483333333333334</v>
      </c>
      <c r="K333" s="447">
        <v>49.45</v>
      </c>
      <c r="L333" s="447">
        <v>48.1</v>
      </c>
      <c r="M333" s="447">
        <v>89.919989999999999</v>
      </c>
    </row>
    <row r="334" spans="1:13">
      <c r="A334" s="245">
        <v>324</v>
      </c>
      <c r="B334" s="450" t="s">
        <v>150</v>
      </c>
      <c r="C334" s="447">
        <v>87.65</v>
      </c>
      <c r="D334" s="448">
        <v>87.833333333333329</v>
      </c>
      <c r="E334" s="448">
        <v>86.86666666666666</v>
      </c>
      <c r="F334" s="448">
        <v>86.083333333333329</v>
      </c>
      <c r="G334" s="448">
        <v>85.11666666666666</v>
      </c>
      <c r="H334" s="448">
        <v>88.61666666666666</v>
      </c>
      <c r="I334" s="448">
        <v>89.583333333333329</v>
      </c>
      <c r="J334" s="448">
        <v>90.36666666666666</v>
      </c>
      <c r="K334" s="447">
        <v>88.8</v>
      </c>
      <c r="L334" s="447">
        <v>87.05</v>
      </c>
      <c r="M334" s="447">
        <v>50.52308</v>
      </c>
    </row>
    <row r="335" spans="1:13">
      <c r="A335" s="245">
        <v>325</v>
      </c>
      <c r="B335" s="450" t="s">
        <v>446</v>
      </c>
      <c r="C335" s="447">
        <v>540.35</v>
      </c>
      <c r="D335" s="448">
        <v>542.11666666666667</v>
      </c>
      <c r="E335" s="448">
        <v>536.23333333333335</v>
      </c>
      <c r="F335" s="448">
        <v>532.11666666666667</v>
      </c>
      <c r="G335" s="448">
        <v>526.23333333333335</v>
      </c>
      <c r="H335" s="448">
        <v>546.23333333333335</v>
      </c>
      <c r="I335" s="448">
        <v>552.11666666666679</v>
      </c>
      <c r="J335" s="448">
        <v>556.23333333333335</v>
      </c>
      <c r="K335" s="447">
        <v>548</v>
      </c>
      <c r="L335" s="447">
        <v>538</v>
      </c>
      <c r="M335" s="447">
        <v>0.89846000000000004</v>
      </c>
    </row>
    <row r="336" spans="1:13">
      <c r="A336" s="245">
        <v>326</v>
      </c>
      <c r="B336" s="450" t="s">
        <v>264</v>
      </c>
      <c r="C336" s="447">
        <v>25.65</v>
      </c>
      <c r="D336" s="448">
        <v>25.716666666666665</v>
      </c>
      <c r="E336" s="448">
        <v>25.483333333333331</v>
      </c>
      <c r="F336" s="448">
        <v>25.316666666666666</v>
      </c>
      <c r="G336" s="448">
        <v>25.083333333333332</v>
      </c>
      <c r="H336" s="448">
        <v>25.883333333333329</v>
      </c>
      <c r="I336" s="448">
        <v>26.116666666666664</v>
      </c>
      <c r="J336" s="448">
        <v>26.283333333333328</v>
      </c>
      <c r="K336" s="447">
        <v>25.95</v>
      </c>
      <c r="L336" s="447">
        <v>25.55</v>
      </c>
      <c r="M336" s="447">
        <v>53.152650000000001</v>
      </c>
    </row>
    <row r="337" spans="1:13">
      <c r="A337" s="245">
        <v>327</v>
      </c>
      <c r="B337" s="450" t="s">
        <v>447</v>
      </c>
      <c r="C337" s="447">
        <v>60.65</v>
      </c>
      <c r="D337" s="448">
        <v>60.9</v>
      </c>
      <c r="E337" s="448">
        <v>60.05</v>
      </c>
      <c r="F337" s="448">
        <v>59.449999999999996</v>
      </c>
      <c r="G337" s="448">
        <v>58.599999999999994</v>
      </c>
      <c r="H337" s="448">
        <v>61.5</v>
      </c>
      <c r="I337" s="448">
        <v>62.350000000000009</v>
      </c>
      <c r="J337" s="448">
        <v>62.95</v>
      </c>
      <c r="K337" s="447">
        <v>61.75</v>
      </c>
      <c r="L337" s="447">
        <v>60.3</v>
      </c>
      <c r="M337" s="447">
        <v>31.913460000000001</v>
      </c>
    </row>
    <row r="338" spans="1:13">
      <c r="A338" s="245">
        <v>328</v>
      </c>
      <c r="B338" s="450" t="s">
        <v>152</v>
      </c>
      <c r="C338" s="447">
        <v>181.65</v>
      </c>
      <c r="D338" s="448">
        <v>182.6</v>
      </c>
      <c r="E338" s="448">
        <v>179.45</v>
      </c>
      <c r="F338" s="448">
        <v>177.25</v>
      </c>
      <c r="G338" s="448">
        <v>174.1</v>
      </c>
      <c r="H338" s="448">
        <v>184.79999999999998</v>
      </c>
      <c r="I338" s="448">
        <v>187.95000000000002</v>
      </c>
      <c r="J338" s="448">
        <v>190.14999999999998</v>
      </c>
      <c r="K338" s="447">
        <v>185.75</v>
      </c>
      <c r="L338" s="447">
        <v>180.4</v>
      </c>
      <c r="M338" s="447">
        <v>139.22633999999999</v>
      </c>
    </row>
    <row r="339" spans="1:13">
      <c r="A339" s="245">
        <v>329</v>
      </c>
      <c r="B339" s="450" t="s">
        <v>694</v>
      </c>
      <c r="C339" s="447">
        <v>213.8</v>
      </c>
      <c r="D339" s="448">
        <v>214.26666666666668</v>
      </c>
      <c r="E339" s="448">
        <v>211.63333333333335</v>
      </c>
      <c r="F339" s="448">
        <v>209.46666666666667</v>
      </c>
      <c r="G339" s="448">
        <v>206.83333333333334</v>
      </c>
      <c r="H339" s="448">
        <v>216.43333333333337</v>
      </c>
      <c r="I339" s="448">
        <v>219.06666666666669</v>
      </c>
      <c r="J339" s="448">
        <v>221.23333333333338</v>
      </c>
      <c r="K339" s="447">
        <v>216.9</v>
      </c>
      <c r="L339" s="447">
        <v>212.1</v>
      </c>
      <c r="M339" s="447">
        <v>5.5196699999999996</v>
      </c>
    </row>
    <row r="340" spans="1:13">
      <c r="A340" s="245">
        <v>330</v>
      </c>
      <c r="B340" s="450" t="s">
        <v>153</v>
      </c>
      <c r="C340" s="447">
        <v>113.3</v>
      </c>
      <c r="D340" s="448">
        <v>113.73333333333333</v>
      </c>
      <c r="E340" s="448">
        <v>112.61666666666667</v>
      </c>
      <c r="F340" s="448">
        <v>111.93333333333334</v>
      </c>
      <c r="G340" s="448">
        <v>110.81666666666668</v>
      </c>
      <c r="H340" s="448">
        <v>114.41666666666667</v>
      </c>
      <c r="I340" s="448">
        <v>115.53333333333332</v>
      </c>
      <c r="J340" s="448">
        <v>116.21666666666667</v>
      </c>
      <c r="K340" s="447">
        <v>114.85</v>
      </c>
      <c r="L340" s="447">
        <v>113.05</v>
      </c>
      <c r="M340" s="447">
        <v>152.89982000000001</v>
      </c>
    </row>
    <row r="341" spans="1:13">
      <c r="A341" s="245">
        <v>331</v>
      </c>
      <c r="B341" s="450" t="s">
        <v>448</v>
      </c>
      <c r="C341" s="447">
        <v>431.7</v>
      </c>
      <c r="D341" s="448">
        <v>433.73333333333335</v>
      </c>
      <c r="E341" s="448">
        <v>428.4666666666667</v>
      </c>
      <c r="F341" s="448">
        <v>425.23333333333335</v>
      </c>
      <c r="G341" s="448">
        <v>419.9666666666667</v>
      </c>
      <c r="H341" s="448">
        <v>436.9666666666667</v>
      </c>
      <c r="I341" s="448">
        <v>442.23333333333335</v>
      </c>
      <c r="J341" s="448">
        <v>445.4666666666667</v>
      </c>
      <c r="K341" s="447">
        <v>439</v>
      </c>
      <c r="L341" s="447">
        <v>430.5</v>
      </c>
      <c r="M341" s="447">
        <v>6.0262599999999997</v>
      </c>
    </row>
    <row r="342" spans="1:13">
      <c r="A342" s="245">
        <v>332</v>
      </c>
      <c r="B342" s="450" t="s">
        <v>148</v>
      </c>
      <c r="C342" s="447">
        <v>72.599999999999994</v>
      </c>
      <c r="D342" s="448">
        <v>73.366666666666674</v>
      </c>
      <c r="E342" s="448">
        <v>71.033333333333346</v>
      </c>
      <c r="F342" s="448">
        <v>69.466666666666669</v>
      </c>
      <c r="G342" s="448">
        <v>67.13333333333334</v>
      </c>
      <c r="H342" s="448">
        <v>74.933333333333351</v>
      </c>
      <c r="I342" s="448">
        <v>77.266666666666666</v>
      </c>
      <c r="J342" s="448">
        <v>78.833333333333357</v>
      </c>
      <c r="K342" s="447">
        <v>75.7</v>
      </c>
      <c r="L342" s="447">
        <v>71.8</v>
      </c>
      <c r="M342" s="447">
        <v>450.8698</v>
      </c>
    </row>
    <row r="343" spans="1:13">
      <c r="A343" s="245">
        <v>333</v>
      </c>
      <c r="B343" s="450" t="s">
        <v>449</v>
      </c>
      <c r="C343" s="447">
        <v>68.400000000000006</v>
      </c>
      <c r="D343" s="448">
        <v>68.016666666666666</v>
      </c>
      <c r="E343" s="448">
        <v>66.883333333333326</v>
      </c>
      <c r="F343" s="448">
        <v>65.36666666666666</v>
      </c>
      <c r="G343" s="448">
        <v>64.23333333333332</v>
      </c>
      <c r="H343" s="448">
        <v>69.533333333333331</v>
      </c>
      <c r="I343" s="448">
        <v>70.666666666666686</v>
      </c>
      <c r="J343" s="448">
        <v>72.183333333333337</v>
      </c>
      <c r="K343" s="447">
        <v>69.150000000000006</v>
      </c>
      <c r="L343" s="447">
        <v>66.5</v>
      </c>
      <c r="M343" s="447">
        <v>31.409980000000001</v>
      </c>
    </row>
    <row r="344" spans="1:13">
      <c r="A344" s="245">
        <v>334</v>
      </c>
      <c r="B344" s="450" t="s">
        <v>450</v>
      </c>
      <c r="C344" s="447">
        <v>3287.05</v>
      </c>
      <c r="D344" s="448">
        <v>3266.7999999999997</v>
      </c>
      <c r="E344" s="448">
        <v>3233.8499999999995</v>
      </c>
      <c r="F344" s="448">
        <v>3180.6499999999996</v>
      </c>
      <c r="G344" s="448">
        <v>3147.6999999999994</v>
      </c>
      <c r="H344" s="448">
        <v>3319.9999999999995</v>
      </c>
      <c r="I344" s="448">
        <v>3352.9499999999994</v>
      </c>
      <c r="J344" s="448">
        <v>3406.1499999999996</v>
      </c>
      <c r="K344" s="447">
        <v>3299.75</v>
      </c>
      <c r="L344" s="447">
        <v>3213.6</v>
      </c>
      <c r="M344" s="447">
        <v>3.6657099999999998</v>
      </c>
    </row>
    <row r="345" spans="1:13">
      <c r="A345" s="245">
        <v>335</v>
      </c>
      <c r="B345" s="450" t="s">
        <v>755</v>
      </c>
      <c r="C345" s="447">
        <v>91.75</v>
      </c>
      <c r="D345" s="448">
        <v>89.916666666666671</v>
      </c>
      <c r="E345" s="448">
        <v>85.833333333333343</v>
      </c>
      <c r="F345" s="448">
        <v>79.916666666666671</v>
      </c>
      <c r="G345" s="448">
        <v>75.833333333333343</v>
      </c>
      <c r="H345" s="448">
        <v>95.833333333333343</v>
      </c>
      <c r="I345" s="448">
        <v>99.916666666666686</v>
      </c>
      <c r="J345" s="448">
        <v>105.83333333333334</v>
      </c>
      <c r="K345" s="447">
        <v>94</v>
      </c>
      <c r="L345" s="447">
        <v>84</v>
      </c>
      <c r="M345" s="447">
        <v>76.713610000000003</v>
      </c>
    </row>
    <row r="346" spans="1:13">
      <c r="A346" s="245">
        <v>336</v>
      </c>
      <c r="B346" s="450" t="s">
        <v>151</v>
      </c>
      <c r="C346" s="447">
        <v>17516.099999999999</v>
      </c>
      <c r="D346" s="448">
        <v>17565.649999999998</v>
      </c>
      <c r="E346" s="448">
        <v>17372.499999999996</v>
      </c>
      <c r="F346" s="448">
        <v>17228.899999999998</v>
      </c>
      <c r="G346" s="448">
        <v>17035.749999999996</v>
      </c>
      <c r="H346" s="448">
        <v>17709.249999999996</v>
      </c>
      <c r="I346" s="448">
        <v>17902.399999999998</v>
      </c>
      <c r="J346" s="448">
        <v>18045.999999999996</v>
      </c>
      <c r="K346" s="447">
        <v>17758.8</v>
      </c>
      <c r="L346" s="447">
        <v>17422.05</v>
      </c>
      <c r="M346" s="447">
        <v>0.71952000000000005</v>
      </c>
    </row>
    <row r="347" spans="1:13">
      <c r="A347" s="245">
        <v>337</v>
      </c>
      <c r="B347" s="450" t="s">
        <v>791</v>
      </c>
      <c r="C347" s="447">
        <v>39.549999999999997</v>
      </c>
      <c r="D347" s="448">
        <v>39.85</v>
      </c>
      <c r="E347" s="448">
        <v>39</v>
      </c>
      <c r="F347" s="448">
        <v>38.449999999999996</v>
      </c>
      <c r="G347" s="448">
        <v>37.599999999999994</v>
      </c>
      <c r="H347" s="448">
        <v>40.400000000000006</v>
      </c>
      <c r="I347" s="448">
        <v>41.250000000000014</v>
      </c>
      <c r="J347" s="448">
        <v>41.800000000000011</v>
      </c>
      <c r="K347" s="447">
        <v>40.700000000000003</v>
      </c>
      <c r="L347" s="447">
        <v>39.299999999999997</v>
      </c>
      <c r="M347" s="447">
        <v>26.968699999999998</v>
      </c>
    </row>
    <row r="348" spans="1:13">
      <c r="A348" s="245">
        <v>338</v>
      </c>
      <c r="B348" s="450" t="s">
        <v>451</v>
      </c>
      <c r="C348" s="447">
        <v>2193.85</v>
      </c>
      <c r="D348" s="448">
        <v>2194.2333333333331</v>
      </c>
      <c r="E348" s="448">
        <v>2164.6166666666663</v>
      </c>
      <c r="F348" s="448">
        <v>2135.3833333333332</v>
      </c>
      <c r="G348" s="448">
        <v>2105.7666666666664</v>
      </c>
      <c r="H348" s="448">
        <v>2223.4666666666662</v>
      </c>
      <c r="I348" s="448">
        <v>2253.083333333333</v>
      </c>
      <c r="J348" s="448">
        <v>2282.3166666666662</v>
      </c>
      <c r="K348" s="447">
        <v>2223.85</v>
      </c>
      <c r="L348" s="447">
        <v>2165</v>
      </c>
      <c r="M348" s="447">
        <v>0.13913</v>
      </c>
    </row>
    <row r="349" spans="1:13">
      <c r="A349" s="245">
        <v>339</v>
      </c>
      <c r="B349" s="450" t="s">
        <v>790</v>
      </c>
      <c r="C349" s="447">
        <v>348.6</v>
      </c>
      <c r="D349" s="448">
        <v>350.43333333333334</v>
      </c>
      <c r="E349" s="448">
        <v>345.36666666666667</v>
      </c>
      <c r="F349" s="448">
        <v>342.13333333333333</v>
      </c>
      <c r="G349" s="448">
        <v>337.06666666666666</v>
      </c>
      <c r="H349" s="448">
        <v>353.66666666666669</v>
      </c>
      <c r="I349" s="448">
        <v>358.73333333333341</v>
      </c>
      <c r="J349" s="448">
        <v>361.9666666666667</v>
      </c>
      <c r="K349" s="447">
        <v>355.5</v>
      </c>
      <c r="L349" s="447">
        <v>347.2</v>
      </c>
      <c r="M349" s="447">
        <v>8.6378699999999995</v>
      </c>
    </row>
    <row r="350" spans="1:13">
      <c r="A350" s="245">
        <v>340</v>
      </c>
      <c r="B350" s="450" t="s">
        <v>265</v>
      </c>
      <c r="C350" s="447">
        <v>569.85</v>
      </c>
      <c r="D350" s="448">
        <v>576.01666666666677</v>
      </c>
      <c r="E350" s="448">
        <v>558.68333333333351</v>
      </c>
      <c r="F350" s="448">
        <v>547.51666666666677</v>
      </c>
      <c r="G350" s="448">
        <v>530.18333333333351</v>
      </c>
      <c r="H350" s="448">
        <v>587.18333333333351</v>
      </c>
      <c r="I350" s="448">
        <v>604.51666666666677</v>
      </c>
      <c r="J350" s="448">
        <v>615.68333333333351</v>
      </c>
      <c r="K350" s="447">
        <v>593.35</v>
      </c>
      <c r="L350" s="447">
        <v>564.85</v>
      </c>
      <c r="M350" s="447">
        <v>7.9016200000000003</v>
      </c>
    </row>
    <row r="351" spans="1:13">
      <c r="A351" s="245">
        <v>341</v>
      </c>
      <c r="B351" s="450" t="s">
        <v>155</v>
      </c>
      <c r="C351" s="447">
        <v>114.6</v>
      </c>
      <c r="D351" s="448">
        <v>115.13333333333333</v>
      </c>
      <c r="E351" s="448">
        <v>113.16666666666666</v>
      </c>
      <c r="F351" s="448">
        <v>111.73333333333333</v>
      </c>
      <c r="G351" s="448">
        <v>109.76666666666667</v>
      </c>
      <c r="H351" s="448">
        <v>116.56666666666665</v>
      </c>
      <c r="I351" s="448">
        <v>118.53333333333332</v>
      </c>
      <c r="J351" s="448">
        <v>119.96666666666664</v>
      </c>
      <c r="K351" s="447">
        <v>117.1</v>
      </c>
      <c r="L351" s="447">
        <v>113.7</v>
      </c>
      <c r="M351" s="447">
        <v>258.20379000000003</v>
      </c>
    </row>
    <row r="352" spans="1:13">
      <c r="A352" s="245">
        <v>342</v>
      </c>
      <c r="B352" s="450" t="s">
        <v>154</v>
      </c>
      <c r="C352" s="447">
        <v>134.1</v>
      </c>
      <c r="D352" s="448">
        <v>133.35</v>
      </c>
      <c r="E352" s="448">
        <v>131.5</v>
      </c>
      <c r="F352" s="448">
        <v>128.9</v>
      </c>
      <c r="G352" s="448">
        <v>127.05000000000001</v>
      </c>
      <c r="H352" s="448">
        <v>135.94999999999999</v>
      </c>
      <c r="I352" s="448">
        <v>137.79999999999995</v>
      </c>
      <c r="J352" s="448">
        <v>140.39999999999998</v>
      </c>
      <c r="K352" s="447">
        <v>135.19999999999999</v>
      </c>
      <c r="L352" s="447">
        <v>130.75</v>
      </c>
      <c r="M352" s="447">
        <v>23.132400000000001</v>
      </c>
    </row>
    <row r="353" spans="1:13">
      <c r="A353" s="245">
        <v>343</v>
      </c>
      <c r="B353" s="450" t="s">
        <v>452</v>
      </c>
      <c r="C353" s="447">
        <v>81.150000000000006</v>
      </c>
      <c r="D353" s="448">
        <v>81.533333333333346</v>
      </c>
      <c r="E353" s="448">
        <v>80.616666666666688</v>
      </c>
      <c r="F353" s="448">
        <v>80.083333333333343</v>
      </c>
      <c r="G353" s="448">
        <v>79.166666666666686</v>
      </c>
      <c r="H353" s="448">
        <v>82.066666666666691</v>
      </c>
      <c r="I353" s="448">
        <v>82.983333333333348</v>
      </c>
      <c r="J353" s="448">
        <v>83.516666666666694</v>
      </c>
      <c r="K353" s="447">
        <v>82.45</v>
      </c>
      <c r="L353" s="447">
        <v>81</v>
      </c>
      <c r="M353" s="447">
        <v>1.18119</v>
      </c>
    </row>
    <row r="354" spans="1:13">
      <c r="A354" s="245">
        <v>344</v>
      </c>
      <c r="B354" s="450" t="s">
        <v>266</v>
      </c>
      <c r="C354" s="447">
        <v>3595.15</v>
      </c>
      <c r="D354" s="448">
        <v>3621.7166666666667</v>
      </c>
      <c r="E354" s="448">
        <v>3533.4333333333334</v>
      </c>
      <c r="F354" s="448">
        <v>3471.7166666666667</v>
      </c>
      <c r="G354" s="448">
        <v>3383.4333333333334</v>
      </c>
      <c r="H354" s="448">
        <v>3683.4333333333334</v>
      </c>
      <c r="I354" s="448">
        <v>3771.7166666666672</v>
      </c>
      <c r="J354" s="448">
        <v>3833.4333333333334</v>
      </c>
      <c r="K354" s="447">
        <v>3710</v>
      </c>
      <c r="L354" s="447">
        <v>3560</v>
      </c>
      <c r="M354" s="447">
        <v>0.79117999999999999</v>
      </c>
    </row>
    <row r="355" spans="1:13">
      <c r="A355" s="245">
        <v>345</v>
      </c>
      <c r="B355" s="450" t="s">
        <v>453</v>
      </c>
      <c r="C355" s="447">
        <v>140.65</v>
      </c>
      <c r="D355" s="448">
        <v>140.13333333333333</v>
      </c>
      <c r="E355" s="448">
        <v>138.26666666666665</v>
      </c>
      <c r="F355" s="448">
        <v>135.88333333333333</v>
      </c>
      <c r="G355" s="448">
        <v>134.01666666666665</v>
      </c>
      <c r="H355" s="448">
        <v>142.51666666666665</v>
      </c>
      <c r="I355" s="448">
        <v>144.38333333333333</v>
      </c>
      <c r="J355" s="448">
        <v>146.76666666666665</v>
      </c>
      <c r="K355" s="447">
        <v>142</v>
      </c>
      <c r="L355" s="447">
        <v>137.75</v>
      </c>
      <c r="M355" s="447">
        <v>8.6193000000000008</v>
      </c>
    </row>
    <row r="356" spans="1:13">
      <c r="A356" s="245">
        <v>346</v>
      </c>
      <c r="B356" s="450" t="s">
        <v>454</v>
      </c>
      <c r="C356" s="447">
        <v>301.95</v>
      </c>
      <c r="D356" s="448">
        <v>299.68333333333334</v>
      </c>
      <c r="E356" s="448">
        <v>294.51666666666665</v>
      </c>
      <c r="F356" s="448">
        <v>287.08333333333331</v>
      </c>
      <c r="G356" s="448">
        <v>281.91666666666663</v>
      </c>
      <c r="H356" s="448">
        <v>307.11666666666667</v>
      </c>
      <c r="I356" s="448">
        <v>312.2833333333333</v>
      </c>
      <c r="J356" s="448">
        <v>319.7166666666667</v>
      </c>
      <c r="K356" s="447">
        <v>304.85000000000002</v>
      </c>
      <c r="L356" s="447">
        <v>292.25</v>
      </c>
      <c r="M356" s="447">
        <v>3.8111199999999998</v>
      </c>
    </row>
    <row r="357" spans="1:13">
      <c r="A357" s="245">
        <v>347</v>
      </c>
      <c r="B357" s="450" t="s">
        <v>455</v>
      </c>
      <c r="C357" s="447">
        <v>321.3</v>
      </c>
      <c r="D357" s="448">
        <v>318.09999999999997</v>
      </c>
      <c r="E357" s="448">
        <v>313.19999999999993</v>
      </c>
      <c r="F357" s="448">
        <v>305.09999999999997</v>
      </c>
      <c r="G357" s="448">
        <v>300.19999999999993</v>
      </c>
      <c r="H357" s="448">
        <v>326.19999999999993</v>
      </c>
      <c r="I357" s="448">
        <v>331.09999999999991</v>
      </c>
      <c r="J357" s="448">
        <v>339.19999999999993</v>
      </c>
      <c r="K357" s="447">
        <v>323</v>
      </c>
      <c r="L357" s="447">
        <v>310</v>
      </c>
      <c r="M357" s="447">
        <v>3.4691399999999999</v>
      </c>
    </row>
    <row r="358" spans="1:13">
      <c r="A358" s="245">
        <v>348</v>
      </c>
      <c r="B358" s="450" t="s">
        <v>267</v>
      </c>
      <c r="C358" s="447">
        <v>2563</v>
      </c>
      <c r="D358" s="448">
        <v>2557.3166666666666</v>
      </c>
      <c r="E358" s="448">
        <v>2538.7333333333331</v>
      </c>
      <c r="F358" s="448">
        <v>2514.4666666666667</v>
      </c>
      <c r="G358" s="448">
        <v>2495.8833333333332</v>
      </c>
      <c r="H358" s="448">
        <v>2581.583333333333</v>
      </c>
      <c r="I358" s="448">
        <v>2600.166666666667</v>
      </c>
      <c r="J358" s="448">
        <v>2624.4333333333329</v>
      </c>
      <c r="K358" s="447">
        <v>2575.9</v>
      </c>
      <c r="L358" s="447">
        <v>2533.0500000000002</v>
      </c>
      <c r="M358" s="447">
        <v>2.13171</v>
      </c>
    </row>
    <row r="359" spans="1:13">
      <c r="A359" s="245">
        <v>349</v>
      </c>
      <c r="B359" s="450" t="s">
        <v>268</v>
      </c>
      <c r="C359" s="447">
        <v>403.7</v>
      </c>
      <c r="D359" s="448">
        <v>413.41666666666669</v>
      </c>
      <c r="E359" s="448">
        <v>391.83333333333337</v>
      </c>
      <c r="F359" s="448">
        <v>379.9666666666667</v>
      </c>
      <c r="G359" s="448">
        <v>358.38333333333338</v>
      </c>
      <c r="H359" s="448">
        <v>425.28333333333336</v>
      </c>
      <c r="I359" s="448">
        <v>446.86666666666673</v>
      </c>
      <c r="J359" s="448">
        <v>458.73333333333335</v>
      </c>
      <c r="K359" s="447">
        <v>435</v>
      </c>
      <c r="L359" s="447">
        <v>401.55</v>
      </c>
      <c r="M359" s="447">
        <v>9.29251</v>
      </c>
    </row>
    <row r="360" spans="1:13">
      <c r="A360" s="245">
        <v>350</v>
      </c>
      <c r="B360" s="450" t="s">
        <v>456</v>
      </c>
      <c r="C360" s="447">
        <v>253.1</v>
      </c>
      <c r="D360" s="448">
        <v>253.35</v>
      </c>
      <c r="E360" s="448">
        <v>250.25</v>
      </c>
      <c r="F360" s="448">
        <v>247.4</v>
      </c>
      <c r="G360" s="448">
        <v>244.3</v>
      </c>
      <c r="H360" s="448">
        <v>256.2</v>
      </c>
      <c r="I360" s="448">
        <v>259.29999999999995</v>
      </c>
      <c r="J360" s="448">
        <v>262.14999999999998</v>
      </c>
      <c r="K360" s="447">
        <v>256.45</v>
      </c>
      <c r="L360" s="447">
        <v>250.5</v>
      </c>
      <c r="M360" s="447">
        <v>2.8277700000000001</v>
      </c>
    </row>
    <row r="361" spans="1:13">
      <c r="A361" s="245">
        <v>351</v>
      </c>
      <c r="B361" s="450" t="s">
        <v>758</v>
      </c>
      <c r="C361" s="447">
        <v>409.9</v>
      </c>
      <c r="D361" s="448">
        <v>411.83333333333331</v>
      </c>
      <c r="E361" s="448">
        <v>406.26666666666665</v>
      </c>
      <c r="F361" s="448">
        <v>402.63333333333333</v>
      </c>
      <c r="G361" s="448">
        <v>397.06666666666666</v>
      </c>
      <c r="H361" s="448">
        <v>415.46666666666664</v>
      </c>
      <c r="I361" s="448">
        <v>421.03333333333336</v>
      </c>
      <c r="J361" s="448">
        <v>424.66666666666663</v>
      </c>
      <c r="K361" s="447">
        <v>417.4</v>
      </c>
      <c r="L361" s="447">
        <v>408.2</v>
      </c>
      <c r="M361" s="447">
        <v>0.34619</v>
      </c>
    </row>
    <row r="362" spans="1:13">
      <c r="A362" s="245">
        <v>352</v>
      </c>
      <c r="B362" s="450" t="s">
        <v>457</v>
      </c>
      <c r="C362" s="447">
        <v>91.2</v>
      </c>
      <c r="D362" s="448">
        <v>91.966666666666654</v>
      </c>
      <c r="E362" s="448">
        <v>89.733333333333306</v>
      </c>
      <c r="F362" s="448">
        <v>88.266666666666652</v>
      </c>
      <c r="G362" s="448">
        <v>86.033333333333303</v>
      </c>
      <c r="H362" s="448">
        <v>93.433333333333309</v>
      </c>
      <c r="I362" s="448">
        <v>95.666666666666657</v>
      </c>
      <c r="J362" s="448">
        <v>97.133333333333312</v>
      </c>
      <c r="K362" s="447">
        <v>94.2</v>
      </c>
      <c r="L362" s="447">
        <v>90.5</v>
      </c>
      <c r="M362" s="447">
        <v>11.038270000000001</v>
      </c>
    </row>
    <row r="363" spans="1:13">
      <c r="A363" s="245">
        <v>353</v>
      </c>
      <c r="B363" s="450" t="s">
        <v>163</v>
      </c>
      <c r="C363" s="447">
        <v>1287.3</v>
      </c>
      <c r="D363" s="448">
        <v>1276.1000000000001</v>
      </c>
      <c r="E363" s="448">
        <v>1257.2000000000003</v>
      </c>
      <c r="F363" s="448">
        <v>1227.1000000000001</v>
      </c>
      <c r="G363" s="448">
        <v>1208.2000000000003</v>
      </c>
      <c r="H363" s="448">
        <v>1306.2000000000003</v>
      </c>
      <c r="I363" s="448">
        <v>1325.1000000000004</v>
      </c>
      <c r="J363" s="448">
        <v>1355.2000000000003</v>
      </c>
      <c r="K363" s="447">
        <v>1295</v>
      </c>
      <c r="L363" s="447">
        <v>1246</v>
      </c>
      <c r="M363" s="447">
        <v>18.336729999999999</v>
      </c>
    </row>
    <row r="364" spans="1:13">
      <c r="A364" s="245">
        <v>354</v>
      </c>
      <c r="B364" s="450" t="s">
        <v>156</v>
      </c>
      <c r="C364" s="447">
        <v>31514.85</v>
      </c>
      <c r="D364" s="448">
        <v>31285.033333333336</v>
      </c>
      <c r="E364" s="448">
        <v>30772.066666666673</v>
      </c>
      <c r="F364" s="448">
        <v>30029.283333333336</v>
      </c>
      <c r="G364" s="448">
        <v>29516.316666666673</v>
      </c>
      <c r="H364" s="448">
        <v>32027.816666666673</v>
      </c>
      <c r="I364" s="448">
        <v>32540.78333333334</v>
      </c>
      <c r="J364" s="448">
        <v>33283.566666666673</v>
      </c>
      <c r="K364" s="447">
        <v>31798</v>
      </c>
      <c r="L364" s="447">
        <v>30542.25</v>
      </c>
      <c r="M364" s="447">
        <v>0.98916000000000004</v>
      </c>
    </row>
    <row r="365" spans="1:13">
      <c r="A365" s="245">
        <v>355</v>
      </c>
      <c r="B365" s="450" t="s">
        <v>458</v>
      </c>
      <c r="C365" s="447">
        <v>2499.35</v>
      </c>
      <c r="D365" s="448">
        <v>2481.4500000000003</v>
      </c>
      <c r="E365" s="448">
        <v>2452.9000000000005</v>
      </c>
      <c r="F365" s="448">
        <v>2406.4500000000003</v>
      </c>
      <c r="G365" s="448">
        <v>2377.9000000000005</v>
      </c>
      <c r="H365" s="448">
        <v>2527.9000000000005</v>
      </c>
      <c r="I365" s="448">
        <v>2556.4500000000007</v>
      </c>
      <c r="J365" s="448">
        <v>2602.9000000000005</v>
      </c>
      <c r="K365" s="447">
        <v>2510</v>
      </c>
      <c r="L365" s="447">
        <v>2435</v>
      </c>
      <c r="M365" s="447">
        <v>1.93085</v>
      </c>
    </row>
    <row r="366" spans="1:13">
      <c r="A366" s="245">
        <v>356</v>
      </c>
      <c r="B366" s="450" t="s">
        <v>158</v>
      </c>
      <c r="C366" s="447">
        <v>236.2</v>
      </c>
      <c r="D366" s="448">
        <v>237.04999999999998</v>
      </c>
      <c r="E366" s="448">
        <v>233.14999999999998</v>
      </c>
      <c r="F366" s="448">
        <v>230.1</v>
      </c>
      <c r="G366" s="448">
        <v>226.2</v>
      </c>
      <c r="H366" s="448">
        <v>240.09999999999997</v>
      </c>
      <c r="I366" s="448">
        <v>244</v>
      </c>
      <c r="J366" s="448">
        <v>247.04999999999995</v>
      </c>
      <c r="K366" s="447">
        <v>240.95</v>
      </c>
      <c r="L366" s="447">
        <v>234</v>
      </c>
      <c r="M366" s="447">
        <v>31.56194</v>
      </c>
    </row>
    <row r="367" spans="1:13">
      <c r="A367" s="245">
        <v>357</v>
      </c>
      <c r="B367" s="450" t="s">
        <v>269</v>
      </c>
      <c r="C367" s="447">
        <v>5252.35</v>
      </c>
      <c r="D367" s="448">
        <v>5292.2833333333328</v>
      </c>
      <c r="E367" s="448">
        <v>5194.6166666666659</v>
      </c>
      <c r="F367" s="448">
        <v>5136.8833333333332</v>
      </c>
      <c r="G367" s="448">
        <v>5039.2166666666662</v>
      </c>
      <c r="H367" s="448">
        <v>5350.0166666666655</v>
      </c>
      <c r="I367" s="448">
        <v>5447.6833333333334</v>
      </c>
      <c r="J367" s="448">
        <v>5505.4166666666652</v>
      </c>
      <c r="K367" s="447">
        <v>5389.95</v>
      </c>
      <c r="L367" s="447">
        <v>5234.55</v>
      </c>
      <c r="M367" s="447">
        <v>1.1636899999999999</v>
      </c>
    </row>
    <row r="368" spans="1:13">
      <c r="A368" s="245">
        <v>358</v>
      </c>
      <c r="B368" s="450" t="s">
        <v>459</v>
      </c>
      <c r="C368" s="447">
        <v>221.75</v>
      </c>
      <c r="D368" s="448">
        <v>224.54999999999998</v>
      </c>
      <c r="E368" s="448">
        <v>218.19999999999996</v>
      </c>
      <c r="F368" s="448">
        <v>214.64999999999998</v>
      </c>
      <c r="G368" s="448">
        <v>208.29999999999995</v>
      </c>
      <c r="H368" s="448">
        <v>228.09999999999997</v>
      </c>
      <c r="I368" s="448">
        <v>234.45</v>
      </c>
      <c r="J368" s="448">
        <v>237.99999999999997</v>
      </c>
      <c r="K368" s="447">
        <v>230.9</v>
      </c>
      <c r="L368" s="447">
        <v>221</v>
      </c>
      <c r="M368" s="447">
        <v>22.1189</v>
      </c>
    </row>
    <row r="369" spans="1:13">
      <c r="A369" s="245">
        <v>359</v>
      </c>
      <c r="B369" s="450" t="s">
        <v>460</v>
      </c>
      <c r="C369" s="447">
        <v>771</v>
      </c>
      <c r="D369" s="448">
        <v>763.35</v>
      </c>
      <c r="E369" s="448">
        <v>736.65000000000009</v>
      </c>
      <c r="F369" s="448">
        <v>702.30000000000007</v>
      </c>
      <c r="G369" s="448">
        <v>675.60000000000014</v>
      </c>
      <c r="H369" s="448">
        <v>797.7</v>
      </c>
      <c r="I369" s="448">
        <v>824.40000000000009</v>
      </c>
      <c r="J369" s="448">
        <v>858.75</v>
      </c>
      <c r="K369" s="447">
        <v>790.05</v>
      </c>
      <c r="L369" s="447">
        <v>729</v>
      </c>
      <c r="M369" s="447">
        <v>3.5429200000000001</v>
      </c>
    </row>
    <row r="370" spans="1:13">
      <c r="A370" s="245">
        <v>360</v>
      </c>
      <c r="B370" s="450" t="s">
        <v>160</v>
      </c>
      <c r="C370" s="447">
        <v>2050.5500000000002</v>
      </c>
      <c r="D370" s="448">
        <v>2054.2166666666667</v>
      </c>
      <c r="E370" s="448">
        <v>2034.4333333333334</v>
      </c>
      <c r="F370" s="448">
        <v>2018.3166666666666</v>
      </c>
      <c r="G370" s="448">
        <v>1998.5333333333333</v>
      </c>
      <c r="H370" s="448">
        <v>2070.3333333333335</v>
      </c>
      <c r="I370" s="448">
        <v>2090.1166666666672</v>
      </c>
      <c r="J370" s="448">
        <v>2106.2333333333336</v>
      </c>
      <c r="K370" s="447">
        <v>2074</v>
      </c>
      <c r="L370" s="447">
        <v>2038.1</v>
      </c>
      <c r="M370" s="447">
        <v>6.16953</v>
      </c>
    </row>
    <row r="371" spans="1:13">
      <c r="A371" s="245">
        <v>361</v>
      </c>
      <c r="B371" s="450" t="s">
        <v>157</v>
      </c>
      <c r="C371" s="447">
        <v>1700.6</v>
      </c>
      <c r="D371" s="448">
        <v>1705.8</v>
      </c>
      <c r="E371" s="448">
        <v>1682.8</v>
      </c>
      <c r="F371" s="448">
        <v>1665</v>
      </c>
      <c r="G371" s="448">
        <v>1642</v>
      </c>
      <c r="H371" s="448">
        <v>1723.6</v>
      </c>
      <c r="I371" s="448">
        <v>1746.6</v>
      </c>
      <c r="J371" s="448">
        <v>1764.3999999999999</v>
      </c>
      <c r="K371" s="447">
        <v>1728.8</v>
      </c>
      <c r="L371" s="447">
        <v>1688</v>
      </c>
      <c r="M371" s="447">
        <v>8.2839600000000004</v>
      </c>
    </row>
    <row r="372" spans="1:13">
      <c r="A372" s="245">
        <v>362</v>
      </c>
      <c r="B372" s="450" t="s">
        <v>756</v>
      </c>
      <c r="C372" s="447">
        <v>1046.25</v>
      </c>
      <c r="D372" s="448">
        <v>1050.8166666666666</v>
      </c>
      <c r="E372" s="448">
        <v>1005.6333333333332</v>
      </c>
      <c r="F372" s="448">
        <v>965.01666666666665</v>
      </c>
      <c r="G372" s="448">
        <v>919.83333333333326</v>
      </c>
      <c r="H372" s="448">
        <v>1091.4333333333332</v>
      </c>
      <c r="I372" s="448">
        <v>1136.6166666666666</v>
      </c>
      <c r="J372" s="448">
        <v>1177.2333333333331</v>
      </c>
      <c r="K372" s="447">
        <v>1096</v>
      </c>
      <c r="L372" s="447">
        <v>1010.2</v>
      </c>
      <c r="M372" s="447">
        <v>6.5843699999999998</v>
      </c>
    </row>
    <row r="373" spans="1:13">
      <c r="A373" s="245">
        <v>363</v>
      </c>
      <c r="B373" s="450" t="s">
        <v>461</v>
      </c>
      <c r="C373" s="447">
        <v>1685.6</v>
      </c>
      <c r="D373" s="448">
        <v>1678.7166666666665</v>
      </c>
      <c r="E373" s="448">
        <v>1666.9333333333329</v>
      </c>
      <c r="F373" s="448">
        <v>1648.2666666666664</v>
      </c>
      <c r="G373" s="448">
        <v>1636.4833333333329</v>
      </c>
      <c r="H373" s="448">
        <v>1697.383333333333</v>
      </c>
      <c r="I373" s="448">
        <v>1709.1666666666663</v>
      </c>
      <c r="J373" s="448">
        <v>1727.833333333333</v>
      </c>
      <c r="K373" s="447">
        <v>1690.5</v>
      </c>
      <c r="L373" s="447">
        <v>1660.05</v>
      </c>
      <c r="M373" s="447">
        <v>2.7411599999999998</v>
      </c>
    </row>
    <row r="374" spans="1:13">
      <c r="A374" s="245">
        <v>364</v>
      </c>
      <c r="B374" s="450" t="s">
        <v>757</v>
      </c>
      <c r="C374" s="447">
        <v>1187.2</v>
      </c>
      <c r="D374" s="448">
        <v>1189.4333333333332</v>
      </c>
      <c r="E374" s="448">
        <v>1159.8666666666663</v>
      </c>
      <c r="F374" s="448">
        <v>1132.5333333333331</v>
      </c>
      <c r="G374" s="448">
        <v>1102.9666666666662</v>
      </c>
      <c r="H374" s="448">
        <v>1216.7666666666664</v>
      </c>
      <c r="I374" s="448">
        <v>1246.3333333333335</v>
      </c>
      <c r="J374" s="448">
        <v>1273.6666666666665</v>
      </c>
      <c r="K374" s="447">
        <v>1219</v>
      </c>
      <c r="L374" s="447">
        <v>1162.0999999999999</v>
      </c>
      <c r="M374" s="447">
        <v>1.9094800000000001</v>
      </c>
    </row>
    <row r="375" spans="1:13">
      <c r="A375" s="245">
        <v>365</v>
      </c>
      <c r="B375" s="450" t="s">
        <v>159</v>
      </c>
      <c r="C375" s="447">
        <v>118.95</v>
      </c>
      <c r="D375" s="448">
        <v>119.31666666666668</v>
      </c>
      <c r="E375" s="448">
        <v>118.28333333333336</v>
      </c>
      <c r="F375" s="448">
        <v>117.61666666666669</v>
      </c>
      <c r="G375" s="448">
        <v>116.58333333333337</v>
      </c>
      <c r="H375" s="448">
        <v>119.98333333333335</v>
      </c>
      <c r="I375" s="448">
        <v>121.01666666666668</v>
      </c>
      <c r="J375" s="448">
        <v>121.68333333333334</v>
      </c>
      <c r="K375" s="447">
        <v>120.35</v>
      </c>
      <c r="L375" s="447">
        <v>118.65</v>
      </c>
      <c r="M375" s="447">
        <v>29.536180000000002</v>
      </c>
    </row>
    <row r="376" spans="1:13">
      <c r="A376" s="245">
        <v>366</v>
      </c>
      <c r="B376" s="450" t="s">
        <v>162</v>
      </c>
      <c r="C376" s="447">
        <v>232.9</v>
      </c>
      <c r="D376" s="448">
        <v>232.83333333333334</v>
      </c>
      <c r="E376" s="448">
        <v>231.2166666666667</v>
      </c>
      <c r="F376" s="448">
        <v>229.53333333333336</v>
      </c>
      <c r="G376" s="448">
        <v>227.91666666666671</v>
      </c>
      <c r="H376" s="448">
        <v>234.51666666666668</v>
      </c>
      <c r="I376" s="448">
        <v>236.1333333333333</v>
      </c>
      <c r="J376" s="448">
        <v>237.81666666666666</v>
      </c>
      <c r="K376" s="447">
        <v>234.45</v>
      </c>
      <c r="L376" s="447">
        <v>231.15</v>
      </c>
      <c r="M376" s="447">
        <v>51.55518</v>
      </c>
    </row>
    <row r="377" spans="1:13">
      <c r="A377" s="245">
        <v>367</v>
      </c>
      <c r="B377" s="450" t="s">
        <v>462</v>
      </c>
      <c r="C377" s="447">
        <v>352.95</v>
      </c>
      <c r="D377" s="448">
        <v>347.31666666666666</v>
      </c>
      <c r="E377" s="448">
        <v>338.63333333333333</v>
      </c>
      <c r="F377" s="448">
        <v>324.31666666666666</v>
      </c>
      <c r="G377" s="448">
        <v>315.63333333333333</v>
      </c>
      <c r="H377" s="448">
        <v>361.63333333333333</v>
      </c>
      <c r="I377" s="448">
        <v>370.31666666666661</v>
      </c>
      <c r="J377" s="448">
        <v>384.63333333333333</v>
      </c>
      <c r="K377" s="447">
        <v>356</v>
      </c>
      <c r="L377" s="447">
        <v>333</v>
      </c>
      <c r="M377" s="447">
        <v>38.437530000000002</v>
      </c>
    </row>
    <row r="378" spans="1:13">
      <c r="A378" s="245">
        <v>368</v>
      </c>
      <c r="B378" s="450" t="s">
        <v>270</v>
      </c>
      <c r="C378" s="447">
        <v>266.55</v>
      </c>
      <c r="D378" s="448">
        <v>268.05</v>
      </c>
      <c r="E378" s="448">
        <v>264.60000000000002</v>
      </c>
      <c r="F378" s="448">
        <v>262.65000000000003</v>
      </c>
      <c r="G378" s="448">
        <v>259.20000000000005</v>
      </c>
      <c r="H378" s="448">
        <v>270</v>
      </c>
      <c r="I378" s="448">
        <v>273.44999999999993</v>
      </c>
      <c r="J378" s="448">
        <v>275.39999999999998</v>
      </c>
      <c r="K378" s="447">
        <v>271.5</v>
      </c>
      <c r="L378" s="447">
        <v>266.10000000000002</v>
      </c>
      <c r="M378" s="447">
        <v>2.5245099999999998</v>
      </c>
    </row>
    <row r="379" spans="1:13">
      <c r="A379" s="245">
        <v>369</v>
      </c>
      <c r="B379" s="450" t="s">
        <v>463</v>
      </c>
      <c r="C379" s="447">
        <v>135.19999999999999</v>
      </c>
      <c r="D379" s="448">
        <v>137.15</v>
      </c>
      <c r="E379" s="448">
        <v>132.65</v>
      </c>
      <c r="F379" s="448">
        <v>130.1</v>
      </c>
      <c r="G379" s="448">
        <v>125.6</v>
      </c>
      <c r="H379" s="448">
        <v>139.70000000000002</v>
      </c>
      <c r="I379" s="448">
        <v>144.20000000000002</v>
      </c>
      <c r="J379" s="448">
        <v>146.75000000000003</v>
      </c>
      <c r="K379" s="447">
        <v>141.65</v>
      </c>
      <c r="L379" s="447">
        <v>134.6</v>
      </c>
      <c r="M379" s="447">
        <v>3.57226</v>
      </c>
    </row>
    <row r="380" spans="1:13">
      <c r="A380" s="245">
        <v>370</v>
      </c>
      <c r="B380" s="450" t="s">
        <v>464</v>
      </c>
      <c r="C380" s="447">
        <v>6046</v>
      </c>
      <c r="D380" s="448">
        <v>6055.333333333333</v>
      </c>
      <c r="E380" s="448">
        <v>6010.6666666666661</v>
      </c>
      <c r="F380" s="448">
        <v>5975.333333333333</v>
      </c>
      <c r="G380" s="448">
        <v>5930.6666666666661</v>
      </c>
      <c r="H380" s="448">
        <v>6090.6666666666661</v>
      </c>
      <c r="I380" s="448">
        <v>6135.3333333333321</v>
      </c>
      <c r="J380" s="448">
        <v>6170.6666666666661</v>
      </c>
      <c r="K380" s="447">
        <v>6100</v>
      </c>
      <c r="L380" s="447">
        <v>6020</v>
      </c>
      <c r="M380" s="447">
        <v>5.491E-2</v>
      </c>
    </row>
    <row r="381" spans="1:13">
      <c r="A381" s="245">
        <v>371</v>
      </c>
      <c r="B381" s="450" t="s">
        <v>271</v>
      </c>
      <c r="C381" s="447">
        <v>13254.1</v>
      </c>
      <c r="D381" s="448">
        <v>13228.049999999997</v>
      </c>
      <c r="E381" s="448">
        <v>13146.099999999995</v>
      </c>
      <c r="F381" s="448">
        <v>13038.099999999997</v>
      </c>
      <c r="G381" s="448">
        <v>12956.149999999994</v>
      </c>
      <c r="H381" s="448">
        <v>13336.049999999996</v>
      </c>
      <c r="I381" s="448">
        <v>13417.999999999996</v>
      </c>
      <c r="J381" s="448">
        <v>13525.999999999996</v>
      </c>
      <c r="K381" s="447">
        <v>13310</v>
      </c>
      <c r="L381" s="447">
        <v>13120.05</v>
      </c>
      <c r="M381" s="447">
        <v>3.2480000000000002E-2</v>
      </c>
    </row>
    <row r="382" spans="1:13">
      <c r="A382" s="245">
        <v>372</v>
      </c>
      <c r="B382" s="450" t="s">
        <v>161</v>
      </c>
      <c r="C382" s="447">
        <v>39.35</v>
      </c>
      <c r="D382" s="448">
        <v>39.68333333333333</v>
      </c>
      <c r="E382" s="448">
        <v>38.86666666666666</v>
      </c>
      <c r="F382" s="448">
        <v>38.383333333333333</v>
      </c>
      <c r="G382" s="448">
        <v>37.566666666666663</v>
      </c>
      <c r="H382" s="448">
        <v>40.166666666666657</v>
      </c>
      <c r="I382" s="448">
        <v>40.983333333333334</v>
      </c>
      <c r="J382" s="448">
        <v>41.466666666666654</v>
      </c>
      <c r="K382" s="447">
        <v>40.5</v>
      </c>
      <c r="L382" s="447">
        <v>39.200000000000003</v>
      </c>
      <c r="M382" s="447">
        <v>1635.1633999999999</v>
      </c>
    </row>
    <row r="383" spans="1:13">
      <c r="A383" s="245">
        <v>373</v>
      </c>
      <c r="B383" s="450" t="s">
        <v>272</v>
      </c>
      <c r="C383" s="447">
        <v>646.6</v>
      </c>
      <c r="D383" s="448">
        <v>648.78333333333342</v>
      </c>
      <c r="E383" s="448">
        <v>641.61666666666679</v>
      </c>
      <c r="F383" s="448">
        <v>636.63333333333333</v>
      </c>
      <c r="G383" s="448">
        <v>629.4666666666667</v>
      </c>
      <c r="H383" s="448">
        <v>653.76666666666688</v>
      </c>
      <c r="I383" s="448">
        <v>660.93333333333362</v>
      </c>
      <c r="J383" s="448">
        <v>665.91666666666697</v>
      </c>
      <c r="K383" s="447">
        <v>655.95</v>
      </c>
      <c r="L383" s="447">
        <v>643.79999999999995</v>
      </c>
      <c r="M383" s="447">
        <v>0.70923999999999998</v>
      </c>
    </row>
    <row r="384" spans="1:13">
      <c r="A384" s="245">
        <v>374</v>
      </c>
      <c r="B384" s="450" t="s">
        <v>165</v>
      </c>
      <c r="C384" s="447">
        <v>206.1</v>
      </c>
      <c r="D384" s="448">
        <v>207.63333333333335</v>
      </c>
      <c r="E384" s="448">
        <v>203.51666666666671</v>
      </c>
      <c r="F384" s="448">
        <v>200.93333333333337</v>
      </c>
      <c r="G384" s="448">
        <v>196.81666666666672</v>
      </c>
      <c r="H384" s="448">
        <v>210.2166666666667</v>
      </c>
      <c r="I384" s="448">
        <v>214.33333333333331</v>
      </c>
      <c r="J384" s="448">
        <v>216.91666666666669</v>
      </c>
      <c r="K384" s="447">
        <v>211.75</v>
      </c>
      <c r="L384" s="447">
        <v>205.05</v>
      </c>
      <c r="M384" s="447">
        <v>91.067390000000003</v>
      </c>
    </row>
    <row r="385" spans="1:13">
      <c r="A385" s="245">
        <v>375</v>
      </c>
      <c r="B385" s="450" t="s">
        <v>166</v>
      </c>
      <c r="C385" s="447">
        <v>143.1</v>
      </c>
      <c r="D385" s="448">
        <v>143.83333333333334</v>
      </c>
      <c r="E385" s="448">
        <v>142.01666666666668</v>
      </c>
      <c r="F385" s="448">
        <v>140.93333333333334</v>
      </c>
      <c r="G385" s="448">
        <v>139.11666666666667</v>
      </c>
      <c r="H385" s="448">
        <v>144.91666666666669</v>
      </c>
      <c r="I385" s="448">
        <v>146.73333333333335</v>
      </c>
      <c r="J385" s="448">
        <v>147.81666666666669</v>
      </c>
      <c r="K385" s="447">
        <v>145.65</v>
      </c>
      <c r="L385" s="447">
        <v>142.75</v>
      </c>
      <c r="M385" s="447">
        <v>30.553339999999999</v>
      </c>
    </row>
    <row r="386" spans="1:13">
      <c r="A386" s="245">
        <v>376</v>
      </c>
      <c r="B386" s="450" t="s">
        <v>465</v>
      </c>
      <c r="C386" s="447">
        <v>246.7</v>
      </c>
      <c r="D386" s="448">
        <v>247.54999999999998</v>
      </c>
      <c r="E386" s="448">
        <v>245.14999999999998</v>
      </c>
      <c r="F386" s="448">
        <v>243.6</v>
      </c>
      <c r="G386" s="448">
        <v>241.2</v>
      </c>
      <c r="H386" s="448">
        <v>249.09999999999997</v>
      </c>
      <c r="I386" s="448">
        <v>251.5</v>
      </c>
      <c r="J386" s="448">
        <v>253.04999999999995</v>
      </c>
      <c r="K386" s="447">
        <v>249.95</v>
      </c>
      <c r="L386" s="447">
        <v>246</v>
      </c>
      <c r="M386" s="447">
        <v>1.7551699999999999</v>
      </c>
    </row>
    <row r="387" spans="1:13">
      <c r="A387" s="245">
        <v>377</v>
      </c>
      <c r="B387" s="450" t="s">
        <v>466</v>
      </c>
      <c r="C387" s="447">
        <v>586.20000000000005</v>
      </c>
      <c r="D387" s="448">
        <v>589.25</v>
      </c>
      <c r="E387" s="448">
        <v>581.95000000000005</v>
      </c>
      <c r="F387" s="448">
        <v>577.70000000000005</v>
      </c>
      <c r="G387" s="448">
        <v>570.40000000000009</v>
      </c>
      <c r="H387" s="448">
        <v>593.5</v>
      </c>
      <c r="I387" s="448">
        <v>600.79999999999995</v>
      </c>
      <c r="J387" s="448">
        <v>605.04999999999995</v>
      </c>
      <c r="K387" s="447">
        <v>596.54999999999995</v>
      </c>
      <c r="L387" s="447">
        <v>585</v>
      </c>
      <c r="M387" s="447">
        <v>2.7141700000000002</v>
      </c>
    </row>
    <row r="388" spans="1:13">
      <c r="A388" s="245">
        <v>378</v>
      </c>
      <c r="B388" s="450" t="s">
        <v>467</v>
      </c>
      <c r="C388" s="447">
        <v>30</v>
      </c>
      <c r="D388" s="448">
        <v>30.149999999999995</v>
      </c>
      <c r="E388" s="448">
        <v>29.749999999999989</v>
      </c>
      <c r="F388" s="448">
        <v>29.499999999999993</v>
      </c>
      <c r="G388" s="448">
        <v>29.099999999999987</v>
      </c>
      <c r="H388" s="448">
        <v>30.399999999999991</v>
      </c>
      <c r="I388" s="448">
        <v>30.799999999999997</v>
      </c>
      <c r="J388" s="448">
        <v>31.049999999999994</v>
      </c>
      <c r="K388" s="447">
        <v>30.55</v>
      </c>
      <c r="L388" s="447">
        <v>29.9</v>
      </c>
      <c r="M388" s="447">
        <v>32.930489999999999</v>
      </c>
    </row>
    <row r="389" spans="1:13">
      <c r="A389" s="245">
        <v>379</v>
      </c>
      <c r="B389" s="450" t="s">
        <v>468</v>
      </c>
      <c r="C389" s="447">
        <v>179</v>
      </c>
      <c r="D389" s="448">
        <v>178.68333333333331</v>
      </c>
      <c r="E389" s="448">
        <v>173.86666666666662</v>
      </c>
      <c r="F389" s="448">
        <v>168.73333333333332</v>
      </c>
      <c r="G389" s="448">
        <v>163.91666666666663</v>
      </c>
      <c r="H389" s="448">
        <v>183.81666666666661</v>
      </c>
      <c r="I389" s="448">
        <v>188.63333333333327</v>
      </c>
      <c r="J389" s="448">
        <v>193.76666666666659</v>
      </c>
      <c r="K389" s="447">
        <v>183.5</v>
      </c>
      <c r="L389" s="447">
        <v>173.55</v>
      </c>
      <c r="M389" s="447">
        <v>108.42783</v>
      </c>
    </row>
    <row r="390" spans="1:13">
      <c r="A390" s="245">
        <v>380</v>
      </c>
      <c r="B390" s="450" t="s">
        <v>273</v>
      </c>
      <c r="C390" s="447">
        <v>517.29999999999995</v>
      </c>
      <c r="D390" s="448">
        <v>520.4</v>
      </c>
      <c r="E390" s="448">
        <v>513.09999999999991</v>
      </c>
      <c r="F390" s="448">
        <v>508.9</v>
      </c>
      <c r="G390" s="448">
        <v>501.59999999999991</v>
      </c>
      <c r="H390" s="448">
        <v>524.59999999999991</v>
      </c>
      <c r="I390" s="448">
        <v>531.89999999999986</v>
      </c>
      <c r="J390" s="448">
        <v>536.09999999999991</v>
      </c>
      <c r="K390" s="447">
        <v>527.70000000000005</v>
      </c>
      <c r="L390" s="447">
        <v>516.20000000000005</v>
      </c>
      <c r="M390" s="447">
        <v>4.8465699999999998</v>
      </c>
    </row>
    <row r="391" spans="1:13">
      <c r="A391" s="245">
        <v>381</v>
      </c>
      <c r="B391" s="450" t="s">
        <v>469</v>
      </c>
      <c r="C391" s="447">
        <v>302.89999999999998</v>
      </c>
      <c r="D391" s="448">
        <v>305.8</v>
      </c>
      <c r="E391" s="448">
        <v>296.70000000000005</v>
      </c>
      <c r="F391" s="448">
        <v>290.50000000000006</v>
      </c>
      <c r="G391" s="448">
        <v>281.40000000000009</v>
      </c>
      <c r="H391" s="448">
        <v>312</v>
      </c>
      <c r="I391" s="448">
        <v>321.10000000000002</v>
      </c>
      <c r="J391" s="448">
        <v>327.29999999999995</v>
      </c>
      <c r="K391" s="447">
        <v>314.89999999999998</v>
      </c>
      <c r="L391" s="447">
        <v>299.60000000000002</v>
      </c>
      <c r="M391" s="447">
        <v>10.35215</v>
      </c>
    </row>
    <row r="392" spans="1:13">
      <c r="A392" s="245">
        <v>382</v>
      </c>
      <c r="B392" s="450" t="s">
        <v>470</v>
      </c>
      <c r="C392" s="447">
        <v>86.2</v>
      </c>
      <c r="D392" s="448">
        <v>85.433333333333337</v>
      </c>
      <c r="E392" s="448">
        <v>83.966666666666669</v>
      </c>
      <c r="F392" s="448">
        <v>81.733333333333334</v>
      </c>
      <c r="G392" s="448">
        <v>80.266666666666666</v>
      </c>
      <c r="H392" s="448">
        <v>87.666666666666671</v>
      </c>
      <c r="I392" s="448">
        <v>89.13333333333334</v>
      </c>
      <c r="J392" s="448">
        <v>91.366666666666674</v>
      </c>
      <c r="K392" s="447">
        <v>86.9</v>
      </c>
      <c r="L392" s="447">
        <v>83.2</v>
      </c>
      <c r="M392" s="447">
        <v>71.297120000000007</v>
      </c>
    </row>
    <row r="393" spans="1:13">
      <c r="A393" s="245">
        <v>383</v>
      </c>
      <c r="B393" s="450" t="s">
        <v>471</v>
      </c>
      <c r="C393" s="447">
        <v>1936.6</v>
      </c>
      <c r="D393" s="448">
        <v>1936.7</v>
      </c>
      <c r="E393" s="448">
        <v>1923.45</v>
      </c>
      <c r="F393" s="448">
        <v>1910.3</v>
      </c>
      <c r="G393" s="448">
        <v>1897.05</v>
      </c>
      <c r="H393" s="448">
        <v>1949.8500000000001</v>
      </c>
      <c r="I393" s="448">
        <v>1963.1000000000001</v>
      </c>
      <c r="J393" s="448">
        <v>1976.2500000000002</v>
      </c>
      <c r="K393" s="447">
        <v>1949.95</v>
      </c>
      <c r="L393" s="447">
        <v>1923.55</v>
      </c>
      <c r="M393" s="447">
        <v>0.12772</v>
      </c>
    </row>
    <row r="394" spans="1:13">
      <c r="A394" s="245">
        <v>384</v>
      </c>
      <c r="B394" s="450" t="s">
        <v>472</v>
      </c>
      <c r="C394" s="447">
        <v>368.05</v>
      </c>
      <c r="D394" s="448">
        <v>371.18333333333334</v>
      </c>
      <c r="E394" s="448">
        <v>362.41666666666669</v>
      </c>
      <c r="F394" s="448">
        <v>356.78333333333336</v>
      </c>
      <c r="G394" s="448">
        <v>348.01666666666671</v>
      </c>
      <c r="H394" s="448">
        <v>376.81666666666666</v>
      </c>
      <c r="I394" s="448">
        <v>385.58333333333331</v>
      </c>
      <c r="J394" s="448">
        <v>391.21666666666664</v>
      </c>
      <c r="K394" s="447">
        <v>379.95</v>
      </c>
      <c r="L394" s="447">
        <v>365.55</v>
      </c>
      <c r="M394" s="447">
        <v>7.3432700000000004</v>
      </c>
    </row>
    <row r="395" spans="1:13">
      <c r="A395" s="245">
        <v>385</v>
      </c>
      <c r="B395" s="450" t="s">
        <v>473</v>
      </c>
      <c r="C395" s="447">
        <v>183.05</v>
      </c>
      <c r="D395" s="448">
        <v>184</v>
      </c>
      <c r="E395" s="448">
        <v>181.05</v>
      </c>
      <c r="F395" s="448">
        <v>179.05</v>
      </c>
      <c r="G395" s="448">
        <v>176.10000000000002</v>
      </c>
      <c r="H395" s="448">
        <v>186</v>
      </c>
      <c r="I395" s="448">
        <v>188.95</v>
      </c>
      <c r="J395" s="448">
        <v>190.95</v>
      </c>
      <c r="K395" s="447">
        <v>186.95</v>
      </c>
      <c r="L395" s="447">
        <v>182</v>
      </c>
      <c r="M395" s="447">
        <v>5.0465200000000001</v>
      </c>
    </row>
    <row r="396" spans="1:13">
      <c r="A396" s="245">
        <v>386</v>
      </c>
      <c r="B396" s="450" t="s">
        <v>474</v>
      </c>
      <c r="C396" s="447">
        <v>1099.1500000000001</v>
      </c>
      <c r="D396" s="448">
        <v>1085.8500000000001</v>
      </c>
      <c r="E396" s="448">
        <v>1046.7000000000003</v>
      </c>
      <c r="F396" s="448">
        <v>994.25000000000023</v>
      </c>
      <c r="G396" s="448">
        <v>955.10000000000036</v>
      </c>
      <c r="H396" s="448">
        <v>1138.3000000000002</v>
      </c>
      <c r="I396" s="448">
        <v>1177.4500000000003</v>
      </c>
      <c r="J396" s="448">
        <v>1229.9000000000001</v>
      </c>
      <c r="K396" s="447">
        <v>1125</v>
      </c>
      <c r="L396" s="447">
        <v>1033.4000000000001</v>
      </c>
      <c r="M396" s="447">
        <v>9.5813600000000001</v>
      </c>
    </row>
    <row r="397" spans="1:13">
      <c r="A397" s="245">
        <v>387</v>
      </c>
      <c r="B397" s="450" t="s">
        <v>167</v>
      </c>
      <c r="C397" s="447">
        <v>1963.15</v>
      </c>
      <c r="D397" s="448">
        <v>1973.3833333333332</v>
      </c>
      <c r="E397" s="448">
        <v>1949.7666666666664</v>
      </c>
      <c r="F397" s="448">
        <v>1936.3833333333332</v>
      </c>
      <c r="G397" s="448">
        <v>1912.7666666666664</v>
      </c>
      <c r="H397" s="448">
        <v>1986.7666666666664</v>
      </c>
      <c r="I397" s="448">
        <v>2010.3833333333332</v>
      </c>
      <c r="J397" s="448">
        <v>2023.7666666666664</v>
      </c>
      <c r="K397" s="447">
        <v>1997</v>
      </c>
      <c r="L397" s="447">
        <v>1960</v>
      </c>
      <c r="M397" s="447">
        <v>68.210149999999999</v>
      </c>
    </row>
    <row r="398" spans="1:13">
      <c r="A398" s="245">
        <v>388</v>
      </c>
      <c r="B398" s="450" t="s">
        <v>814</v>
      </c>
      <c r="C398" s="447">
        <v>1036.75</v>
      </c>
      <c r="D398" s="448">
        <v>1054.0166666666667</v>
      </c>
      <c r="E398" s="448">
        <v>1004.7333333333333</v>
      </c>
      <c r="F398" s="448">
        <v>972.7166666666667</v>
      </c>
      <c r="G398" s="448">
        <v>923.43333333333339</v>
      </c>
      <c r="H398" s="448">
        <v>1086.0333333333333</v>
      </c>
      <c r="I398" s="448">
        <v>1135.3166666666666</v>
      </c>
      <c r="J398" s="448">
        <v>1167.3333333333333</v>
      </c>
      <c r="K398" s="447">
        <v>1103.3</v>
      </c>
      <c r="L398" s="447">
        <v>1022</v>
      </c>
      <c r="M398" s="447">
        <v>25.93937</v>
      </c>
    </row>
    <row r="399" spans="1:13">
      <c r="A399" s="245">
        <v>389</v>
      </c>
      <c r="B399" s="450" t="s">
        <v>274</v>
      </c>
      <c r="C399" s="447">
        <v>965.3</v>
      </c>
      <c r="D399" s="448">
        <v>967.01666666666677</v>
      </c>
      <c r="E399" s="448">
        <v>961.43333333333351</v>
      </c>
      <c r="F399" s="448">
        <v>957.56666666666672</v>
      </c>
      <c r="G399" s="448">
        <v>951.98333333333346</v>
      </c>
      <c r="H399" s="448">
        <v>970.88333333333355</v>
      </c>
      <c r="I399" s="448">
        <v>976.46666666666681</v>
      </c>
      <c r="J399" s="448">
        <v>980.3333333333336</v>
      </c>
      <c r="K399" s="447">
        <v>972.6</v>
      </c>
      <c r="L399" s="447">
        <v>963.15</v>
      </c>
      <c r="M399" s="447">
        <v>12.35079</v>
      </c>
    </row>
    <row r="400" spans="1:13">
      <c r="A400" s="245">
        <v>390</v>
      </c>
      <c r="B400" s="450" t="s">
        <v>476</v>
      </c>
      <c r="C400" s="447">
        <v>26.85</v>
      </c>
      <c r="D400" s="448">
        <v>26.95</v>
      </c>
      <c r="E400" s="448">
        <v>26.7</v>
      </c>
      <c r="F400" s="448">
        <v>26.55</v>
      </c>
      <c r="G400" s="448">
        <v>26.3</v>
      </c>
      <c r="H400" s="448">
        <v>27.099999999999998</v>
      </c>
      <c r="I400" s="448">
        <v>27.349999999999998</v>
      </c>
      <c r="J400" s="448">
        <v>27.499999999999996</v>
      </c>
      <c r="K400" s="447">
        <v>27.2</v>
      </c>
      <c r="L400" s="447">
        <v>26.8</v>
      </c>
      <c r="M400" s="447">
        <v>12.160629999999999</v>
      </c>
    </row>
    <row r="401" spans="1:13">
      <c r="A401" s="245">
        <v>391</v>
      </c>
      <c r="B401" s="450" t="s">
        <v>477</v>
      </c>
      <c r="C401" s="447">
        <v>2449.6</v>
      </c>
      <c r="D401" s="448">
        <v>2456.5500000000002</v>
      </c>
      <c r="E401" s="448">
        <v>2414.1000000000004</v>
      </c>
      <c r="F401" s="448">
        <v>2378.6000000000004</v>
      </c>
      <c r="G401" s="448">
        <v>2336.1500000000005</v>
      </c>
      <c r="H401" s="448">
        <v>2492.0500000000002</v>
      </c>
      <c r="I401" s="448">
        <v>2534.5</v>
      </c>
      <c r="J401" s="448">
        <v>2570</v>
      </c>
      <c r="K401" s="447">
        <v>2499</v>
      </c>
      <c r="L401" s="447">
        <v>2421.0500000000002</v>
      </c>
      <c r="M401" s="447">
        <v>0.35520000000000002</v>
      </c>
    </row>
    <row r="402" spans="1:13">
      <c r="A402" s="245">
        <v>392</v>
      </c>
      <c r="B402" s="450" t="s">
        <v>172</v>
      </c>
      <c r="C402" s="447">
        <v>6429.9</v>
      </c>
      <c r="D402" s="448">
        <v>6456.0999999999995</v>
      </c>
      <c r="E402" s="448">
        <v>6373.7999999999993</v>
      </c>
      <c r="F402" s="448">
        <v>6317.7</v>
      </c>
      <c r="G402" s="448">
        <v>6235.4</v>
      </c>
      <c r="H402" s="448">
        <v>6512.1999999999989</v>
      </c>
      <c r="I402" s="448">
        <v>6594.5</v>
      </c>
      <c r="J402" s="448">
        <v>6650.5999999999985</v>
      </c>
      <c r="K402" s="447">
        <v>6538.4</v>
      </c>
      <c r="L402" s="447">
        <v>6400</v>
      </c>
      <c r="M402" s="447">
        <v>2.18221</v>
      </c>
    </row>
    <row r="403" spans="1:13">
      <c r="A403" s="245">
        <v>393</v>
      </c>
      <c r="B403" s="450" t="s">
        <v>478</v>
      </c>
      <c r="C403" s="447">
        <v>7718.65</v>
      </c>
      <c r="D403" s="448">
        <v>7735.2166666666672</v>
      </c>
      <c r="E403" s="448">
        <v>7683.4333333333343</v>
      </c>
      <c r="F403" s="448">
        <v>7648.2166666666672</v>
      </c>
      <c r="G403" s="448">
        <v>7596.4333333333343</v>
      </c>
      <c r="H403" s="448">
        <v>7770.4333333333343</v>
      </c>
      <c r="I403" s="448">
        <v>7822.2166666666672</v>
      </c>
      <c r="J403" s="448">
        <v>7857.4333333333343</v>
      </c>
      <c r="K403" s="447">
        <v>7787</v>
      </c>
      <c r="L403" s="447">
        <v>7700</v>
      </c>
      <c r="M403" s="447">
        <v>8.7849999999999998E-2</v>
      </c>
    </row>
    <row r="404" spans="1:13">
      <c r="A404" s="245">
        <v>394</v>
      </c>
      <c r="B404" s="450" t="s">
        <v>479</v>
      </c>
      <c r="C404" s="447">
        <v>5163.45</v>
      </c>
      <c r="D404" s="448">
        <v>5148.3499999999995</v>
      </c>
      <c r="E404" s="448">
        <v>5101.7499999999991</v>
      </c>
      <c r="F404" s="448">
        <v>5040.0499999999993</v>
      </c>
      <c r="G404" s="448">
        <v>4993.4499999999989</v>
      </c>
      <c r="H404" s="448">
        <v>5210.0499999999993</v>
      </c>
      <c r="I404" s="448">
        <v>5256.65</v>
      </c>
      <c r="J404" s="448">
        <v>5318.3499999999995</v>
      </c>
      <c r="K404" s="447">
        <v>5194.95</v>
      </c>
      <c r="L404" s="447">
        <v>5086.6499999999996</v>
      </c>
      <c r="M404" s="447">
        <v>0.10428999999999999</v>
      </c>
    </row>
    <row r="405" spans="1:13">
      <c r="A405" s="245">
        <v>395</v>
      </c>
      <c r="B405" s="450" t="s">
        <v>759</v>
      </c>
      <c r="C405" s="447">
        <v>126.35</v>
      </c>
      <c r="D405" s="448">
        <v>119.56666666666666</v>
      </c>
      <c r="E405" s="448">
        <v>112.78333333333333</v>
      </c>
      <c r="F405" s="448">
        <v>99.216666666666669</v>
      </c>
      <c r="G405" s="448">
        <v>92.433333333333337</v>
      </c>
      <c r="H405" s="448">
        <v>133.13333333333333</v>
      </c>
      <c r="I405" s="448">
        <v>139.91666666666666</v>
      </c>
      <c r="J405" s="448">
        <v>153.48333333333332</v>
      </c>
      <c r="K405" s="447">
        <v>126.35</v>
      </c>
      <c r="L405" s="447">
        <v>106</v>
      </c>
      <c r="M405" s="447">
        <v>95.359939999999995</v>
      </c>
    </row>
    <row r="406" spans="1:13">
      <c r="A406" s="245">
        <v>396</v>
      </c>
      <c r="B406" s="450" t="s">
        <v>480</v>
      </c>
      <c r="C406" s="447">
        <v>393.8</v>
      </c>
      <c r="D406" s="448">
        <v>398.2166666666667</v>
      </c>
      <c r="E406" s="448">
        <v>388.53333333333342</v>
      </c>
      <c r="F406" s="448">
        <v>383.26666666666671</v>
      </c>
      <c r="G406" s="448">
        <v>373.58333333333343</v>
      </c>
      <c r="H406" s="448">
        <v>403.48333333333341</v>
      </c>
      <c r="I406" s="448">
        <v>413.16666666666669</v>
      </c>
      <c r="J406" s="448">
        <v>418.43333333333339</v>
      </c>
      <c r="K406" s="447">
        <v>407.9</v>
      </c>
      <c r="L406" s="447">
        <v>392.95</v>
      </c>
      <c r="M406" s="447">
        <v>1.7204699999999999</v>
      </c>
    </row>
    <row r="407" spans="1:13">
      <c r="A407" s="245">
        <v>397</v>
      </c>
      <c r="B407" s="450" t="s">
        <v>761</v>
      </c>
      <c r="C407" s="447">
        <v>277.8</v>
      </c>
      <c r="D407" s="448">
        <v>279.98333333333335</v>
      </c>
      <c r="E407" s="448">
        <v>275.26666666666671</v>
      </c>
      <c r="F407" s="448">
        <v>272.73333333333335</v>
      </c>
      <c r="G407" s="448">
        <v>268.01666666666671</v>
      </c>
      <c r="H407" s="448">
        <v>282.51666666666671</v>
      </c>
      <c r="I407" s="448">
        <v>287.23333333333341</v>
      </c>
      <c r="J407" s="448">
        <v>289.76666666666671</v>
      </c>
      <c r="K407" s="447">
        <v>284.7</v>
      </c>
      <c r="L407" s="447">
        <v>277.45</v>
      </c>
      <c r="M407" s="447">
        <v>5.7015000000000002</v>
      </c>
    </row>
    <row r="408" spans="1:13">
      <c r="A408" s="245">
        <v>398</v>
      </c>
      <c r="B408" s="450" t="s">
        <v>481</v>
      </c>
      <c r="C408" s="447">
        <v>2096.65</v>
      </c>
      <c r="D408" s="448">
        <v>2074.5499999999997</v>
      </c>
      <c r="E408" s="448">
        <v>2034.0999999999995</v>
      </c>
      <c r="F408" s="448">
        <v>1971.5499999999997</v>
      </c>
      <c r="G408" s="448">
        <v>1931.0999999999995</v>
      </c>
      <c r="H408" s="448">
        <v>2137.0999999999995</v>
      </c>
      <c r="I408" s="448">
        <v>2177.5499999999993</v>
      </c>
      <c r="J408" s="448">
        <v>2240.0999999999995</v>
      </c>
      <c r="K408" s="447">
        <v>2115</v>
      </c>
      <c r="L408" s="447">
        <v>2012</v>
      </c>
      <c r="M408" s="447">
        <v>0.63249999999999995</v>
      </c>
    </row>
    <row r="409" spans="1:13">
      <c r="A409" s="245">
        <v>399</v>
      </c>
      <c r="B409" s="450" t="s">
        <v>482</v>
      </c>
      <c r="C409" s="447">
        <v>522.5</v>
      </c>
      <c r="D409" s="448">
        <v>526.66666666666663</v>
      </c>
      <c r="E409" s="448">
        <v>515.83333333333326</v>
      </c>
      <c r="F409" s="448">
        <v>509.16666666666663</v>
      </c>
      <c r="G409" s="448">
        <v>498.33333333333326</v>
      </c>
      <c r="H409" s="448">
        <v>533.33333333333326</v>
      </c>
      <c r="I409" s="448">
        <v>544.16666666666652</v>
      </c>
      <c r="J409" s="448">
        <v>550.83333333333326</v>
      </c>
      <c r="K409" s="447">
        <v>537.5</v>
      </c>
      <c r="L409" s="447">
        <v>520</v>
      </c>
      <c r="M409" s="447">
        <v>5.0847499999999997</v>
      </c>
    </row>
    <row r="410" spans="1:13">
      <c r="A410" s="245">
        <v>400</v>
      </c>
      <c r="B410" s="450" t="s">
        <v>760</v>
      </c>
      <c r="C410" s="447">
        <v>113.15</v>
      </c>
      <c r="D410" s="448">
        <v>113.96666666666665</v>
      </c>
      <c r="E410" s="448">
        <v>112.08333333333331</v>
      </c>
      <c r="F410" s="448">
        <v>111.01666666666667</v>
      </c>
      <c r="G410" s="448">
        <v>109.13333333333333</v>
      </c>
      <c r="H410" s="448">
        <v>115.0333333333333</v>
      </c>
      <c r="I410" s="448">
        <v>116.91666666666666</v>
      </c>
      <c r="J410" s="448">
        <v>117.98333333333329</v>
      </c>
      <c r="K410" s="447">
        <v>115.85</v>
      </c>
      <c r="L410" s="447">
        <v>112.9</v>
      </c>
      <c r="M410" s="447">
        <v>16.857379999999999</v>
      </c>
    </row>
    <row r="411" spans="1:13">
      <c r="A411" s="245">
        <v>401</v>
      </c>
      <c r="B411" s="450" t="s">
        <v>483</v>
      </c>
      <c r="C411" s="447">
        <v>221.9</v>
      </c>
      <c r="D411" s="448">
        <v>222.48333333333335</v>
      </c>
      <c r="E411" s="448">
        <v>216.01666666666671</v>
      </c>
      <c r="F411" s="448">
        <v>210.13333333333335</v>
      </c>
      <c r="G411" s="448">
        <v>203.66666666666671</v>
      </c>
      <c r="H411" s="448">
        <v>228.3666666666667</v>
      </c>
      <c r="I411" s="448">
        <v>234.83333333333334</v>
      </c>
      <c r="J411" s="448">
        <v>240.7166666666667</v>
      </c>
      <c r="K411" s="447">
        <v>228.95</v>
      </c>
      <c r="L411" s="447">
        <v>216.6</v>
      </c>
      <c r="M411" s="447">
        <v>5.23325</v>
      </c>
    </row>
    <row r="412" spans="1:13">
      <c r="A412" s="245">
        <v>402</v>
      </c>
      <c r="B412" s="450" t="s">
        <v>170</v>
      </c>
      <c r="C412" s="447">
        <v>27041.45</v>
      </c>
      <c r="D412" s="448">
        <v>27092.083333333332</v>
      </c>
      <c r="E412" s="448">
        <v>26849.366666666665</v>
      </c>
      <c r="F412" s="448">
        <v>26657.283333333333</v>
      </c>
      <c r="G412" s="448">
        <v>26414.566666666666</v>
      </c>
      <c r="H412" s="448">
        <v>27284.166666666664</v>
      </c>
      <c r="I412" s="448">
        <v>27526.883333333331</v>
      </c>
      <c r="J412" s="448">
        <v>27718.966666666664</v>
      </c>
      <c r="K412" s="447">
        <v>27334.799999999999</v>
      </c>
      <c r="L412" s="447">
        <v>26900</v>
      </c>
      <c r="M412" s="447">
        <v>0.51649999999999996</v>
      </c>
    </row>
    <row r="413" spans="1:13">
      <c r="A413" s="245">
        <v>403</v>
      </c>
      <c r="B413" s="450" t="s">
        <v>484</v>
      </c>
      <c r="C413" s="447">
        <v>1860.75</v>
      </c>
      <c r="D413" s="448">
        <v>1880.25</v>
      </c>
      <c r="E413" s="448">
        <v>1820.5</v>
      </c>
      <c r="F413" s="448">
        <v>1780.25</v>
      </c>
      <c r="G413" s="448">
        <v>1720.5</v>
      </c>
      <c r="H413" s="448">
        <v>1920.5</v>
      </c>
      <c r="I413" s="448">
        <v>1980.25</v>
      </c>
      <c r="J413" s="448">
        <v>2020.5</v>
      </c>
      <c r="K413" s="447">
        <v>1940</v>
      </c>
      <c r="L413" s="447">
        <v>1840</v>
      </c>
      <c r="M413" s="447">
        <v>0.40327000000000002</v>
      </c>
    </row>
    <row r="414" spans="1:13">
      <c r="A414" s="245">
        <v>404</v>
      </c>
      <c r="B414" s="450" t="s">
        <v>173</v>
      </c>
      <c r="C414" s="447">
        <v>1434.3</v>
      </c>
      <c r="D414" s="448">
        <v>1446.0333333333331</v>
      </c>
      <c r="E414" s="448">
        <v>1415.4666666666662</v>
      </c>
      <c r="F414" s="448">
        <v>1396.6333333333332</v>
      </c>
      <c r="G414" s="448">
        <v>1366.0666666666664</v>
      </c>
      <c r="H414" s="448">
        <v>1464.8666666666661</v>
      </c>
      <c r="I414" s="448">
        <v>1495.4333333333332</v>
      </c>
      <c r="J414" s="448">
        <v>1514.266666666666</v>
      </c>
      <c r="K414" s="447">
        <v>1476.6</v>
      </c>
      <c r="L414" s="447">
        <v>1427.2</v>
      </c>
      <c r="M414" s="447">
        <v>11.36002</v>
      </c>
    </row>
    <row r="415" spans="1:13">
      <c r="A415" s="245">
        <v>405</v>
      </c>
      <c r="B415" s="450" t="s">
        <v>171</v>
      </c>
      <c r="C415" s="447">
        <v>2010.6</v>
      </c>
      <c r="D415" s="448">
        <v>2009.6833333333334</v>
      </c>
      <c r="E415" s="448">
        <v>1987.3666666666668</v>
      </c>
      <c r="F415" s="448">
        <v>1964.1333333333334</v>
      </c>
      <c r="G415" s="448">
        <v>1941.8166666666668</v>
      </c>
      <c r="H415" s="448">
        <v>2032.9166666666667</v>
      </c>
      <c r="I415" s="448">
        <v>2055.2333333333336</v>
      </c>
      <c r="J415" s="448">
        <v>2078.4666666666667</v>
      </c>
      <c r="K415" s="447">
        <v>2032</v>
      </c>
      <c r="L415" s="447">
        <v>1986.45</v>
      </c>
      <c r="M415" s="447">
        <v>3.55437</v>
      </c>
    </row>
    <row r="416" spans="1:13">
      <c r="A416" s="245">
        <v>406</v>
      </c>
      <c r="B416" s="450" t="s">
        <v>485</v>
      </c>
      <c r="C416" s="447">
        <v>476.1</v>
      </c>
      <c r="D416" s="448">
        <v>479.06666666666666</v>
      </c>
      <c r="E416" s="448">
        <v>469.38333333333333</v>
      </c>
      <c r="F416" s="448">
        <v>462.66666666666669</v>
      </c>
      <c r="G416" s="448">
        <v>452.98333333333335</v>
      </c>
      <c r="H416" s="448">
        <v>485.7833333333333</v>
      </c>
      <c r="I416" s="448">
        <v>495.46666666666658</v>
      </c>
      <c r="J416" s="448">
        <v>502.18333333333328</v>
      </c>
      <c r="K416" s="447">
        <v>488.75</v>
      </c>
      <c r="L416" s="447">
        <v>472.35</v>
      </c>
      <c r="M416" s="447">
        <v>3.16188</v>
      </c>
    </row>
    <row r="417" spans="1:13">
      <c r="A417" s="245">
        <v>407</v>
      </c>
      <c r="B417" s="450" t="s">
        <v>486</v>
      </c>
      <c r="C417" s="447">
        <v>1334.15</v>
      </c>
      <c r="D417" s="448">
        <v>1334.8833333333334</v>
      </c>
      <c r="E417" s="448">
        <v>1320.7666666666669</v>
      </c>
      <c r="F417" s="448">
        <v>1307.3833333333334</v>
      </c>
      <c r="G417" s="448">
        <v>1293.2666666666669</v>
      </c>
      <c r="H417" s="448">
        <v>1348.2666666666669</v>
      </c>
      <c r="I417" s="448">
        <v>1362.3833333333332</v>
      </c>
      <c r="J417" s="448">
        <v>1375.7666666666669</v>
      </c>
      <c r="K417" s="447">
        <v>1349</v>
      </c>
      <c r="L417" s="447">
        <v>1321.5</v>
      </c>
      <c r="M417" s="447">
        <v>0.17441999999999999</v>
      </c>
    </row>
    <row r="418" spans="1:13">
      <c r="A418" s="245">
        <v>408</v>
      </c>
      <c r="B418" s="450" t="s">
        <v>762</v>
      </c>
      <c r="C418" s="447">
        <v>1779.65</v>
      </c>
      <c r="D418" s="448">
        <v>1783.4666666666665</v>
      </c>
      <c r="E418" s="448">
        <v>1761.1833333333329</v>
      </c>
      <c r="F418" s="448">
        <v>1742.7166666666665</v>
      </c>
      <c r="G418" s="448">
        <v>1720.4333333333329</v>
      </c>
      <c r="H418" s="448">
        <v>1801.9333333333329</v>
      </c>
      <c r="I418" s="448">
        <v>1824.2166666666662</v>
      </c>
      <c r="J418" s="448">
        <v>1842.6833333333329</v>
      </c>
      <c r="K418" s="447">
        <v>1805.75</v>
      </c>
      <c r="L418" s="447">
        <v>1765</v>
      </c>
      <c r="M418" s="447">
        <v>0.78634000000000004</v>
      </c>
    </row>
    <row r="419" spans="1:13">
      <c r="A419" s="245">
        <v>409</v>
      </c>
      <c r="B419" s="450" t="s">
        <v>487</v>
      </c>
      <c r="C419" s="447">
        <v>587.20000000000005</v>
      </c>
      <c r="D419" s="448">
        <v>590.11666666666667</v>
      </c>
      <c r="E419" s="448">
        <v>583.23333333333335</v>
      </c>
      <c r="F419" s="448">
        <v>579.26666666666665</v>
      </c>
      <c r="G419" s="448">
        <v>572.38333333333333</v>
      </c>
      <c r="H419" s="448">
        <v>594.08333333333337</v>
      </c>
      <c r="I419" s="448">
        <v>600.96666666666681</v>
      </c>
      <c r="J419" s="448">
        <v>604.93333333333339</v>
      </c>
      <c r="K419" s="447">
        <v>597</v>
      </c>
      <c r="L419" s="447">
        <v>586.15</v>
      </c>
      <c r="M419" s="447">
        <v>0.67593999999999999</v>
      </c>
    </row>
    <row r="420" spans="1:13">
      <c r="A420" s="245">
        <v>410</v>
      </c>
      <c r="B420" s="450" t="s">
        <v>488</v>
      </c>
      <c r="C420" s="447">
        <v>10.55</v>
      </c>
      <c r="D420" s="448">
        <v>10.583333333333334</v>
      </c>
      <c r="E420" s="448">
        <v>10.316666666666668</v>
      </c>
      <c r="F420" s="448">
        <v>10.083333333333334</v>
      </c>
      <c r="G420" s="448">
        <v>9.8166666666666682</v>
      </c>
      <c r="H420" s="448">
        <v>10.816666666666668</v>
      </c>
      <c r="I420" s="448">
        <v>11.083333333333334</v>
      </c>
      <c r="J420" s="448">
        <v>11.316666666666668</v>
      </c>
      <c r="K420" s="447">
        <v>10.85</v>
      </c>
      <c r="L420" s="447">
        <v>10.35</v>
      </c>
      <c r="M420" s="447">
        <v>323.29622000000001</v>
      </c>
    </row>
    <row r="421" spans="1:13">
      <c r="A421" s="245">
        <v>411</v>
      </c>
      <c r="B421" s="450" t="s">
        <v>763</v>
      </c>
      <c r="C421" s="447">
        <v>82.25</v>
      </c>
      <c r="D421" s="448">
        <v>82.083333333333329</v>
      </c>
      <c r="E421" s="448">
        <v>80.266666666666652</v>
      </c>
      <c r="F421" s="448">
        <v>78.283333333333317</v>
      </c>
      <c r="G421" s="448">
        <v>76.46666666666664</v>
      </c>
      <c r="H421" s="448">
        <v>84.066666666666663</v>
      </c>
      <c r="I421" s="448">
        <v>85.883333333333354</v>
      </c>
      <c r="J421" s="448">
        <v>87.866666666666674</v>
      </c>
      <c r="K421" s="447">
        <v>83.9</v>
      </c>
      <c r="L421" s="447">
        <v>80.099999999999994</v>
      </c>
      <c r="M421" s="447">
        <v>121.99447000000001</v>
      </c>
    </row>
    <row r="422" spans="1:13">
      <c r="A422" s="245">
        <v>412</v>
      </c>
      <c r="B422" s="450" t="s">
        <v>489</v>
      </c>
      <c r="C422" s="447">
        <v>110.8</v>
      </c>
      <c r="D422" s="448">
        <v>111.83333333333333</v>
      </c>
      <c r="E422" s="448">
        <v>108.96666666666665</v>
      </c>
      <c r="F422" s="448">
        <v>107.13333333333333</v>
      </c>
      <c r="G422" s="448">
        <v>104.26666666666665</v>
      </c>
      <c r="H422" s="448">
        <v>113.66666666666666</v>
      </c>
      <c r="I422" s="448">
        <v>116.53333333333333</v>
      </c>
      <c r="J422" s="448">
        <v>118.36666666666666</v>
      </c>
      <c r="K422" s="447">
        <v>114.7</v>
      </c>
      <c r="L422" s="447">
        <v>110</v>
      </c>
      <c r="M422" s="447">
        <v>8.4748900000000003</v>
      </c>
    </row>
    <row r="423" spans="1:13">
      <c r="A423" s="245">
        <v>413</v>
      </c>
      <c r="B423" s="450" t="s">
        <v>169</v>
      </c>
      <c r="C423" s="447">
        <v>412.35</v>
      </c>
      <c r="D423" s="448">
        <v>412.11666666666662</v>
      </c>
      <c r="E423" s="448">
        <v>408.73333333333323</v>
      </c>
      <c r="F423" s="448">
        <v>405.11666666666662</v>
      </c>
      <c r="G423" s="448">
        <v>401.73333333333323</v>
      </c>
      <c r="H423" s="448">
        <v>415.73333333333323</v>
      </c>
      <c r="I423" s="448">
        <v>419.11666666666656</v>
      </c>
      <c r="J423" s="448">
        <v>422.73333333333323</v>
      </c>
      <c r="K423" s="447">
        <v>415.5</v>
      </c>
      <c r="L423" s="447">
        <v>408.5</v>
      </c>
      <c r="M423" s="447">
        <v>560.48126999999999</v>
      </c>
    </row>
    <row r="424" spans="1:13">
      <c r="A424" s="245">
        <v>414</v>
      </c>
      <c r="B424" s="450" t="s">
        <v>168</v>
      </c>
      <c r="C424" s="447">
        <v>123.95</v>
      </c>
      <c r="D424" s="448">
        <v>125.16666666666667</v>
      </c>
      <c r="E424" s="448">
        <v>122.03333333333333</v>
      </c>
      <c r="F424" s="448">
        <v>120.11666666666666</v>
      </c>
      <c r="G424" s="448">
        <v>116.98333333333332</v>
      </c>
      <c r="H424" s="448">
        <v>127.08333333333334</v>
      </c>
      <c r="I424" s="448">
        <v>130.2166666666667</v>
      </c>
      <c r="J424" s="448">
        <v>132.13333333333335</v>
      </c>
      <c r="K424" s="447">
        <v>128.30000000000001</v>
      </c>
      <c r="L424" s="447">
        <v>123.25</v>
      </c>
      <c r="M424" s="447">
        <v>918.22284000000002</v>
      </c>
    </row>
    <row r="425" spans="1:13">
      <c r="A425" s="245">
        <v>415</v>
      </c>
      <c r="B425" s="450" t="s">
        <v>766</v>
      </c>
      <c r="C425" s="447">
        <v>232.6</v>
      </c>
      <c r="D425" s="448">
        <v>234.95000000000002</v>
      </c>
      <c r="E425" s="448">
        <v>229.40000000000003</v>
      </c>
      <c r="F425" s="448">
        <v>226.20000000000002</v>
      </c>
      <c r="G425" s="448">
        <v>220.65000000000003</v>
      </c>
      <c r="H425" s="448">
        <v>238.15000000000003</v>
      </c>
      <c r="I425" s="448">
        <v>243.70000000000005</v>
      </c>
      <c r="J425" s="448">
        <v>246.90000000000003</v>
      </c>
      <c r="K425" s="447">
        <v>240.5</v>
      </c>
      <c r="L425" s="447">
        <v>231.75</v>
      </c>
      <c r="M425" s="447">
        <v>13.34219</v>
      </c>
    </row>
    <row r="426" spans="1:13">
      <c r="A426" s="245">
        <v>416</v>
      </c>
      <c r="B426" s="450" t="s">
        <v>833</v>
      </c>
      <c r="C426" s="447">
        <v>239.95</v>
      </c>
      <c r="D426" s="448">
        <v>240.36666666666667</v>
      </c>
      <c r="E426" s="448">
        <v>238.23333333333335</v>
      </c>
      <c r="F426" s="448">
        <v>236.51666666666668</v>
      </c>
      <c r="G426" s="448">
        <v>234.38333333333335</v>
      </c>
      <c r="H426" s="448">
        <v>242.08333333333334</v>
      </c>
      <c r="I426" s="448">
        <v>244.21666666666667</v>
      </c>
      <c r="J426" s="448">
        <v>245.93333333333334</v>
      </c>
      <c r="K426" s="447">
        <v>242.5</v>
      </c>
      <c r="L426" s="447">
        <v>238.65</v>
      </c>
      <c r="M426" s="447">
        <v>3.32152</v>
      </c>
    </row>
    <row r="427" spans="1:13">
      <c r="A427" s="245">
        <v>417</v>
      </c>
      <c r="B427" s="450" t="s">
        <v>174</v>
      </c>
      <c r="C427" s="447">
        <v>798.6</v>
      </c>
      <c r="D427" s="448">
        <v>801.7833333333333</v>
      </c>
      <c r="E427" s="448">
        <v>791.81666666666661</v>
      </c>
      <c r="F427" s="448">
        <v>785.0333333333333</v>
      </c>
      <c r="G427" s="448">
        <v>775.06666666666661</v>
      </c>
      <c r="H427" s="448">
        <v>808.56666666666661</v>
      </c>
      <c r="I427" s="448">
        <v>818.5333333333333</v>
      </c>
      <c r="J427" s="448">
        <v>825.31666666666661</v>
      </c>
      <c r="K427" s="447">
        <v>811.75</v>
      </c>
      <c r="L427" s="447">
        <v>795</v>
      </c>
      <c r="M427" s="447">
        <v>3.9198200000000001</v>
      </c>
    </row>
    <row r="428" spans="1:13">
      <c r="A428" s="245">
        <v>418</v>
      </c>
      <c r="B428" s="450" t="s">
        <v>490</v>
      </c>
      <c r="C428" s="447">
        <v>669.8</v>
      </c>
      <c r="D428" s="448">
        <v>675.21666666666658</v>
      </c>
      <c r="E428" s="448">
        <v>660.53333333333319</v>
      </c>
      <c r="F428" s="448">
        <v>651.26666666666665</v>
      </c>
      <c r="G428" s="448">
        <v>636.58333333333326</v>
      </c>
      <c r="H428" s="448">
        <v>684.48333333333312</v>
      </c>
      <c r="I428" s="448">
        <v>699.16666666666652</v>
      </c>
      <c r="J428" s="448">
        <v>708.43333333333305</v>
      </c>
      <c r="K428" s="447">
        <v>689.9</v>
      </c>
      <c r="L428" s="447">
        <v>665.95</v>
      </c>
      <c r="M428" s="447">
        <v>1.9618500000000001</v>
      </c>
    </row>
    <row r="429" spans="1:13">
      <c r="A429" s="245">
        <v>419</v>
      </c>
      <c r="B429" s="450" t="s">
        <v>793</v>
      </c>
      <c r="C429" s="447">
        <v>308.10000000000002</v>
      </c>
      <c r="D429" s="448">
        <v>310.86666666666667</v>
      </c>
      <c r="E429" s="448">
        <v>304.38333333333333</v>
      </c>
      <c r="F429" s="448">
        <v>300.66666666666663</v>
      </c>
      <c r="G429" s="448">
        <v>294.18333333333328</v>
      </c>
      <c r="H429" s="448">
        <v>314.58333333333337</v>
      </c>
      <c r="I429" s="448">
        <v>321.06666666666672</v>
      </c>
      <c r="J429" s="448">
        <v>324.78333333333342</v>
      </c>
      <c r="K429" s="447">
        <v>317.35000000000002</v>
      </c>
      <c r="L429" s="447">
        <v>307.14999999999998</v>
      </c>
      <c r="M429" s="447">
        <v>3.2991899999999998</v>
      </c>
    </row>
    <row r="430" spans="1:13">
      <c r="A430" s="245">
        <v>420</v>
      </c>
      <c r="B430" s="450" t="s">
        <v>491</v>
      </c>
      <c r="C430" s="447">
        <v>228.8</v>
      </c>
      <c r="D430" s="448">
        <v>228.83333333333334</v>
      </c>
      <c r="E430" s="448">
        <v>221.26666666666668</v>
      </c>
      <c r="F430" s="448">
        <v>213.73333333333335</v>
      </c>
      <c r="G430" s="448">
        <v>206.16666666666669</v>
      </c>
      <c r="H430" s="448">
        <v>236.36666666666667</v>
      </c>
      <c r="I430" s="448">
        <v>243.93333333333334</v>
      </c>
      <c r="J430" s="448">
        <v>251.46666666666667</v>
      </c>
      <c r="K430" s="447">
        <v>236.4</v>
      </c>
      <c r="L430" s="447">
        <v>221.3</v>
      </c>
      <c r="M430" s="447">
        <v>28.11731</v>
      </c>
    </row>
    <row r="431" spans="1:13">
      <c r="A431" s="245">
        <v>421</v>
      </c>
      <c r="B431" s="450" t="s">
        <v>175</v>
      </c>
      <c r="C431" s="447">
        <v>696.1</v>
      </c>
      <c r="D431" s="448">
        <v>694.83333333333337</v>
      </c>
      <c r="E431" s="448">
        <v>692.26666666666677</v>
      </c>
      <c r="F431" s="448">
        <v>688.43333333333339</v>
      </c>
      <c r="G431" s="448">
        <v>685.86666666666679</v>
      </c>
      <c r="H431" s="448">
        <v>698.66666666666674</v>
      </c>
      <c r="I431" s="448">
        <v>701.23333333333335</v>
      </c>
      <c r="J431" s="448">
        <v>705.06666666666672</v>
      </c>
      <c r="K431" s="447">
        <v>697.4</v>
      </c>
      <c r="L431" s="447">
        <v>691</v>
      </c>
      <c r="M431" s="447">
        <v>28.002330000000001</v>
      </c>
    </row>
    <row r="432" spans="1:13">
      <c r="A432" s="245">
        <v>422</v>
      </c>
      <c r="B432" s="450" t="s">
        <v>176</v>
      </c>
      <c r="C432" s="447">
        <v>518</v>
      </c>
      <c r="D432" s="448">
        <v>519.9666666666667</v>
      </c>
      <c r="E432" s="448">
        <v>513.63333333333344</v>
      </c>
      <c r="F432" s="448">
        <v>509.26666666666677</v>
      </c>
      <c r="G432" s="448">
        <v>502.93333333333351</v>
      </c>
      <c r="H432" s="448">
        <v>524.33333333333337</v>
      </c>
      <c r="I432" s="448">
        <v>530.66666666666663</v>
      </c>
      <c r="J432" s="448">
        <v>535.0333333333333</v>
      </c>
      <c r="K432" s="447">
        <v>526.29999999999995</v>
      </c>
      <c r="L432" s="447">
        <v>515.6</v>
      </c>
      <c r="M432" s="447">
        <v>14.69825</v>
      </c>
    </row>
    <row r="433" spans="1:13">
      <c r="A433" s="245">
        <v>423</v>
      </c>
      <c r="B433" s="450" t="s">
        <v>492</v>
      </c>
      <c r="C433" s="447">
        <v>2434</v>
      </c>
      <c r="D433" s="448">
        <v>2454.6666666666665</v>
      </c>
      <c r="E433" s="448">
        <v>2399.333333333333</v>
      </c>
      <c r="F433" s="448">
        <v>2364.6666666666665</v>
      </c>
      <c r="G433" s="448">
        <v>2309.333333333333</v>
      </c>
      <c r="H433" s="448">
        <v>2489.333333333333</v>
      </c>
      <c r="I433" s="448">
        <v>2544.6666666666661</v>
      </c>
      <c r="J433" s="448">
        <v>2579.333333333333</v>
      </c>
      <c r="K433" s="447">
        <v>2510</v>
      </c>
      <c r="L433" s="447">
        <v>2420</v>
      </c>
      <c r="M433" s="447">
        <v>0.18561</v>
      </c>
    </row>
    <row r="434" spans="1:13">
      <c r="A434" s="245">
        <v>424</v>
      </c>
      <c r="B434" s="450" t="s">
        <v>493</v>
      </c>
      <c r="C434" s="447">
        <v>785.8</v>
      </c>
      <c r="D434" s="448">
        <v>783.44999999999993</v>
      </c>
      <c r="E434" s="448">
        <v>768.89999999999986</v>
      </c>
      <c r="F434" s="448">
        <v>751.99999999999989</v>
      </c>
      <c r="G434" s="448">
        <v>737.44999999999982</v>
      </c>
      <c r="H434" s="448">
        <v>800.34999999999991</v>
      </c>
      <c r="I434" s="448">
        <v>814.89999999999986</v>
      </c>
      <c r="J434" s="448">
        <v>831.8</v>
      </c>
      <c r="K434" s="447">
        <v>798</v>
      </c>
      <c r="L434" s="447">
        <v>766.55</v>
      </c>
      <c r="M434" s="447">
        <v>2.1905700000000001</v>
      </c>
    </row>
    <row r="435" spans="1:13">
      <c r="A435" s="245">
        <v>425</v>
      </c>
      <c r="B435" s="450" t="s">
        <v>494</v>
      </c>
      <c r="C435" s="447">
        <v>262.39999999999998</v>
      </c>
      <c r="D435" s="448">
        <v>263.81666666666666</v>
      </c>
      <c r="E435" s="448">
        <v>258.83333333333331</v>
      </c>
      <c r="F435" s="448">
        <v>255.26666666666665</v>
      </c>
      <c r="G435" s="448">
        <v>250.2833333333333</v>
      </c>
      <c r="H435" s="448">
        <v>267.38333333333333</v>
      </c>
      <c r="I435" s="448">
        <v>272.36666666666667</v>
      </c>
      <c r="J435" s="448">
        <v>275.93333333333334</v>
      </c>
      <c r="K435" s="447">
        <v>268.8</v>
      </c>
      <c r="L435" s="447">
        <v>260.25</v>
      </c>
      <c r="M435" s="447">
        <v>9.6834299999999995</v>
      </c>
    </row>
    <row r="436" spans="1:13">
      <c r="A436" s="245">
        <v>426</v>
      </c>
      <c r="B436" s="450" t="s">
        <v>495</v>
      </c>
      <c r="C436" s="447">
        <v>277.05</v>
      </c>
      <c r="D436" s="448">
        <v>278.34999999999997</v>
      </c>
      <c r="E436" s="448">
        <v>273.69999999999993</v>
      </c>
      <c r="F436" s="448">
        <v>270.34999999999997</v>
      </c>
      <c r="G436" s="448">
        <v>265.69999999999993</v>
      </c>
      <c r="H436" s="448">
        <v>281.69999999999993</v>
      </c>
      <c r="I436" s="448">
        <v>286.34999999999991</v>
      </c>
      <c r="J436" s="448">
        <v>289.69999999999993</v>
      </c>
      <c r="K436" s="447">
        <v>283</v>
      </c>
      <c r="L436" s="447">
        <v>275</v>
      </c>
      <c r="M436" s="447">
        <v>1.52746</v>
      </c>
    </row>
    <row r="437" spans="1:13">
      <c r="A437" s="245">
        <v>427</v>
      </c>
      <c r="B437" s="450" t="s">
        <v>496</v>
      </c>
      <c r="C437" s="447">
        <v>2210.4</v>
      </c>
      <c r="D437" s="448">
        <v>2205.4666666666667</v>
      </c>
      <c r="E437" s="448">
        <v>2188.9333333333334</v>
      </c>
      <c r="F437" s="448">
        <v>2167.4666666666667</v>
      </c>
      <c r="G437" s="448">
        <v>2150.9333333333334</v>
      </c>
      <c r="H437" s="448">
        <v>2226.9333333333334</v>
      </c>
      <c r="I437" s="448">
        <v>2243.4666666666672</v>
      </c>
      <c r="J437" s="448">
        <v>2264.9333333333334</v>
      </c>
      <c r="K437" s="447">
        <v>2222</v>
      </c>
      <c r="L437" s="447">
        <v>2184</v>
      </c>
      <c r="M437" s="447">
        <v>0.85833000000000004</v>
      </c>
    </row>
    <row r="438" spans="1:13">
      <c r="A438" s="245">
        <v>428</v>
      </c>
      <c r="B438" s="450" t="s">
        <v>764</v>
      </c>
      <c r="C438" s="447">
        <v>791.1</v>
      </c>
      <c r="D438" s="448">
        <v>770.6</v>
      </c>
      <c r="E438" s="448">
        <v>740.5</v>
      </c>
      <c r="F438" s="448">
        <v>689.9</v>
      </c>
      <c r="G438" s="448">
        <v>659.8</v>
      </c>
      <c r="H438" s="448">
        <v>821.2</v>
      </c>
      <c r="I438" s="448">
        <v>851.30000000000018</v>
      </c>
      <c r="J438" s="448">
        <v>901.90000000000009</v>
      </c>
      <c r="K438" s="447">
        <v>800.7</v>
      </c>
      <c r="L438" s="447">
        <v>720</v>
      </c>
      <c r="M438" s="447">
        <v>7.0448500000000003</v>
      </c>
    </row>
    <row r="439" spans="1:13">
      <c r="A439" s="245">
        <v>429</v>
      </c>
      <c r="B439" s="450" t="s">
        <v>813</v>
      </c>
      <c r="C439" s="447">
        <v>512.95000000000005</v>
      </c>
      <c r="D439" s="448">
        <v>517.81666666666661</v>
      </c>
      <c r="E439" s="448">
        <v>506.73333333333323</v>
      </c>
      <c r="F439" s="448">
        <v>500.51666666666665</v>
      </c>
      <c r="G439" s="448">
        <v>489.43333333333328</v>
      </c>
      <c r="H439" s="448">
        <v>524.03333333333319</v>
      </c>
      <c r="I439" s="448">
        <v>535.11666666666667</v>
      </c>
      <c r="J439" s="448">
        <v>541.33333333333314</v>
      </c>
      <c r="K439" s="447">
        <v>528.9</v>
      </c>
      <c r="L439" s="447">
        <v>511.6</v>
      </c>
      <c r="M439" s="447">
        <v>1.18113</v>
      </c>
    </row>
    <row r="440" spans="1:13">
      <c r="A440" s="245">
        <v>430</v>
      </c>
      <c r="B440" s="450" t="s">
        <v>497</v>
      </c>
      <c r="C440" s="447">
        <v>5.4</v>
      </c>
      <c r="D440" s="448">
        <v>5.4333333333333336</v>
      </c>
      <c r="E440" s="448">
        <v>5.3666666666666671</v>
      </c>
      <c r="F440" s="448">
        <v>5.3333333333333339</v>
      </c>
      <c r="G440" s="448">
        <v>5.2666666666666675</v>
      </c>
      <c r="H440" s="448">
        <v>5.4666666666666668</v>
      </c>
      <c r="I440" s="448">
        <v>5.5333333333333332</v>
      </c>
      <c r="J440" s="448">
        <v>5.5666666666666664</v>
      </c>
      <c r="K440" s="447">
        <v>5.5</v>
      </c>
      <c r="L440" s="447">
        <v>5.4</v>
      </c>
      <c r="M440" s="447">
        <v>197.63738000000001</v>
      </c>
    </row>
    <row r="441" spans="1:13">
      <c r="A441" s="245">
        <v>431</v>
      </c>
      <c r="B441" s="450" t="s">
        <v>498</v>
      </c>
      <c r="C441" s="447">
        <v>135.80000000000001</v>
      </c>
      <c r="D441" s="448">
        <v>135.31666666666669</v>
      </c>
      <c r="E441" s="448">
        <v>134.48333333333338</v>
      </c>
      <c r="F441" s="448">
        <v>133.16666666666669</v>
      </c>
      <c r="G441" s="448">
        <v>132.33333333333337</v>
      </c>
      <c r="H441" s="448">
        <v>136.63333333333338</v>
      </c>
      <c r="I441" s="448">
        <v>137.4666666666667</v>
      </c>
      <c r="J441" s="448">
        <v>138.78333333333339</v>
      </c>
      <c r="K441" s="447">
        <v>136.15</v>
      </c>
      <c r="L441" s="447">
        <v>134</v>
      </c>
      <c r="M441" s="447">
        <v>1.6952400000000001</v>
      </c>
    </row>
    <row r="442" spans="1:13">
      <c r="A442" s="245">
        <v>432</v>
      </c>
      <c r="B442" s="450" t="s">
        <v>765</v>
      </c>
      <c r="C442" s="447">
        <v>1529.85</v>
      </c>
      <c r="D442" s="448">
        <v>1539.3</v>
      </c>
      <c r="E442" s="448">
        <v>1518.55</v>
      </c>
      <c r="F442" s="448">
        <v>1507.25</v>
      </c>
      <c r="G442" s="448">
        <v>1486.5</v>
      </c>
      <c r="H442" s="448">
        <v>1550.6</v>
      </c>
      <c r="I442" s="448">
        <v>1571.35</v>
      </c>
      <c r="J442" s="448">
        <v>1582.6499999999999</v>
      </c>
      <c r="K442" s="447">
        <v>1560.05</v>
      </c>
      <c r="L442" s="447">
        <v>1528</v>
      </c>
      <c r="M442" s="447">
        <v>9.5759999999999998E-2</v>
      </c>
    </row>
    <row r="443" spans="1:13">
      <c r="A443" s="245">
        <v>433</v>
      </c>
      <c r="B443" s="450" t="s">
        <v>499</v>
      </c>
      <c r="C443" s="447">
        <v>1086.5999999999999</v>
      </c>
      <c r="D443" s="448">
        <v>1096.6833333333334</v>
      </c>
      <c r="E443" s="448">
        <v>1072.9166666666667</v>
      </c>
      <c r="F443" s="448">
        <v>1059.2333333333333</v>
      </c>
      <c r="G443" s="448">
        <v>1035.4666666666667</v>
      </c>
      <c r="H443" s="448">
        <v>1110.3666666666668</v>
      </c>
      <c r="I443" s="448">
        <v>1134.1333333333332</v>
      </c>
      <c r="J443" s="448">
        <v>1147.8166666666668</v>
      </c>
      <c r="K443" s="447">
        <v>1120.45</v>
      </c>
      <c r="L443" s="447">
        <v>1083</v>
      </c>
      <c r="M443" s="447">
        <v>0.70576000000000005</v>
      </c>
    </row>
    <row r="444" spans="1:13">
      <c r="A444" s="245">
        <v>434</v>
      </c>
      <c r="B444" s="450" t="s">
        <v>275</v>
      </c>
      <c r="C444" s="447">
        <v>578.6</v>
      </c>
      <c r="D444" s="448">
        <v>576.93333333333328</v>
      </c>
      <c r="E444" s="448">
        <v>571.86666666666656</v>
      </c>
      <c r="F444" s="448">
        <v>565.13333333333333</v>
      </c>
      <c r="G444" s="448">
        <v>560.06666666666661</v>
      </c>
      <c r="H444" s="448">
        <v>583.66666666666652</v>
      </c>
      <c r="I444" s="448">
        <v>588.73333333333335</v>
      </c>
      <c r="J444" s="448">
        <v>595.46666666666647</v>
      </c>
      <c r="K444" s="447">
        <v>582</v>
      </c>
      <c r="L444" s="447">
        <v>570.20000000000005</v>
      </c>
      <c r="M444" s="447">
        <v>3.2299199999999999</v>
      </c>
    </row>
    <row r="445" spans="1:13">
      <c r="A445" s="245">
        <v>435</v>
      </c>
      <c r="B445" s="450" t="s">
        <v>500</v>
      </c>
      <c r="C445" s="447">
        <v>1412.8</v>
      </c>
      <c r="D445" s="448">
        <v>1412.6166666666668</v>
      </c>
      <c r="E445" s="448">
        <v>1350.2333333333336</v>
      </c>
      <c r="F445" s="448">
        <v>1287.6666666666667</v>
      </c>
      <c r="G445" s="448">
        <v>1225.2833333333335</v>
      </c>
      <c r="H445" s="448">
        <v>1475.1833333333336</v>
      </c>
      <c r="I445" s="448">
        <v>1537.5666666666668</v>
      </c>
      <c r="J445" s="448">
        <v>1600.1333333333337</v>
      </c>
      <c r="K445" s="447">
        <v>1475</v>
      </c>
      <c r="L445" s="447">
        <v>1350.05</v>
      </c>
      <c r="M445" s="447">
        <v>3.8930600000000002</v>
      </c>
    </row>
    <row r="446" spans="1:13">
      <c r="A446" s="245">
        <v>436</v>
      </c>
      <c r="B446" s="450" t="s">
        <v>501</v>
      </c>
      <c r="C446" s="447">
        <v>544.1</v>
      </c>
      <c r="D446" s="448">
        <v>554.83333333333337</v>
      </c>
      <c r="E446" s="448">
        <v>524.76666666666677</v>
      </c>
      <c r="F446" s="448">
        <v>505.43333333333339</v>
      </c>
      <c r="G446" s="448">
        <v>475.36666666666679</v>
      </c>
      <c r="H446" s="448">
        <v>574.16666666666674</v>
      </c>
      <c r="I446" s="448">
        <v>604.23333333333335</v>
      </c>
      <c r="J446" s="448">
        <v>623.56666666666672</v>
      </c>
      <c r="K446" s="447">
        <v>584.9</v>
      </c>
      <c r="L446" s="447">
        <v>535.5</v>
      </c>
      <c r="M446" s="447">
        <v>2.0817299999999999</v>
      </c>
    </row>
    <row r="447" spans="1:13">
      <c r="A447" s="245">
        <v>437</v>
      </c>
      <c r="B447" s="450" t="s">
        <v>502</v>
      </c>
      <c r="C447" s="447">
        <v>8417.7000000000007</v>
      </c>
      <c r="D447" s="448">
        <v>8149.7833333333338</v>
      </c>
      <c r="E447" s="448">
        <v>7632.9666666666672</v>
      </c>
      <c r="F447" s="448">
        <v>6848.2333333333336</v>
      </c>
      <c r="G447" s="448">
        <v>6331.416666666667</v>
      </c>
      <c r="H447" s="448">
        <v>8934.5166666666664</v>
      </c>
      <c r="I447" s="448">
        <v>9451.3333333333358</v>
      </c>
      <c r="J447" s="448">
        <v>10236.066666666668</v>
      </c>
      <c r="K447" s="447">
        <v>8666.6</v>
      </c>
      <c r="L447" s="447">
        <v>7365.05</v>
      </c>
      <c r="M447" s="447">
        <v>4.5281099999999999</v>
      </c>
    </row>
    <row r="448" spans="1:13">
      <c r="A448" s="245">
        <v>438</v>
      </c>
      <c r="B448" s="450" t="s">
        <v>503</v>
      </c>
      <c r="C448" s="447">
        <v>364.85</v>
      </c>
      <c r="D448" s="448">
        <v>365.68333333333334</v>
      </c>
      <c r="E448" s="448">
        <v>352.36666666666667</v>
      </c>
      <c r="F448" s="448">
        <v>339.88333333333333</v>
      </c>
      <c r="G448" s="448">
        <v>326.56666666666666</v>
      </c>
      <c r="H448" s="448">
        <v>378.16666666666669</v>
      </c>
      <c r="I448" s="448">
        <v>391.48333333333341</v>
      </c>
      <c r="J448" s="448">
        <v>403.9666666666667</v>
      </c>
      <c r="K448" s="447">
        <v>379</v>
      </c>
      <c r="L448" s="447">
        <v>353.2</v>
      </c>
      <c r="M448" s="447">
        <v>8.92089</v>
      </c>
    </row>
    <row r="449" spans="1:13">
      <c r="A449" s="245">
        <v>439</v>
      </c>
      <c r="B449" s="450" t="s">
        <v>504</v>
      </c>
      <c r="C449" s="447">
        <v>40.9</v>
      </c>
      <c r="D449" s="448">
        <v>40.866666666666667</v>
      </c>
      <c r="E449" s="448">
        <v>39.933333333333337</v>
      </c>
      <c r="F449" s="448">
        <v>38.966666666666669</v>
      </c>
      <c r="G449" s="448">
        <v>38.033333333333339</v>
      </c>
      <c r="H449" s="448">
        <v>41.833333333333336</v>
      </c>
      <c r="I449" s="448">
        <v>42.766666666666659</v>
      </c>
      <c r="J449" s="448">
        <v>43.733333333333334</v>
      </c>
      <c r="K449" s="447">
        <v>41.8</v>
      </c>
      <c r="L449" s="447">
        <v>39.9</v>
      </c>
      <c r="M449" s="447">
        <v>199.43161000000001</v>
      </c>
    </row>
    <row r="450" spans="1:13">
      <c r="A450" s="245">
        <v>440</v>
      </c>
      <c r="B450" s="450" t="s">
        <v>188</v>
      </c>
      <c r="C450" s="447">
        <v>633.9</v>
      </c>
      <c r="D450" s="448">
        <v>633.31666666666672</v>
      </c>
      <c r="E450" s="448">
        <v>624.63333333333344</v>
      </c>
      <c r="F450" s="448">
        <v>615.36666666666667</v>
      </c>
      <c r="G450" s="448">
        <v>606.68333333333339</v>
      </c>
      <c r="H450" s="448">
        <v>642.58333333333348</v>
      </c>
      <c r="I450" s="448">
        <v>651.26666666666665</v>
      </c>
      <c r="J450" s="448">
        <v>660.53333333333353</v>
      </c>
      <c r="K450" s="447">
        <v>642</v>
      </c>
      <c r="L450" s="447">
        <v>624.04999999999995</v>
      </c>
      <c r="M450" s="447">
        <v>36.806510000000003</v>
      </c>
    </row>
    <row r="451" spans="1:13">
      <c r="A451" s="245">
        <v>441</v>
      </c>
      <c r="B451" s="450" t="s">
        <v>767</v>
      </c>
      <c r="C451" s="447">
        <v>15364.05</v>
      </c>
      <c r="D451" s="448">
        <v>15329.416666666666</v>
      </c>
      <c r="E451" s="448">
        <v>15164.633333333331</v>
      </c>
      <c r="F451" s="448">
        <v>14965.216666666665</v>
      </c>
      <c r="G451" s="448">
        <v>14800.433333333331</v>
      </c>
      <c r="H451" s="448">
        <v>15528.833333333332</v>
      </c>
      <c r="I451" s="448">
        <v>15693.616666666669</v>
      </c>
      <c r="J451" s="448">
        <v>15893.033333333333</v>
      </c>
      <c r="K451" s="447">
        <v>15494.2</v>
      </c>
      <c r="L451" s="447">
        <v>15130</v>
      </c>
      <c r="M451" s="447">
        <v>7.7099999999999998E-3</v>
      </c>
    </row>
    <row r="452" spans="1:13">
      <c r="A452" s="245">
        <v>442</v>
      </c>
      <c r="B452" s="450" t="s">
        <v>177</v>
      </c>
      <c r="C452" s="447">
        <v>703.45</v>
      </c>
      <c r="D452" s="448">
        <v>705.1</v>
      </c>
      <c r="E452" s="448">
        <v>696.45</v>
      </c>
      <c r="F452" s="448">
        <v>689.45</v>
      </c>
      <c r="G452" s="448">
        <v>680.80000000000007</v>
      </c>
      <c r="H452" s="448">
        <v>712.1</v>
      </c>
      <c r="I452" s="448">
        <v>720.74999999999989</v>
      </c>
      <c r="J452" s="448">
        <v>727.75</v>
      </c>
      <c r="K452" s="447">
        <v>713.75</v>
      </c>
      <c r="L452" s="447">
        <v>698.1</v>
      </c>
      <c r="M452" s="447">
        <v>21.839849999999998</v>
      </c>
    </row>
    <row r="453" spans="1:13">
      <c r="A453" s="245">
        <v>443</v>
      </c>
      <c r="B453" s="450" t="s">
        <v>768</v>
      </c>
      <c r="C453" s="447">
        <v>178.05</v>
      </c>
      <c r="D453" s="448">
        <v>178.26666666666665</v>
      </c>
      <c r="E453" s="448">
        <v>174.7833333333333</v>
      </c>
      <c r="F453" s="448">
        <v>171.51666666666665</v>
      </c>
      <c r="G453" s="448">
        <v>168.0333333333333</v>
      </c>
      <c r="H453" s="448">
        <v>181.5333333333333</v>
      </c>
      <c r="I453" s="448">
        <v>185.01666666666665</v>
      </c>
      <c r="J453" s="448">
        <v>188.2833333333333</v>
      </c>
      <c r="K453" s="447">
        <v>181.75</v>
      </c>
      <c r="L453" s="447">
        <v>175</v>
      </c>
      <c r="M453" s="447">
        <v>40.256360000000001</v>
      </c>
    </row>
    <row r="454" spans="1:13">
      <c r="A454" s="245">
        <v>444</v>
      </c>
      <c r="B454" s="450" t="s">
        <v>769</v>
      </c>
      <c r="C454" s="447">
        <v>1047.8499999999999</v>
      </c>
      <c r="D454" s="448">
        <v>1054.4833333333333</v>
      </c>
      <c r="E454" s="448">
        <v>1038.4666666666667</v>
      </c>
      <c r="F454" s="448">
        <v>1029.0833333333333</v>
      </c>
      <c r="G454" s="448">
        <v>1013.0666666666666</v>
      </c>
      <c r="H454" s="448">
        <v>1063.8666666666668</v>
      </c>
      <c r="I454" s="448">
        <v>1079.8833333333337</v>
      </c>
      <c r="J454" s="448">
        <v>1089.2666666666669</v>
      </c>
      <c r="K454" s="447">
        <v>1070.5</v>
      </c>
      <c r="L454" s="447">
        <v>1045.0999999999999</v>
      </c>
      <c r="M454" s="447">
        <v>1.9207399999999999</v>
      </c>
    </row>
    <row r="455" spans="1:13">
      <c r="A455" s="245">
        <v>445</v>
      </c>
      <c r="B455" s="450" t="s">
        <v>183</v>
      </c>
      <c r="C455" s="447">
        <v>3114</v>
      </c>
      <c r="D455" s="448">
        <v>3108.1166666666668</v>
      </c>
      <c r="E455" s="448">
        <v>3087.9833333333336</v>
      </c>
      <c r="F455" s="448">
        <v>3061.9666666666667</v>
      </c>
      <c r="G455" s="448">
        <v>3041.8333333333335</v>
      </c>
      <c r="H455" s="448">
        <v>3134.1333333333337</v>
      </c>
      <c r="I455" s="448">
        <v>3154.2666666666669</v>
      </c>
      <c r="J455" s="448">
        <v>3180.2833333333338</v>
      </c>
      <c r="K455" s="447">
        <v>3128.25</v>
      </c>
      <c r="L455" s="447">
        <v>3082.1</v>
      </c>
      <c r="M455" s="447">
        <v>18.416129999999999</v>
      </c>
    </row>
    <row r="456" spans="1:13">
      <c r="A456" s="245">
        <v>446</v>
      </c>
      <c r="B456" s="450" t="s">
        <v>804</v>
      </c>
      <c r="C456" s="447">
        <v>649.95000000000005</v>
      </c>
      <c r="D456" s="448">
        <v>647.65</v>
      </c>
      <c r="E456" s="448">
        <v>643.29999999999995</v>
      </c>
      <c r="F456" s="448">
        <v>636.65</v>
      </c>
      <c r="G456" s="448">
        <v>632.29999999999995</v>
      </c>
      <c r="H456" s="448">
        <v>654.29999999999995</v>
      </c>
      <c r="I456" s="448">
        <v>658.65000000000009</v>
      </c>
      <c r="J456" s="448">
        <v>665.3</v>
      </c>
      <c r="K456" s="447">
        <v>652</v>
      </c>
      <c r="L456" s="447">
        <v>641</v>
      </c>
      <c r="M456" s="447">
        <v>20.852530000000002</v>
      </c>
    </row>
    <row r="457" spans="1:13">
      <c r="A457" s="245">
        <v>447</v>
      </c>
      <c r="B457" s="450" t="s">
        <v>178</v>
      </c>
      <c r="C457" s="447">
        <v>3565.95</v>
      </c>
      <c r="D457" s="448">
        <v>3579.6333333333332</v>
      </c>
      <c r="E457" s="448">
        <v>3541.3166666666666</v>
      </c>
      <c r="F457" s="448">
        <v>3516.6833333333334</v>
      </c>
      <c r="G457" s="448">
        <v>3478.3666666666668</v>
      </c>
      <c r="H457" s="448">
        <v>3604.2666666666664</v>
      </c>
      <c r="I457" s="448">
        <v>3642.583333333333</v>
      </c>
      <c r="J457" s="448">
        <v>3667.2166666666662</v>
      </c>
      <c r="K457" s="447">
        <v>3617.95</v>
      </c>
      <c r="L457" s="447">
        <v>3555</v>
      </c>
      <c r="M457" s="447">
        <v>0.74758000000000002</v>
      </c>
    </row>
    <row r="458" spans="1:13">
      <c r="A458" s="245">
        <v>448</v>
      </c>
      <c r="B458" s="450" t="s">
        <v>505</v>
      </c>
      <c r="C458" s="447">
        <v>1052.2</v>
      </c>
      <c r="D458" s="448">
        <v>1053.45</v>
      </c>
      <c r="E458" s="448">
        <v>1049.8000000000002</v>
      </c>
      <c r="F458" s="448">
        <v>1047.4000000000001</v>
      </c>
      <c r="G458" s="448">
        <v>1043.7500000000002</v>
      </c>
      <c r="H458" s="448">
        <v>1055.8500000000001</v>
      </c>
      <c r="I458" s="448">
        <v>1059.5000000000002</v>
      </c>
      <c r="J458" s="448">
        <v>1061.9000000000001</v>
      </c>
      <c r="K458" s="447">
        <v>1057.0999999999999</v>
      </c>
      <c r="L458" s="447">
        <v>1051.05</v>
      </c>
      <c r="M458" s="447">
        <v>0.29069</v>
      </c>
    </row>
    <row r="459" spans="1:13">
      <c r="A459" s="245">
        <v>449</v>
      </c>
      <c r="B459" s="450" t="s">
        <v>180</v>
      </c>
      <c r="C459" s="447">
        <v>149.44999999999999</v>
      </c>
      <c r="D459" s="448">
        <v>150.06666666666666</v>
      </c>
      <c r="E459" s="448">
        <v>148.13333333333333</v>
      </c>
      <c r="F459" s="448">
        <v>146.81666666666666</v>
      </c>
      <c r="G459" s="448">
        <v>144.88333333333333</v>
      </c>
      <c r="H459" s="448">
        <v>151.38333333333333</v>
      </c>
      <c r="I459" s="448">
        <v>153.31666666666666</v>
      </c>
      <c r="J459" s="448">
        <v>154.63333333333333</v>
      </c>
      <c r="K459" s="447">
        <v>152</v>
      </c>
      <c r="L459" s="447">
        <v>148.75</v>
      </c>
      <c r="M459" s="447">
        <v>31.51681</v>
      </c>
    </row>
    <row r="460" spans="1:13">
      <c r="A460" s="245">
        <v>450</v>
      </c>
      <c r="B460" s="450" t="s">
        <v>179</v>
      </c>
      <c r="C460" s="447">
        <v>315.25</v>
      </c>
      <c r="D460" s="448">
        <v>316.03333333333336</v>
      </c>
      <c r="E460" s="448">
        <v>313.06666666666672</v>
      </c>
      <c r="F460" s="448">
        <v>310.88333333333338</v>
      </c>
      <c r="G460" s="448">
        <v>307.91666666666674</v>
      </c>
      <c r="H460" s="448">
        <v>318.2166666666667</v>
      </c>
      <c r="I460" s="448">
        <v>321.18333333333328</v>
      </c>
      <c r="J460" s="448">
        <v>323.36666666666667</v>
      </c>
      <c r="K460" s="447">
        <v>319</v>
      </c>
      <c r="L460" s="447">
        <v>313.85000000000002</v>
      </c>
      <c r="M460" s="447">
        <v>373.82263</v>
      </c>
    </row>
    <row r="461" spans="1:13">
      <c r="A461" s="245">
        <v>451</v>
      </c>
      <c r="B461" s="450" t="s">
        <v>181</v>
      </c>
      <c r="C461" s="447">
        <v>107.45</v>
      </c>
      <c r="D461" s="448">
        <v>107.81666666666668</v>
      </c>
      <c r="E461" s="448">
        <v>106.28333333333336</v>
      </c>
      <c r="F461" s="448">
        <v>105.11666666666669</v>
      </c>
      <c r="G461" s="448">
        <v>103.58333333333337</v>
      </c>
      <c r="H461" s="448">
        <v>108.98333333333335</v>
      </c>
      <c r="I461" s="448">
        <v>110.51666666666668</v>
      </c>
      <c r="J461" s="448">
        <v>111.68333333333334</v>
      </c>
      <c r="K461" s="447">
        <v>109.35</v>
      </c>
      <c r="L461" s="447">
        <v>106.65</v>
      </c>
      <c r="M461" s="447">
        <v>352.94914999999997</v>
      </c>
    </row>
    <row r="462" spans="1:13">
      <c r="A462" s="245">
        <v>452</v>
      </c>
      <c r="B462" s="450" t="s">
        <v>770</v>
      </c>
      <c r="C462" s="447">
        <v>97.8</v>
      </c>
      <c r="D462" s="448">
        <v>98.066666666666663</v>
      </c>
      <c r="E462" s="448">
        <v>95.73333333333332</v>
      </c>
      <c r="F462" s="448">
        <v>93.666666666666657</v>
      </c>
      <c r="G462" s="448">
        <v>91.333333333333314</v>
      </c>
      <c r="H462" s="448">
        <v>100.13333333333333</v>
      </c>
      <c r="I462" s="448">
        <v>102.46666666666667</v>
      </c>
      <c r="J462" s="448">
        <v>104.53333333333333</v>
      </c>
      <c r="K462" s="447">
        <v>100.4</v>
      </c>
      <c r="L462" s="447">
        <v>96</v>
      </c>
      <c r="M462" s="447">
        <v>82.936920000000001</v>
      </c>
    </row>
    <row r="463" spans="1:13">
      <c r="A463" s="245">
        <v>453</v>
      </c>
      <c r="B463" s="450" t="s">
        <v>182</v>
      </c>
      <c r="C463" s="447">
        <v>1105.2</v>
      </c>
      <c r="D463" s="448">
        <v>1110.3833333333334</v>
      </c>
      <c r="E463" s="448">
        <v>1094.8166666666668</v>
      </c>
      <c r="F463" s="448">
        <v>1084.4333333333334</v>
      </c>
      <c r="G463" s="448">
        <v>1068.8666666666668</v>
      </c>
      <c r="H463" s="448">
        <v>1120.7666666666669</v>
      </c>
      <c r="I463" s="448">
        <v>1136.3333333333335</v>
      </c>
      <c r="J463" s="448">
        <v>1146.7166666666669</v>
      </c>
      <c r="K463" s="447">
        <v>1125.95</v>
      </c>
      <c r="L463" s="447">
        <v>1100</v>
      </c>
      <c r="M463" s="447">
        <v>181.13751999999999</v>
      </c>
    </row>
    <row r="464" spans="1:13">
      <c r="A464" s="245">
        <v>454</v>
      </c>
      <c r="B464" s="450" t="s">
        <v>506</v>
      </c>
      <c r="C464" s="447">
        <v>3335.05</v>
      </c>
      <c r="D464" s="448">
        <v>3338.35</v>
      </c>
      <c r="E464" s="448">
        <v>3296.7</v>
      </c>
      <c r="F464" s="448">
        <v>3258.35</v>
      </c>
      <c r="G464" s="448">
        <v>3216.7</v>
      </c>
      <c r="H464" s="448">
        <v>3376.7</v>
      </c>
      <c r="I464" s="448">
        <v>3418.3500000000004</v>
      </c>
      <c r="J464" s="448">
        <v>3456.7</v>
      </c>
      <c r="K464" s="447">
        <v>3380</v>
      </c>
      <c r="L464" s="447">
        <v>3300</v>
      </c>
      <c r="M464" s="447">
        <v>8.9340000000000003E-2</v>
      </c>
    </row>
    <row r="465" spans="1:13">
      <c r="A465" s="245">
        <v>455</v>
      </c>
      <c r="B465" s="450" t="s">
        <v>184</v>
      </c>
      <c r="C465" s="447">
        <v>992.65</v>
      </c>
      <c r="D465" s="448">
        <v>992.71666666666658</v>
      </c>
      <c r="E465" s="448">
        <v>983.73333333333312</v>
      </c>
      <c r="F465" s="448">
        <v>974.81666666666649</v>
      </c>
      <c r="G465" s="448">
        <v>965.83333333333303</v>
      </c>
      <c r="H465" s="448">
        <v>1001.6333333333332</v>
      </c>
      <c r="I465" s="448">
        <v>1010.6166666666666</v>
      </c>
      <c r="J465" s="448">
        <v>1019.5333333333333</v>
      </c>
      <c r="K465" s="447">
        <v>1001.7</v>
      </c>
      <c r="L465" s="447">
        <v>983.8</v>
      </c>
      <c r="M465" s="447">
        <v>27.196459999999998</v>
      </c>
    </row>
    <row r="466" spans="1:13">
      <c r="A466" s="245">
        <v>456</v>
      </c>
      <c r="B466" s="450" t="s">
        <v>276</v>
      </c>
      <c r="C466" s="447">
        <v>166.9</v>
      </c>
      <c r="D466" s="448">
        <v>166.18333333333334</v>
      </c>
      <c r="E466" s="448">
        <v>162.76666666666668</v>
      </c>
      <c r="F466" s="448">
        <v>158.63333333333335</v>
      </c>
      <c r="G466" s="448">
        <v>155.2166666666667</v>
      </c>
      <c r="H466" s="448">
        <v>170.31666666666666</v>
      </c>
      <c r="I466" s="448">
        <v>173.73333333333329</v>
      </c>
      <c r="J466" s="448">
        <v>177.86666666666665</v>
      </c>
      <c r="K466" s="447">
        <v>169.6</v>
      </c>
      <c r="L466" s="447">
        <v>162.05000000000001</v>
      </c>
      <c r="M466" s="447">
        <v>19.271429999999999</v>
      </c>
    </row>
    <row r="467" spans="1:13">
      <c r="A467" s="245">
        <v>457</v>
      </c>
      <c r="B467" s="450" t="s">
        <v>164</v>
      </c>
      <c r="C467" s="447">
        <v>946.1</v>
      </c>
      <c r="D467" s="448">
        <v>955.0333333333333</v>
      </c>
      <c r="E467" s="448">
        <v>935.06666666666661</v>
      </c>
      <c r="F467" s="448">
        <v>924.0333333333333</v>
      </c>
      <c r="G467" s="448">
        <v>904.06666666666661</v>
      </c>
      <c r="H467" s="448">
        <v>966.06666666666661</v>
      </c>
      <c r="I467" s="448">
        <v>986.0333333333333</v>
      </c>
      <c r="J467" s="448">
        <v>997.06666666666661</v>
      </c>
      <c r="K467" s="447">
        <v>975</v>
      </c>
      <c r="L467" s="447">
        <v>944</v>
      </c>
      <c r="M467" s="447">
        <v>11.29237</v>
      </c>
    </row>
    <row r="468" spans="1:13">
      <c r="A468" s="245">
        <v>458</v>
      </c>
      <c r="B468" s="450" t="s">
        <v>507</v>
      </c>
      <c r="C468" s="447">
        <v>1408.7</v>
      </c>
      <c r="D468" s="448">
        <v>1420.8166666666666</v>
      </c>
      <c r="E468" s="448">
        <v>1392.8833333333332</v>
      </c>
      <c r="F468" s="448">
        <v>1377.0666666666666</v>
      </c>
      <c r="G468" s="448">
        <v>1349.1333333333332</v>
      </c>
      <c r="H468" s="448">
        <v>1436.6333333333332</v>
      </c>
      <c r="I468" s="448">
        <v>1464.5666666666666</v>
      </c>
      <c r="J468" s="448">
        <v>1480.3833333333332</v>
      </c>
      <c r="K468" s="447">
        <v>1448.75</v>
      </c>
      <c r="L468" s="447">
        <v>1405</v>
      </c>
      <c r="M468" s="447">
        <v>0.60509000000000002</v>
      </c>
    </row>
    <row r="469" spans="1:13">
      <c r="A469" s="245">
        <v>459</v>
      </c>
      <c r="B469" s="450" t="s">
        <v>508</v>
      </c>
      <c r="C469" s="447">
        <v>1002.9</v>
      </c>
      <c r="D469" s="448">
        <v>1010.5500000000001</v>
      </c>
      <c r="E469" s="448">
        <v>993.10000000000014</v>
      </c>
      <c r="F469" s="448">
        <v>983.30000000000007</v>
      </c>
      <c r="G469" s="448">
        <v>965.85000000000014</v>
      </c>
      <c r="H469" s="448">
        <v>1020.3500000000001</v>
      </c>
      <c r="I469" s="448">
        <v>1037.8000000000002</v>
      </c>
      <c r="J469" s="448">
        <v>1047.6000000000001</v>
      </c>
      <c r="K469" s="447">
        <v>1028</v>
      </c>
      <c r="L469" s="447">
        <v>1000.75</v>
      </c>
      <c r="M469" s="447">
        <v>1.5148699999999999</v>
      </c>
    </row>
    <row r="470" spans="1:13">
      <c r="A470" s="245">
        <v>460</v>
      </c>
      <c r="B470" s="450" t="s">
        <v>509</v>
      </c>
      <c r="C470" s="447">
        <v>1274.7</v>
      </c>
      <c r="D470" s="448">
        <v>1278.7666666666667</v>
      </c>
      <c r="E470" s="448">
        <v>1255.9333333333334</v>
      </c>
      <c r="F470" s="448">
        <v>1237.1666666666667</v>
      </c>
      <c r="G470" s="448">
        <v>1214.3333333333335</v>
      </c>
      <c r="H470" s="448">
        <v>1297.5333333333333</v>
      </c>
      <c r="I470" s="448">
        <v>1320.3666666666668</v>
      </c>
      <c r="J470" s="448">
        <v>1339.1333333333332</v>
      </c>
      <c r="K470" s="447">
        <v>1301.5999999999999</v>
      </c>
      <c r="L470" s="447">
        <v>1260</v>
      </c>
      <c r="M470" s="447">
        <v>0.38719999999999999</v>
      </c>
    </row>
    <row r="471" spans="1:13">
      <c r="A471" s="245">
        <v>461</v>
      </c>
      <c r="B471" s="450" t="s">
        <v>185</v>
      </c>
      <c r="C471" s="447">
        <v>1569.15</v>
      </c>
      <c r="D471" s="448">
        <v>1559.6833333333334</v>
      </c>
      <c r="E471" s="448">
        <v>1544.4666666666667</v>
      </c>
      <c r="F471" s="448">
        <v>1519.7833333333333</v>
      </c>
      <c r="G471" s="448">
        <v>1504.5666666666666</v>
      </c>
      <c r="H471" s="448">
        <v>1584.3666666666668</v>
      </c>
      <c r="I471" s="448">
        <v>1599.5833333333335</v>
      </c>
      <c r="J471" s="448">
        <v>1624.2666666666669</v>
      </c>
      <c r="K471" s="447">
        <v>1574.9</v>
      </c>
      <c r="L471" s="447">
        <v>1535</v>
      </c>
      <c r="M471" s="447">
        <v>25.307580000000002</v>
      </c>
    </row>
    <row r="472" spans="1:13">
      <c r="A472" s="245">
        <v>462</v>
      </c>
      <c r="B472" s="450" t="s">
        <v>186</v>
      </c>
      <c r="C472" s="447">
        <v>2723.7</v>
      </c>
      <c r="D472" s="448">
        <v>2716.4166666666665</v>
      </c>
      <c r="E472" s="448">
        <v>2703.0333333333328</v>
      </c>
      <c r="F472" s="448">
        <v>2682.3666666666663</v>
      </c>
      <c r="G472" s="448">
        <v>2668.9833333333327</v>
      </c>
      <c r="H472" s="448">
        <v>2737.083333333333</v>
      </c>
      <c r="I472" s="448">
        <v>2750.4666666666672</v>
      </c>
      <c r="J472" s="448">
        <v>2771.1333333333332</v>
      </c>
      <c r="K472" s="447">
        <v>2729.8</v>
      </c>
      <c r="L472" s="447">
        <v>2695.75</v>
      </c>
      <c r="M472" s="447">
        <v>1.70536</v>
      </c>
    </row>
    <row r="473" spans="1:13">
      <c r="A473" s="245">
        <v>463</v>
      </c>
      <c r="B473" s="450" t="s">
        <v>187</v>
      </c>
      <c r="C473" s="447">
        <v>434.7</v>
      </c>
      <c r="D473" s="448">
        <v>436.58333333333331</v>
      </c>
      <c r="E473" s="448">
        <v>426.76666666666665</v>
      </c>
      <c r="F473" s="448">
        <v>418.83333333333331</v>
      </c>
      <c r="G473" s="448">
        <v>409.01666666666665</v>
      </c>
      <c r="H473" s="448">
        <v>444.51666666666665</v>
      </c>
      <c r="I473" s="448">
        <v>454.33333333333337</v>
      </c>
      <c r="J473" s="448">
        <v>462.26666666666665</v>
      </c>
      <c r="K473" s="447">
        <v>446.4</v>
      </c>
      <c r="L473" s="447">
        <v>428.65</v>
      </c>
      <c r="M473" s="447">
        <v>12.623469999999999</v>
      </c>
    </row>
    <row r="474" spans="1:13">
      <c r="A474" s="245">
        <v>464</v>
      </c>
      <c r="B474" s="450" t="s">
        <v>510</v>
      </c>
      <c r="C474" s="447">
        <v>824.65</v>
      </c>
      <c r="D474" s="448">
        <v>822.11666666666667</v>
      </c>
      <c r="E474" s="448">
        <v>813.33333333333337</v>
      </c>
      <c r="F474" s="448">
        <v>802.01666666666665</v>
      </c>
      <c r="G474" s="448">
        <v>793.23333333333335</v>
      </c>
      <c r="H474" s="448">
        <v>833.43333333333339</v>
      </c>
      <c r="I474" s="448">
        <v>842.2166666666667</v>
      </c>
      <c r="J474" s="448">
        <v>853.53333333333342</v>
      </c>
      <c r="K474" s="447">
        <v>830.9</v>
      </c>
      <c r="L474" s="447">
        <v>810.8</v>
      </c>
      <c r="M474" s="447">
        <v>7.20336</v>
      </c>
    </row>
    <row r="475" spans="1:13">
      <c r="A475" s="245">
        <v>465</v>
      </c>
      <c r="B475" s="450" t="s">
        <v>511</v>
      </c>
      <c r="C475" s="447">
        <v>16.600000000000001</v>
      </c>
      <c r="D475" s="448">
        <v>16.716666666666669</v>
      </c>
      <c r="E475" s="448">
        <v>16.433333333333337</v>
      </c>
      <c r="F475" s="448">
        <v>16.266666666666669</v>
      </c>
      <c r="G475" s="448">
        <v>15.983333333333338</v>
      </c>
      <c r="H475" s="448">
        <v>16.883333333333336</v>
      </c>
      <c r="I475" s="448">
        <v>17.166666666666668</v>
      </c>
      <c r="J475" s="448">
        <v>17.333333333333336</v>
      </c>
      <c r="K475" s="447">
        <v>17</v>
      </c>
      <c r="L475" s="447">
        <v>16.55</v>
      </c>
      <c r="M475" s="447">
        <v>102.38535</v>
      </c>
    </row>
    <row r="476" spans="1:13">
      <c r="A476" s="245">
        <v>466</v>
      </c>
      <c r="B476" s="450" t="s">
        <v>512</v>
      </c>
      <c r="C476" s="447">
        <v>1173.6500000000001</v>
      </c>
      <c r="D476" s="448">
        <v>1180</v>
      </c>
      <c r="E476" s="448">
        <v>1160.6500000000001</v>
      </c>
      <c r="F476" s="448">
        <v>1147.6500000000001</v>
      </c>
      <c r="G476" s="448">
        <v>1128.3000000000002</v>
      </c>
      <c r="H476" s="448">
        <v>1193</v>
      </c>
      <c r="I476" s="448">
        <v>1212.3499999999999</v>
      </c>
      <c r="J476" s="448">
        <v>1225.3499999999999</v>
      </c>
      <c r="K476" s="447">
        <v>1199.3499999999999</v>
      </c>
      <c r="L476" s="447">
        <v>1167</v>
      </c>
      <c r="M476" s="447">
        <v>0.39561000000000002</v>
      </c>
    </row>
    <row r="477" spans="1:13">
      <c r="A477" s="245">
        <v>467</v>
      </c>
      <c r="B477" s="450" t="s">
        <v>513</v>
      </c>
      <c r="C477" s="447">
        <v>13</v>
      </c>
      <c r="D477" s="448">
        <v>13.033333333333333</v>
      </c>
      <c r="E477" s="448">
        <v>12.866666666666667</v>
      </c>
      <c r="F477" s="448">
        <v>12.733333333333334</v>
      </c>
      <c r="G477" s="448">
        <v>12.566666666666668</v>
      </c>
      <c r="H477" s="448">
        <v>13.166666666666666</v>
      </c>
      <c r="I477" s="448">
        <v>13.333333333333334</v>
      </c>
      <c r="J477" s="448">
        <v>13.466666666666665</v>
      </c>
      <c r="K477" s="447">
        <v>13.2</v>
      </c>
      <c r="L477" s="447">
        <v>12.9</v>
      </c>
      <c r="M477" s="447">
        <v>76.598420000000004</v>
      </c>
    </row>
    <row r="478" spans="1:13">
      <c r="A478" s="245">
        <v>468</v>
      </c>
      <c r="B478" s="450" t="s">
        <v>514</v>
      </c>
      <c r="C478" s="447">
        <v>447.9</v>
      </c>
      <c r="D478" s="448">
        <v>448.98333333333329</v>
      </c>
      <c r="E478" s="448">
        <v>445.01666666666659</v>
      </c>
      <c r="F478" s="448">
        <v>442.13333333333333</v>
      </c>
      <c r="G478" s="448">
        <v>438.16666666666663</v>
      </c>
      <c r="H478" s="448">
        <v>451.86666666666656</v>
      </c>
      <c r="I478" s="448">
        <v>455.83333333333326</v>
      </c>
      <c r="J478" s="448">
        <v>458.71666666666653</v>
      </c>
      <c r="K478" s="447">
        <v>452.95</v>
      </c>
      <c r="L478" s="447">
        <v>446.1</v>
      </c>
      <c r="M478" s="447">
        <v>0.67852999999999997</v>
      </c>
    </row>
    <row r="479" spans="1:13">
      <c r="A479" s="245">
        <v>469</v>
      </c>
      <c r="B479" s="450" t="s">
        <v>193</v>
      </c>
      <c r="C479" s="447">
        <v>796.65</v>
      </c>
      <c r="D479" s="448">
        <v>797.38333333333333</v>
      </c>
      <c r="E479" s="448">
        <v>788.76666666666665</v>
      </c>
      <c r="F479" s="448">
        <v>780.88333333333333</v>
      </c>
      <c r="G479" s="448">
        <v>772.26666666666665</v>
      </c>
      <c r="H479" s="448">
        <v>805.26666666666665</v>
      </c>
      <c r="I479" s="448">
        <v>813.88333333333321</v>
      </c>
      <c r="J479" s="448">
        <v>821.76666666666665</v>
      </c>
      <c r="K479" s="447">
        <v>806</v>
      </c>
      <c r="L479" s="447">
        <v>789.5</v>
      </c>
      <c r="M479" s="447">
        <v>73.504320000000007</v>
      </c>
    </row>
    <row r="480" spans="1:13">
      <c r="A480" s="245">
        <v>470</v>
      </c>
      <c r="B480" s="450" t="s">
        <v>190</v>
      </c>
      <c r="C480" s="447">
        <v>213.65</v>
      </c>
      <c r="D480" s="448">
        <v>213.6</v>
      </c>
      <c r="E480" s="448">
        <v>212.2</v>
      </c>
      <c r="F480" s="448">
        <v>210.75</v>
      </c>
      <c r="G480" s="448">
        <v>209.35</v>
      </c>
      <c r="H480" s="448">
        <v>215.04999999999998</v>
      </c>
      <c r="I480" s="448">
        <v>216.45000000000002</v>
      </c>
      <c r="J480" s="448">
        <v>217.89999999999998</v>
      </c>
      <c r="K480" s="447">
        <v>215</v>
      </c>
      <c r="L480" s="447">
        <v>212.15</v>
      </c>
      <c r="M480" s="447">
        <v>4.9553700000000003</v>
      </c>
    </row>
    <row r="481" spans="1:13">
      <c r="A481" s="245">
        <v>471</v>
      </c>
      <c r="B481" s="450" t="s">
        <v>784</v>
      </c>
      <c r="C481" s="447">
        <v>29.8</v>
      </c>
      <c r="D481" s="448">
        <v>29.916666666666668</v>
      </c>
      <c r="E481" s="448">
        <v>29.633333333333336</v>
      </c>
      <c r="F481" s="448">
        <v>29.466666666666669</v>
      </c>
      <c r="G481" s="448">
        <v>29.183333333333337</v>
      </c>
      <c r="H481" s="448">
        <v>30.083333333333336</v>
      </c>
      <c r="I481" s="448">
        <v>30.366666666666667</v>
      </c>
      <c r="J481" s="448">
        <v>30.533333333333335</v>
      </c>
      <c r="K481" s="447">
        <v>30.2</v>
      </c>
      <c r="L481" s="447">
        <v>29.75</v>
      </c>
      <c r="M481" s="447">
        <v>18.558119999999999</v>
      </c>
    </row>
    <row r="482" spans="1:13">
      <c r="A482" s="245">
        <v>472</v>
      </c>
      <c r="B482" s="450" t="s">
        <v>191</v>
      </c>
      <c r="C482" s="447">
        <v>6556.6</v>
      </c>
      <c r="D482" s="448">
        <v>6573.7166666666672</v>
      </c>
      <c r="E482" s="448">
        <v>6510.0833333333339</v>
      </c>
      <c r="F482" s="448">
        <v>6463.5666666666666</v>
      </c>
      <c r="G482" s="448">
        <v>6399.9333333333334</v>
      </c>
      <c r="H482" s="448">
        <v>6620.2333333333345</v>
      </c>
      <c r="I482" s="448">
        <v>6683.8666666666677</v>
      </c>
      <c r="J482" s="448">
        <v>6730.383333333335</v>
      </c>
      <c r="K482" s="447">
        <v>6637.35</v>
      </c>
      <c r="L482" s="447">
        <v>6527.2</v>
      </c>
      <c r="M482" s="447">
        <v>1.7613399999999999</v>
      </c>
    </row>
    <row r="483" spans="1:13">
      <c r="A483" s="245">
        <v>473</v>
      </c>
      <c r="B483" s="450" t="s">
        <v>192</v>
      </c>
      <c r="C483" s="447">
        <v>35</v>
      </c>
      <c r="D483" s="448">
        <v>35.633333333333333</v>
      </c>
      <c r="E483" s="448">
        <v>34.166666666666664</v>
      </c>
      <c r="F483" s="448">
        <v>33.333333333333329</v>
      </c>
      <c r="G483" s="448">
        <v>31.86666666666666</v>
      </c>
      <c r="H483" s="448">
        <v>36.466666666666669</v>
      </c>
      <c r="I483" s="448">
        <v>37.933333333333337</v>
      </c>
      <c r="J483" s="448">
        <v>38.766666666666673</v>
      </c>
      <c r="K483" s="447">
        <v>37.1</v>
      </c>
      <c r="L483" s="447">
        <v>34.799999999999997</v>
      </c>
      <c r="M483" s="447">
        <v>985.71029999999996</v>
      </c>
    </row>
    <row r="484" spans="1:13">
      <c r="A484" s="245">
        <v>474</v>
      </c>
      <c r="B484" s="450" t="s">
        <v>189</v>
      </c>
      <c r="C484" s="447">
        <v>1297.75</v>
      </c>
      <c r="D484" s="448">
        <v>1290.5166666666667</v>
      </c>
      <c r="E484" s="448">
        <v>1277.2833333333333</v>
      </c>
      <c r="F484" s="448">
        <v>1256.8166666666666</v>
      </c>
      <c r="G484" s="448">
        <v>1243.5833333333333</v>
      </c>
      <c r="H484" s="448">
        <v>1310.9833333333333</v>
      </c>
      <c r="I484" s="448">
        <v>1324.2166666666665</v>
      </c>
      <c r="J484" s="448">
        <v>1344.6833333333334</v>
      </c>
      <c r="K484" s="447">
        <v>1303.75</v>
      </c>
      <c r="L484" s="447">
        <v>1270.05</v>
      </c>
      <c r="M484" s="447">
        <v>6.8284000000000002</v>
      </c>
    </row>
    <row r="485" spans="1:13">
      <c r="A485" s="245">
        <v>475</v>
      </c>
      <c r="B485" s="450" t="s">
        <v>141</v>
      </c>
      <c r="C485" s="447">
        <v>588.29999999999995</v>
      </c>
      <c r="D485" s="448">
        <v>585.55000000000007</v>
      </c>
      <c r="E485" s="448">
        <v>576.90000000000009</v>
      </c>
      <c r="F485" s="448">
        <v>565.5</v>
      </c>
      <c r="G485" s="448">
        <v>556.85</v>
      </c>
      <c r="H485" s="448">
        <v>596.95000000000016</v>
      </c>
      <c r="I485" s="448">
        <v>605.6</v>
      </c>
      <c r="J485" s="448">
        <v>617.00000000000023</v>
      </c>
      <c r="K485" s="447">
        <v>594.20000000000005</v>
      </c>
      <c r="L485" s="447">
        <v>574.15</v>
      </c>
      <c r="M485" s="447">
        <v>47.05386</v>
      </c>
    </row>
    <row r="486" spans="1:13">
      <c r="A486" s="245">
        <v>476</v>
      </c>
      <c r="B486" s="450" t="s">
        <v>277</v>
      </c>
      <c r="C486" s="447">
        <v>240.25</v>
      </c>
      <c r="D486" s="448">
        <v>242.70000000000002</v>
      </c>
      <c r="E486" s="448">
        <v>235.60000000000002</v>
      </c>
      <c r="F486" s="448">
        <v>230.95000000000002</v>
      </c>
      <c r="G486" s="448">
        <v>223.85000000000002</v>
      </c>
      <c r="H486" s="448">
        <v>247.35000000000002</v>
      </c>
      <c r="I486" s="448">
        <v>254.45</v>
      </c>
      <c r="J486" s="448">
        <v>259.10000000000002</v>
      </c>
      <c r="K486" s="447">
        <v>249.8</v>
      </c>
      <c r="L486" s="447">
        <v>238.05</v>
      </c>
      <c r="M486" s="447">
        <v>14.298410000000001</v>
      </c>
    </row>
    <row r="487" spans="1:13">
      <c r="A487" s="245">
        <v>477</v>
      </c>
      <c r="B487" s="450" t="s">
        <v>515</v>
      </c>
      <c r="C487" s="447">
        <v>2776.25</v>
      </c>
      <c r="D487" s="448">
        <v>2785.7666666666664</v>
      </c>
      <c r="E487" s="448">
        <v>2746.6333333333328</v>
      </c>
      <c r="F487" s="448">
        <v>2717.0166666666664</v>
      </c>
      <c r="G487" s="448">
        <v>2677.8833333333328</v>
      </c>
      <c r="H487" s="448">
        <v>2815.3833333333328</v>
      </c>
      <c r="I487" s="448">
        <v>2854.516666666666</v>
      </c>
      <c r="J487" s="448">
        <v>2884.1333333333328</v>
      </c>
      <c r="K487" s="447">
        <v>2824.9</v>
      </c>
      <c r="L487" s="447">
        <v>2756.15</v>
      </c>
      <c r="M487" s="447">
        <v>0.26698</v>
      </c>
    </row>
    <row r="488" spans="1:13">
      <c r="A488" s="245">
        <v>478</v>
      </c>
      <c r="B488" s="450" t="s">
        <v>516</v>
      </c>
      <c r="C488" s="447">
        <v>366.35</v>
      </c>
      <c r="D488" s="448">
        <v>366.91666666666669</v>
      </c>
      <c r="E488" s="448">
        <v>361.23333333333335</v>
      </c>
      <c r="F488" s="448">
        <v>356.11666666666667</v>
      </c>
      <c r="G488" s="448">
        <v>350.43333333333334</v>
      </c>
      <c r="H488" s="448">
        <v>372.03333333333336</v>
      </c>
      <c r="I488" s="448">
        <v>377.71666666666664</v>
      </c>
      <c r="J488" s="448">
        <v>382.83333333333337</v>
      </c>
      <c r="K488" s="447">
        <v>372.6</v>
      </c>
      <c r="L488" s="447">
        <v>361.8</v>
      </c>
      <c r="M488" s="447">
        <v>4.8643799999999997</v>
      </c>
    </row>
    <row r="489" spans="1:13">
      <c r="A489" s="245">
        <v>479</v>
      </c>
      <c r="B489" s="450" t="s">
        <v>517</v>
      </c>
      <c r="C489" s="447">
        <v>248.75</v>
      </c>
      <c r="D489" s="448">
        <v>246.91666666666666</v>
      </c>
      <c r="E489" s="448">
        <v>242.83333333333331</v>
      </c>
      <c r="F489" s="448">
        <v>236.91666666666666</v>
      </c>
      <c r="G489" s="448">
        <v>232.83333333333331</v>
      </c>
      <c r="H489" s="448">
        <v>252.83333333333331</v>
      </c>
      <c r="I489" s="448">
        <v>256.91666666666663</v>
      </c>
      <c r="J489" s="448">
        <v>262.83333333333331</v>
      </c>
      <c r="K489" s="447">
        <v>251</v>
      </c>
      <c r="L489" s="447">
        <v>241</v>
      </c>
      <c r="M489" s="447">
        <v>2.3738000000000001</v>
      </c>
    </row>
    <row r="490" spans="1:13">
      <c r="A490" s="245">
        <v>480</v>
      </c>
      <c r="B490" s="450" t="s">
        <v>518</v>
      </c>
      <c r="C490" s="447">
        <v>3287.15</v>
      </c>
      <c r="D490" s="448">
        <v>3294.15</v>
      </c>
      <c r="E490" s="448">
        <v>3273.15</v>
      </c>
      <c r="F490" s="448">
        <v>3259.15</v>
      </c>
      <c r="G490" s="448">
        <v>3238.15</v>
      </c>
      <c r="H490" s="448">
        <v>3308.15</v>
      </c>
      <c r="I490" s="448">
        <v>3329.15</v>
      </c>
      <c r="J490" s="448">
        <v>3343.15</v>
      </c>
      <c r="K490" s="447">
        <v>3315.15</v>
      </c>
      <c r="L490" s="447">
        <v>3280.15</v>
      </c>
      <c r="M490" s="447">
        <v>3.841E-2</v>
      </c>
    </row>
    <row r="491" spans="1:13">
      <c r="A491" s="245">
        <v>481</v>
      </c>
      <c r="B491" s="450" t="s">
        <v>519</v>
      </c>
      <c r="C491" s="447">
        <v>838.45</v>
      </c>
      <c r="D491" s="448">
        <v>843.11666666666667</v>
      </c>
      <c r="E491" s="448">
        <v>830.33333333333337</v>
      </c>
      <c r="F491" s="448">
        <v>822.2166666666667</v>
      </c>
      <c r="G491" s="448">
        <v>809.43333333333339</v>
      </c>
      <c r="H491" s="448">
        <v>851.23333333333335</v>
      </c>
      <c r="I491" s="448">
        <v>864.01666666666665</v>
      </c>
      <c r="J491" s="448">
        <v>872.13333333333333</v>
      </c>
      <c r="K491" s="447">
        <v>855.9</v>
      </c>
      <c r="L491" s="447">
        <v>835</v>
      </c>
      <c r="M491" s="447">
        <v>0.90183000000000002</v>
      </c>
    </row>
    <row r="492" spans="1:13">
      <c r="A492" s="245">
        <v>482</v>
      </c>
      <c r="B492" s="450" t="s">
        <v>520</v>
      </c>
      <c r="C492" s="447">
        <v>47.2</v>
      </c>
      <c r="D492" s="448">
        <v>47.366666666666674</v>
      </c>
      <c r="E492" s="448">
        <v>46.533333333333346</v>
      </c>
      <c r="F492" s="448">
        <v>45.866666666666674</v>
      </c>
      <c r="G492" s="448">
        <v>45.033333333333346</v>
      </c>
      <c r="H492" s="448">
        <v>48.033333333333346</v>
      </c>
      <c r="I492" s="448">
        <v>48.866666666666674</v>
      </c>
      <c r="J492" s="448">
        <v>49.533333333333346</v>
      </c>
      <c r="K492" s="447">
        <v>48.2</v>
      </c>
      <c r="L492" s="447">
        <v>46.7</v>
      </c>
      <c r="M492" s="447">
        <v>39.46264</v>
      </c>
    </row>
    <row r="493" spans="1:13">
      <c r="A493" s="245">
        <v>483</v>
      </c>
      <c r="B493" s="450" t="s">
        <v>521</v>
      </c>
      <c r="C493" s="447">
        <v>1309.3499999999999</v>
      </c>
      <c r="D493" s="448">
        <v>1328.2833333333335</v>
      </c>
      <c r="E493" s="448">
        <v>1268.866666666667</v>
      </c>
      <c r="F493" s="448">
        <v>1228.3833333333334</v>
      </c>
      <c r="G493" s="448">
        <v>1168.9666666666669</v>
      </c>
      <c r="H493" s="448">
        <v>1368.7666666666671</v>
      </c>
      <c r="I493" s="448">
        <v>1428.1833333333336</v>
      </c>
      <c r="J493" s="448">
        <v>1468.6666666666672</v>
      </c>
      <c r="K493" s="447">
        <v>1387.7</v>
      </c>
      <c r="L493" s="447">
        <v>1287.8</v>
      </c>
      <c r="M493" s="447">
        <v>4.6890700000000001</v>
      </c>
    </row>
    <row r="494" spans="1:13">
      <c r="A494" s="245">
        <v>484</v>
      </c>
      <c r="B494" s="450" t="s">
        <v>278</v>
      </c>
      <c r="C494" s="447">
        <v>410.4</v>
      </c>
      <c r="D494" s="448">
        <v>408.48333333333335</v>
      </c>
      <c r="E494" s="448">
        <v>396.9666666666667</v>
      </c>
      <c r="F494" s="448">
        <v>383.53333333333336</v>
      </c>
      <c r="G494" s="448">
        <v>372.01666666666671</v>
      </c>
      <c r="H494" s="448">
        <v>421.91666666666669</v>
      </c>
      <c r="I494" s="448">
        <v>433.43333333333334</v>
      </c>
      <c r="J494" s="448">
        <v>446.86666666666667</v>
      </c>
      <c r="K494" s="447">
        <v>420</v>
      </c>
      <c r="L494" s="447">
        <v>395.05</v>
      </c>
      <c r="M494" s="447">
        <v>1.81734</v>
      </c>
    </row>
    <row r="495" spans="1:13">
      <c r="A495" s="245">
        <v>485</v>
      </c>
      <c r="B495" s="450" t="s">
        <v>522</v>
      </c>
      <c r="C495" s="447">
        <v>1026.3499999999999</v>
      </c>
      <c r="D495" s="448">
        <v>1019.1166666666667</v>
      </c>
      <c r="E495" s="448">
        <v>1009.2333333333333</v>
      </c>
      <c r="F495" s="448">
        <v>992.11666666666667</v>
      </c>
      <c r="G495" s="448">
        <v>982.23333333333335</v>
      </c>
      <c r="H495" s="448">
        <v>1036.2333333333333</v>
      </c>
      <c r="I495" s="448">
        <v>1046.1166666666668</v>
      </c>
      <c r="J495" s="448">
        <v>1063.2333333333333</v>
      </c>
      <c r="K495" s="447">
        <v>1029</v>
      </c>
      <c r="L495" s="447">
        <v>1002</v>
      </c>
      <c r="M495" s="447">
        <v>3.3260100000000001</v>
      </c>
    </row>
    <row r="496" spans="1:13">
      <c r="A496" s="245">
        <v>486</v>
      </c>
      <c r="B496" s="450" t="s">
        <v>523</v>
      </c>
      <c r="C496" s="447">
        <v>2298.75</v>
      </c>
      <c r="D496" s="448">
        <v>2297.8833333333332</v>
      </c>
      <c r="E496" s="448">
        <v>2250.8166666666666</v>
      </c>
      <c r="F496" s="448">
        <v>2202.8833333333332</v>
      </c>
      <c r="G496" s="448">
        <v>2155.8166666666666</v>
      </c>
      <c r="H496" s="448">
        <v>2345.8166666666666</v>
      </c>
      <c r="I496" s="448">
        <v>2392.8833333333332</v>
      </c>
      <c r="J496" s="448">
        <v>2440.8166666666666</v>
      </c>
      <c r="K496" s="447">
        <v>2344.9499999999998</v>
      </c>
      <c r="L496" s="447">
        <v>2249.9499999999998</v>
      </c>
      <c r="M496" s="447">
        <v>1.2731300000000001</v>
      </c>
    </row>
    <row r="497" spans="1:13">
      <c r="A497" s="245">
        <v>487</v>
      </c>
      <c r="B497" s="450" t="s">
        <v>524</v>
      </c>
      <c r="C497" s="447">
        <v>1791.2</v>
      </c>
      <c r="D497" s="448">
        <v>1797.8</v>
      </c>
      <c r="E497" s="448">
        <v>1778.3999999999999</v>
      </c>
      <c r="F497" s="448">
        <v>1765.6</v>
      </c>
      <c r="G497" s="448">
        <v>1746.1999999999998</v>
      </c>
      <c r="H497" s="448">
        <v>1810.6</v>
      </c>
      <c r="I497" s="448">
        <v>1830</v>
      </c>
      <c r="J497" s="448">
        <v>1842.8</v>
      </c>
      <c r="K497" s="447">
        <v>1817.2</v>
      </c>
      <c r="L497" s="447">
        <v>1785</v>
      </c>
      <c r="M497" s="447">
        <v>0.90785000000000005</v>
      </c>
    </row>
    <row r="498" spans="1:13">
      <c r="A498" s="245">
        <v>488</v>
      </c>
      <c r="B498" s="450" t="s">
        <v>118</v>
      </c>
      <c r="C498" s="447">
        <v>8.5500000000000007</v>
      </c>
      <c r="D498" s="448">
        <v>8.5666666666666664</v>
      </c>
      <c r="E498" s="448">
        <v>8.4333333333333336</v>
      </c>
      <c r="F498" s="448">
        <v>8.3166666666666664</v>
      </c>
      <c r="G498" s="448">
        <v>8.1833333333333336</v>
      </c>
      <c r="H498" s="448">
        <v>8.6833333333333336</v>
      </c>
      <c r="I498" s="448">
        <v>8.8166666666666664</v>
      </c>
      <c r="J498" s="448">
        <v>8.9333333333333336</v>
      </c>
      <c r="K498" s="447">
        <v>8.6999999999999993</v>
      </c>
      <c r="L498" s="447">
        <v>8.4499999999999993</v>
      </c>
      <c r="M498" s="447">
        <v>816.88374999999996</v>
      </c>
    </row>
    <row r="499" spans="1:13">
      <c r="A499" s="245">
        <v>489</v>
      </c>
      <c r="B499" s="450" t="s">
        <v>195</v>
      </c>
      <c r="C499" s="447">
        <v>988.2</v>
      </c>
      <c r="D499" s="448">
        <v>993.25</v>
      </c>
      <c r="E499" s="448">
        <v>979.95</v>
      </c>
      <c r="F499" s="448">
        <v>971.7</v>
      </c>
      <c r="G499" s="448">
        <v>958.40000000000009</v>
      </c>
      <c r="H499" s="448">
        <v>1001.5</v>
      </c>
      <c r="I499" s="448">
        <v>1014.8</v>
      </c>
      <c r="J499" s="448">
        <v>1023.05</v>
      </c>
      <c r="K499" s="447">
        <v>1006.55</v>
      </c>
      <c r="L499" s="447">
        <v>985</v>
      </c>
      <c r="M499" s="447">
        <v>10.1381</v>
      </c>
    </row>
    <row r="500" spans="1:13">
      <c r="A500" s="245">
        <v>490</v>
      </c>
      <c r="B500" s="450" t="s">
        <v>525</v>
      </c>
      <c r="C500" s="447">
        <v>6685.7</v>
      </c>
      <c r="D500" s="448">
        <v>6709.2166666666672</v>
      </c>
      <c r="E500" s="448">
        <v>6620.4833333333345</v>
      </c>
      <c r="F500" s="448">
        <v>6555.2666666666673</v>
      </c>
      <c r="G500" s="448">
        <v>6466.5333333333347</v>
      </c>
      <c r="H500" s="448">
        <v>6774.4333333333343</v>
      </c>
      <c r="I500" s="448">
        <v>6863.1666666666679</v>
      </c>
      <c r="J500" s="448">
        <v>6928.3833333333341</v>
      </c>
      <c r="K500" s="447">
        <v>6797.95</v>
      </c>
      <c r="L500" s="447">
        <v>6644</v>
      </c>
      <c r="M500" s="447">
        <v>2.5389999999999999E-2</v>
      </c>
    </row>
    <row r="501" spans="1:13">
      <c r="A501" s="245">
        <v>491</v>
      </c>
      <c r="B501" s="450" t="s">
        <v>526</v>
      </c>
      <c r="C501" s="447">
        <v>144.75</v>
      </c>
      <c r="D501" s="448">
        <v>146.53333333333333</v>
      </c>
      <c r="E501" s="448">
        <v>142.41666666666666</v>
      </c>
      <c r="F501" s="448">
        <v>140.08333333333331</v>
      </c>
      <c r="G501" s="448">
        <v>135.96666666666664</v>
      </c>
      <c r="H501" s="448">
        <v>148.86666666666667</v>
      </c>
      <c r="I501" s="448">
        <v>152.98333333333335</v>
      </c>
      <c r="J501" s="448">
        <v>155.31666666666669</v>
      </c>
      <c r="K501" s="447">
        <v>150.65</v>
      </c>
      <c r="L501" s="447">
        <v>144.19999999999999</v>
      </c>
      <c r="M501" s="447">
        <v>11.216799999999999</v>
      </c>
    </row>
    <row r="502" spans="1:13">
      <c r="A502" s="245">
        <v>492</v>
      </c>
      <c r="B502" s="450" t="s">
        <v>527</v>
      </c>
      <c r="C502" s="447">
        <v>92.35</v>
      </c>
      <c r="D502" s="448">
        <v>93.7</v>
      </c>
      <c r="E502" s="448">
        <v>90.45</v>
      </c>
      <c r="F502" s="448">
        <v>88.55</v>
      </c>
      <c r="G502" s="448">
        <v>85.3</v>
      </c>
      <c r="H502" s="448">
        <v>95.600000000000009</v>
      </c>
      <c r="I502" s="448">
        <v>98.850000000000009</v>
      </c>
      <c r="J502" s="448">
        <v>100.75000000000001</v>
      </c>
      <c r="K502" s="447">
        <v>96.95</v>
      </c>
      <c r="L502" s="447">
        <v>91.8</v>
      </c>
      <c r="M502" s="447">
        <v>25.826360000000001</v>
      </c>
    </row>
    <row r="503" spans="1:13">
      <c r="A503" s="245">
        <v>493</v>
      </c>
      <c r="B503" s="450" t="s">
        <v>771</v>
      </c>
      <c r="C503" s="447">
        <v>478.5</v>
      </c>
      <c r="D503" s="448">
        <v>484.83333333333331</v>
      </c>
      <c r="E503" s="448">
        <v>460.66666666666663</v>
      </c>
      <c r="F503" s="448">
        <v>442.83333333333331</v>
      </c>
      <c r="G503" s="448">
        <v>418.66666666666663</v>
      </c>
      <c r="H503" s="448">
        <v>502.66666666666663</v>
      </c>
      <c r="I503" s="448">
        <v>526.83333333333326</v>
      </c>
      <c r="J503" s="448">
        <v>544.66666666666663</v>
      </c>
      <c r="K503" s="447">
        <v>509</v>
      </c>
      <c r="L503" s="447">
        <v>467</v>
      </c>
      <c r="M503" s="447">
        <v>2.89324</v>
      </c>
    </row>
    <row r="504" spans="1:13">
      <c r="A504" s="245">
        <v>494</v>
      </c>
      <c r="B504" s="450" t="s">
        <v>528</v>
      </c>
      <c r="C504" s="447">
        <v>2171.85</v>
      </c>
      <c r="D504" s="448">
        <v>2176.2833333333333</v>
      </c>
      <c r="E504" s="448">
        <v>2152.5666666666666</v>
      </c>
      <c r="F504" s="448">
        <v>2133.2833333333333</v>
      </c>
      <c r="G504" s="448">
        <v>2109.5666666666666</v>
      </c>
      <c r="H504" s="448">
        <v>2195.5666666666666</v>
      </c>
      <c r="I504" s="448">
        <v>2219.2833333333328</v>
      </c>
      <c r="J504" s="448">
        <v>2238.5666666666666</v>
      </c>
      <c r="K504" s="447">
        <v>2200</v>
      </c>
      <c r="L504" s="447">
        <v>2157</v>
      </c>
      <c r="M504" s="447">
        <v>0.89795999999999998</v>
      </c>
    </row>
    <row r="505" spans="1:13">
      <c r="A505" s="245">
        <v>495</v>
      </c>
      <c r="B505" s="450" t="s">
        <v>196</v>
      </c>
      <c r="C505" s="447">
        <v>517.54999999999995</v>
      </c>
      <c r="D505" s="448">
        <v>519.36666666666667</v>
      </c>
      <c r="E505" s="448">
        <v>513.88333333333333</v>
      </c>
      <c r="F505" s="448">
        <v>510.2166666666667</v>
      </c>
      <c r="G505" s="448">
        <v>504.73333333333335</v>
      </c>
      <c r="H505" s="448">
        <v>523.0333333333333</v>
      </c>
      <c r="I505" s="448">
        <v>528.51666666666665</v>
      </c>
      <c r="J505" s="448">
        <v>532.18333333333328</v>
      </c>
      <c r="K505" s="447">
        <v>524.85</v>
      </c>
      <c r="L505" s="447">
        <v>515.70000000000005</v>
      </c>
      <c r="M505" s="447">
        <v>79.545640000000006</v>
      </c>
    </row>
    <row r="506" spans="1:13">
      <c r="A506" s="245">
        <v>496</v>
      </c>
      <c r="B506" s="450" t="s">
        <v>529</v>
      </c>
      <c r="C506" s="447">
        <v>723.7</v>
      </c>
      <c r="D506" s="448">
        <v>714.11666666666667</v>
      </c>
      <c r="E506" s="448">
        <v>691.23333333333335</v>
      </c>
      <c r="F506" s="448">
        <v>658.76666666666665</v>
      </c>
      <c r="G506" s="448">
        <v>635.88333333333333</v>
      </c>
      <c r="H506" s="448">
        <v>746.58333333333337</v>
      </c>
      <c r="I506" s="448">
        <v>769.46666666666681</v>
      </c>
      <c r="J506" s="448">
        <v>801.93333333333339</v>
      </c>
      <c r="K506" s="447">
        <v>737</v>
      </c>
      <c r="L506" s="447">
        <v>681.65</v>
      </c>
      <c r="M506" s="447">
        <v>32.611130000000003</v>
      </c>
    </row>
    <row r="507" spans="1:13">
      <c r="A507" s="245">
        <v>497</v>
      </c>
      <c r="B507" s="450" t="s">
        <v>197</v>
      </c>
      <c r="C507" s="447">
        <v>13.6</v>
      </c>
      <c r="D507" s="448">
        <v>13.633333333333333</v>
      </c>
      <c r="E507" s="448">
        <v>13.416666666666666</v>
      </c>
      <c r="F507" s="448">
        <v>13.233333333333333</v>
      </c>
      <c r="G507" s="448">
        <v>13.016666666666666</v>
      </c>
      <c r="H507" s="448">
        <v>13.816666666666666</v>
      </c>
      <c r="I507" s="448">
        <v>14.033333333333335</v>
      </c>
      <c r="J507" s="448">
        <v>14.216666666666667</v>
      </c>
      <c r="K507" s="447">
        <v>13.85</v>
      </c>
      <c r="L507" s="447">
        <v>13.45</v>
      </c>
      <c r="M507" s="447">
        <v>861.20403999999996</v>
      </c>
    </row>
    <row r="508" spans="1:13">
      <c r="A508" s="245">
        <v>498</v>
      </c>
      <c r="B508" s="450" t="s">
        <v>198</v>
      </c>
      <c r="C508" s="447">
        <v>201.55</v>
      </c>
      <c r="D508" s="448">
        <v>201.43333333333331</v>
      </c>
      <c r="E508" s="448">
        <v>198.61666666666662</v>
      </c>
      <c r="F508" s="448">
        <v>195.68333333333331</v>
      </c>
      <c r="G508" s="448">
        <v>192.86666666666662</v>
      </c>
      <c r="H508" s="448">
        <v>204.36666666666662</v>
      </c>
      <c r="I508" s="448">
        <v>207.18333333333328</v>
      </c>
      <c r="J508" s="448">
        <v>210.11666666666662</v>
      </c>
      <c r="K508" s="447">
        <v>204.25</v>
      </c>
      <c r="L508" s="447">
        <v>198.5</v>
      </c>
      <c r="M508" s="447">
        <v>258.85293999999999</v>
      </c>
    </row>
    <row r="509" spans="1:13">
      <c r="A509" s="245">
        <v>499</v>
      </c>
      <c r="B509" s="450" t="s">
        <v>530</v>
      </c>
      <c r="C509" s="447">
        <v>283</v>
      </c>
      <c r="D509" s="448">
        <v>281.48333333333335</v>
      </c>
      <c r="E509" s="448">
        <v>275.06666666666672</v>
      </c>
      <c r="F509" s="448">
        <v>267.13333333333338</v>
      </c>
      <c r="G509" s="448">
        <v>260.71666666666675</v>
      </c>
      <c r="H509" s="448">
        <v>289.41666666666669</v>
      </c>
      <c r="I509" s="448">
        <v>295.83333333333331</v>
      </c>
      <c r="J509" s="448">
        <v>303.76666666666665</v>
      </c>
      <c r="K509" s="447">
        <v>287.89999999999998</v>
      </c>
      <c r="L509" s="447">
        <v>273.55</v>
      </c>
      <c r="M509" s="447">
        <v>1.53891</v>
      </c>
    </row>
    <row r="510" spans="1:13">
      <c r="A510" s="245">
        <v>500</v>
      </c>
      <c r="B510" s="450" t="s">
        <v>531</v>
      </c>
      <c r="C510" s="447">
        <v>2116.75</v>
      </c>
      <c r="D510" s="448">
        <v>2109.65</v>
      </c>
      <c r="E510" s="448">
        <v>2097.3000000000002</v>
      </c>
      <c r="F510" s="448">
        <v>2077.85</v>
      </c>
      <c r="G510" s="448">
        <v>2065.5</v>
      </c>
      <c r="H510" s="448">
        <v>2129.1000000000004</v>
      </c>
      <c r="I510" s="448">
        <v>2141.4499999999998</v>
      </c>
      <c r="J510" s="448">
        <v>2160.9000000000005</v>
      </c>
      <c r="K510" s="447">
        <v>2122</v>
      </c>
      <c r="L510" s="447">
        <v>2090.1999999999998</v>
      </c>
      <c r="M510" s="447">
        <v>0.74343000000000004</v>
      </c>
    </row>
    <row r="511" spans="1:13">
      <c r="A511" s="245">
        <v>501</v>
      </c>
      <c r="B511" s="450" t="s">
        <v>741</v>
      </c>
      <c r="C511" s="447">
        <v>1158.25</v>
      </c>
      <c r="D511" s="448">
        <v>1163.2666666666667</v>
      </c>
      <c r="E511" s="448">
        <v>1136.5333333333333</v>
      </c>
      <c r="F511" s="448">
        <v>1114.8166666666666</v>
      </c>
      <c r="G511" s="448">
        <v>1088.0833333333333</v>
      </c>
      <c r="H511" s="448">
        <v>1184.9833333333333</v>
      </c>
      <c r="I511" s="448">
        <v>1211.7166666666665</v>
      </c>
      <c r="J511" s="448">
        <v>1233.4333333333334</v>
      </c>
      <c r="K511" s="447">
        <v>1190</v>
      </c>
      <c r="L511" s="447">
        <v>1141.55</v>
      </c>
      <c r="M511" s="447">
        <v>0.17616999999999999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40"/>
      <c r="B5" s="540"/>
      <c r="C5" s="541"/>
      <c r="D5" s="541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42" t="s">
        <v>533</v>
      </c>
      <c r="C7" s="542"/>
      <c r="D7" s="239">
        <f>Main!B10</f>
        <v>44342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44341</v>
      </c>
      <c r="B10" s="244">
        <v>500009</v>
      </c>
      <c r="C10" s="245" t="s">
        <v>1035</v>
      </c>
      <c r="D10" s="245" t="s">
        <v>1036</v>
      </c>
      <c r="E10" s="521" t="s">
        <v>543</v>
      </c>
      <c r="F10" s="338">
        <v>606758</v>
      </c>
      <c r="G10" s="244">
        <v>53.1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44341</v>
      </c>
      <c r="B11" s="244">
        <v>542460</v>
      </c>
      <c r="C11" s="245" t="s">
        <v>1037</v>
      </c>
      <c r="D11" s="245" t="s">
        <v>1038</v>
      </c>
      <c r="E11" s="245" t="s">
        <v>543</v>
      </c>
      <c r="F11" s="338">
        <v>85842</v>
      </c>
      <c r="G11" s="244">
        <v>682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44341</v>
      </c>
      <c r="B12" s="244">
        <v>542865</v>
      </c>
      <c r="C12" s="245" t="s">
        <v>974</v>
      </c>
      <c r="D12" s="245" t="s">
        <v>1039</v>
      </c>
      <c r="E12" s="521" t="s">
        <v>543</v>
      </c>
      <c r="F12" s="338">
        <v>50000</v>
      </c>
      <c r="G12" s="244">
        <v>13.33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44341</v>
      </c>
      <c r="B13" s="244">
        <v>539403</v>
      </c>
      <c r="C13" s="245" t="s">
        <v>1040</v>
      </c>
      <c r="D13" s="245" t="s">
        <v>1041</v>
      </c>
      <c r="E13" s="521" t="s">
        <v>542</v>
      </c>
      <c r="F13" s="338">
        <v>40000</v>
      </c>
      <c r="G13" s="244">
        <v>4.9400000000000004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44341</v>
      </c>
      <c r="B14" s="244">
        <v>539403</v>
      </c>
      <c r="C14" s="245" t="s">
        <v>1040</v>
      </c>
      <c r="D14" s="245" t="s">
        <v>1041</v>
      </c>
      <c r="E14" s="245" t="s">
        <v>543</v>
      </c>
      <c r="F14" s="338">
        <v>15000</v>
      </c>
      <c r="G14" s="244">
        <v>5.44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44341</v>
      </c>
      <c r="B15" s="244">
        <v>539403</v>
      </c>
      <c r="C15" s="245" t="s">
        <v>1040</v>
      </c>
      <c r="D15" s="245" t="s">
        <v>1042</v>
      </c>
      <c r="E15" s="245" t="s">
        <v>543</v>
      </c>
      <c r="F15" s="338">
        <v>40000</v>
      </c>
      <c r="G15" s="244">
        <v>4.9400000000000004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44341</v>
      </c>
      <c r="B16" s="244">
        <v>542057</v>
      </c>
      <c r="C16" s="245" t="s">
        <v>1005</v>
      </c>
      <c r="D16" s="245" t="s">
        <v>1004</v>
      </c>
      <c r="E16" s="245" t="s">
        <v>542</v>
      </c>
      <c r="F16" s="338">
        <v>106447</v>
      </c>
      <c r="G16" s="244">
        <v>57.81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44341</v>
      </c>
      <c r="B17" s="244">
        <v>542057</v>
      </c>
      <c r="C17" s="245" t="s">
        <v>1005</v>
      </c>
      <c r="D17" s="245" t="s">
        <v>1004</v>
      </c>
      <c r="E17" s="245" t="s">
        <v>543</v>
      </c>
      <c r="F17" s="338">
        <v>173747</v>
      </c>
      <c r="G17" s="244">
        <v>58.82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44341</v>
      </c>
      <c r="B18" s="244">
        <v>526731</v>
      </c>
      <c r="C18" s="245" t="s">
        <v>1006</v>
      </c>
      <c r="D18" s="245" t="s">
        <v>1007</v>
      </c>
      <c r="E18" s="521" t="s">
        <v>543</v>
      </c>
      <c r="F18" s="338">
        <v>32245</v>
      </c>
      <c r="G18" s="244">
        <v>86.04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44341</v>
      </c>
      <c r="B19" s="244">
        <v>504028</v>
      </c>
      <c r="C19" s="245" t="s">
        <v>1008</v>
      </c>
      <c r="D19" s="245" t="s">
        <v>1009</v>
      </c>
      <c r="E19" s="245" t="s">
        <v>543</v>
      </c>
      <c r="F19" s="338">
        <v>125000</v>
      </c>
      <c r="G19" s="244">
        <v>55.05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44341</v>
      </c>
      <c r="B20" s="244">
        <v>539097</v>
      </c>
      <c r="C20" s="245" t="s">
        <v>1043</v>
      </c>
      <c r="D20" s="245" t="s">
        <v>1044</v>
      </c>
      <c r="E20" s="245" t="s">
        <v>542</v>
      </c>
      <c r="F20" s="338">
        <v>90000</v>
      </c>
      <c r="G20" s="244">
        <v>55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44341</v>
      </c>
      <c r="B21" s="244">
        <v>539097</v>
      </c>
      <c r="C21" s="245" t="s">
        <v>1043</v>
      </c>
      <c r="D21" s="245" t="s">
        <v>1045</v>
      </c>
      <c r="E21" s="245" t="s">
        <v>543</v>
      </c>
      <c r="F21" s="338">
        <v>90000</v>
      </c>
      <c r="G21" s="244">
        <v>55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44341</v>
      </c>
      <c r="B22" s="244">
        <v>539097</v>
      </c>
      <c r="C22" s="245" t="s">
        <v>1043</v>
      </c>
      <c r="D22" s="245" t="s">
        <v>1046</v>
      </c>
      <c r="E22" s="521" t="s">
        <v>543</v>
      </c>
      <c r="F22" s="338">
        <v>90000</v>
      </c>
      <c r="G22" s="244">
        <v>55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44341</v>
      </c>
      <c r="B23" s="244">
        <v>506852</v>
      </c>
      <c r="C23" s="245" t="s">
        <v>1047</v>
      </c>
      <c r="D23" s="245" t="s">
        <v>851</v>
      </c>
      <c r="E23" s="245" t="s">
        <v>542</v>
      </c>
      <c r="F23" s="338">
        <v>196895</v>
      </c>
      <c r="G23" s="244">
        <v>87.35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44341</v>
      </c>
      <c r="B24" s="244">
        <v>506852</v>
      </c>
      <c r="C24" s="245" t="s">
        <v>1047</v>
      </c>
      <c r="D24" s="245" t="s">
        <v>851</v>
      </c>
      <c r="E24" s="245" t="s">
        <v>543</v>
      </c>
      <c r="F24" s="338">
        <v>220895</v>
      </c>
      <c r="G24" s="244">
        <v>87.37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44341</v>
      </c>
      <c r="B25" s="244">
        <v>501351</v>
      </c>
      <c r="C25" s="245" t="s">
        <v>1048</v>
      </c>
      <c r="D25" s="245" t="s">
        <v>1049</v>
      </c>
      <c r="E25" s="521" t="s">
        <v>543</v>
      </c>
      <c r="F25" s="338">
        <v>48400</v>
      </c>
      <c r="G25" s="244">
        <v>32.6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44341</v>
      </c>
      <c r="B26" s="244">
        <v>501351</v>
      </c>
      <c r="C26" s="245" t="s">
        <v>1048</v>
      </c>
      <c r="D26" s="245" t="s">
        <v>1050</v>
      </c>
      <c r="E26" s="245" t="s">
        <v>542</v>
      </c>
      <c r="F26" s="338">
        <v>48400</v>
      </c>
      <c r="G26" s="244">
        <v>32.6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44341</v>
      </c>
      <c r="B27" s="244">
        <v>531952</v>
      </c>
      <c r="C27" s="245" t="s">
        <v>1051</v>
      </c>
      <c r="D27" s="245" t="s">
        <v>1052</v>
      </c>
      <c r="E27" s="521" t="s">
        <v>542</v>
      </c>
      <c r="F27" s="338">
        <v>36750</v>
      </c>
      <c r="G27" s="244">
        <v>56.88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44341</v>
      </c>
      <c r="B28" s="244">
        <v>531952</v>
      </c>
      <c r="C28" s="245" t="s">
        <v>1051</v>
      </c>
      <c r="D28" s="245" t="s">
        <v>1052</v>
      </c>
      <c r="E28" s="521" t="s">
        <v>543</v>
      </c>
      <c r="F28" s="338">
        <v>73784</v>
      </c>
      <c r="G28" s="244">
        <v>56.57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44341</v>
      </c>
      <c r="B29" s="244">
        <v>542862</v>
      </c>
      <c r="C29" s="245" t="s">
        <v>1053</v>
      </c>
      <c r="D29" s="245" t="s">
        <v>1054</v>
      </c>
      <c r="E29" s="245" t="s">
        <v>543</v>
      </c>
      <c r="F29" s="338">
        <v>144727</v>
      </c>
      <c r="G29" s="244">
        <v>100.42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44341</v>
      </c>
      <c r="B30" s="244">
        <v>540259</v>
      </c>
      <c r="C30" s="245" t="s">
        <v>986</v>
      </c>
      <c r="D30" s="245" t="s">
        <v>987</v>
      </c>
      <c r="E30" s="521" t="s">
        <v>542</v>
      </c>
      <c r="F30" s="338">
        <v>6947</v>
      </c>
      <c r="G30" s="244">
        <v>11.62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44341</v>
      </c>
      <c r="B31" s="244">
        <v>540259</v>
      </c>
      <c r="C31" s="245" t="s">
        <v>986</v>
      </c>
      <c r="D31" s="245" t="s">
        <v>987</v>
      </c>
      <c r="E31" s="521" t="s">
        <v>543</v>
      </c>
      <c r="F31" s="338">
        <v>63045</v>
      </c>
      <c r="G31" s="244">
        <v>11.63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44341</v>
      </c>
      <c r="B32" s="244">
        <v>539026</v>
      </c>
      <c r="C32" s="245" t="s">
        <v>975</v>
      </c>
      <c r="D32" s="245" t="s">
        <v>1055</v>
      </c>
      <c r="E32" s="245" t="s">
        <v>543</v>
      </c>
      <c r="F32" s="338">
        <v>20000</v>
      </c>
      <c r="G32" s="244">
        <v>8.33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44341</v>
      </c>
      <c r="B33" s="244">
        <v>539026</v>
      </c>
      <c r="C33" s="245" t="s">
        <v>975</v>
      </c>
      <c r="D33" s="245" t="s">
        <v>1010</v>
      </c>
      <c r="E33" s="521" t="s">
        <v>542</v>
      </c>
      <c r="F33" s="338">
        <v>28000</v>
      </c>
      <c r="G33" s="244">
        <v>8.32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44341</v>
      </c>
      <c r="B34" s="244">
        <v>539026</v>
      </c>
      <c r="C34" s="245" t="s">
        <v>975</v>
      </c>
      <c r="D34" s="245" t="s">
        <v>988</v>
      </c>
      <c r="E34" s="245" t="s">
        <v>543</v>
      </c>
      <c r="F34" s="338">
        <v>40000</v>
      </c>
      <c r="G34" s="244">
        <v>8.25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44341</v>
      </c>
      <c r="B35" s="244">
        <v>539026</v>
      </c>
      <c r="C35" s="245" t="s">
        <v>975</v>
      </c>
      <c r="D35" s="245" t="s">
        <v>1010</v>
      </c>
      <c r="E35" s="521" t="s">
        <v>542</v>
      </c>
      <c r="F35" s="338">
        <v>40000</v>
      </c>
      <c r="G35" s="244">
        <v>8.25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44341</v>
      </c>
      <c r="B36" s="244">
        <v>539222</v>
      </c>
      <c r="C36" s="245" t="s">
        <v>964</v>
      </c>
      <c r="D36" s="245" t="s">
        <v>1010</v>
      </c>
      <c r="E36" s="245" t="s">
        <v>542</v>
      </c>
      <c r="F36" s="338">
        <v>35000</v>
      </c>
      <c r="G36" s="244">
        <v>8.41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44341</v>
      </c>
      <c r="B37" s="244">
        <v>539222</v>
      </c>
      <c r="C37" s="245" t="s">
        <v>964</v>
      </c>
      <c r="D37" s="245" t="s">
        <v>988</v>
      </c>
      <c r="E37" s="521" t="s">
        <v>543</v>
      </c>
      <c r="F37" s="338">
        <v>35000</v>
      </c>
      <c r="G37" s="244">
        <v>8.41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44341</v>
      </c>
      <c r="B38" s="244">
        <v>503641</v>
      </c>
      <c r="C38" s="245" t="s">
        <v>1056</v>
      </c>
      <c r="D38" s="245" t="s">
        <v>1057</v>
      </c>
      <c r="E38" s="245" t="s">
        <v>542</v>
      </c>
      <c r="F38" s="338">
        <v>214979</v>
      </c>
      <c r="G38" s="244">
        <v>10.130000000000001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44341</v>
      </c>
      <c r="B39" s="244" t="s">
        <v>1058</v>
      </c>
      <c r="C39" s="245" t="s">
        <v>1059</v>
      </c>
      <c r="D39" s="245" t="s">
        <v>1021</v>
      </c>
      <c r="E39" s="521" t="s">
        <v>542</v>
      </c>
      <c r="F39" s="338">
        <v>14456621</v>
      </c>
      <c r="G39" s="244">
        <v>9</v>
      </c>
      <c r="H39" s="315" t="s">
        <v>839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44341</v>
      </c>
      <c r="B40" s="244" t="s">
        <v>44</v>
      </c>
      <c r="C40" s="245" t="s">
        <v>1060</v>
      </c>
      <c r="D40" s="245" t="s">
        <v>1061</v>
      </c>
      <c r="E40" s="521" t="s">
        <v>542</v>
      </c>
      <c r="F40" s="338">
        <v>1750000</v>
      </c>
      <c r="G40" s="244">
        <v>746</v>
      </c>
      <c r="H40" s="315" t="s">
        <v>839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44341</v>
      </c>
      <c r="B41" s="244" t="s">
        <v>44</v>
      </c>
      <c r="C41" s="245" t="s">
        <v>1060</v>
      </c>
      <c r="D41" s="245" t="s">
        <v>1062</v>
      </c>
      <c r="E41" s="245" t="s">
        <v>542</v>
      </c>
      <c r="F41" s="338">
        <v>1400000</v>
      </c>
      <c r="G41" s="244">
        <v>746</v>
      </c>
      <c r="H41" s="315" t="s">
        <v>839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44341</v>
      </c>
      <c r="B42" s="244" t="s">
        <v>44</v>
      </c>
      <c r="C42" s="245" t="s">
        <v>1060</v>
      </c>
      <c r="D42" s="245" t="s">
        <v>1063</v>
      </c>
      <c r="E42" s="245" t="s">
        <v>542</v>
      </c>
      <c r="F42" s="338">
        <v>1806000</v>
      </c>
      <c r="G42" s="244">
        <v>746</v>
      </c>
      <c r="H42" s="315" t="s">
        <v>839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44341</v>
      </c>
      <c r="B43" s="244" t="s">
        <v>89</v>
      </c>
      <c r="C43" s="245" t="s">
        <v>1064</v>
      </c>
      <c r="D43" s="245" t="s">
        <v>1065</v>
      </c>
      <c r="E43" s="521" t="s">
        <v>542</v>
      </c>
      <c r="F43" s="338">
        <v>9867359</v>
      </c>
      <c r="G43" s="244">
        <v>15.01</v>
      </c>
      <c r="H43" s="315" t="s">
        <v>839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44341</v>
      </c>
      <c r="B44" s="244" t="s">
        <v>1011</v>
      </c>
      <c r="C44" s="245" t="s">
        <v>1012</v>
      </c>
      <c r="D44" s="245" t="s">
        <v>902</v>
      </c>
      <c r="E44" s="521" t="s">
        <v>542</v>
      </c>
      <c r="F44" s="338">
        <v>751709</v>
      </c>
      <c r="G44" s="244">
        <v>281.10000000000002</v>
      </c>
      <c r="H44" s="315" t="s">
        <v>839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44341</v>
      </c>
      <c r="B45" s="244" t="s">
        <v>1013</v>
      </c>
      <c r="C45" s="245" t="s">
        <v>1014</v>
      </c>
      <c r="D45" s="245" t="s">
        <v>1066</v>
      </c>
      <c r="E45" s="245" t="s">
        <v>542</v>
      </c>
      <c r="F45" s="338">
        <v>10</v>
      </c>
      <c r="G45" s="244">
        <v>1.4</v>
      </c>
      <c r="H45" s="315" t="s">
        <v>839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44341</v>
      </c>
      <c r="B46" s="244" t="s">
        <v>989</v>
      </c>
      <c r="C46" s="245" t="s">
        <v>990</v>
      </c>
      <c r="D46" s="245" t="s">
        <v>902</v>
      </c>
      <c r="E46" s="521" t="s">
        <v>542</v>
      </c>
      <c r="F46" s="338">
        <v>101373</v>
      </c>
      <c r="G46" s="244">
        <v>198.33</v>
      </c>
      <c r="H46" s="315" t="s">
        <v>839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44341</v>
      </c>
      <c r="B47" s="244" t="s">
        <v>1067</v>
      </c>
      <c r="C47" s="245" t="s">
        <v>1068</v>
      </c>
      <c r="D47" s="245" t="s">
        <v>902</v>
      </c>
      <c r="E47" s="245" t="s">
        <v>542</v>
      </c>
      <c r="F47" s="338">
        <v>125513</v>
      </c>
      <c r="G47" s="244">
        <v>44.55</v>
      </c>
      <c r="H47" s="315" t="s">
        <v>839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44341</v>
      </c>
      <c r="B48" s="244" t="s">
        <v>1015</v>
      </c>
      <c r="C48" s="245" t="s">
        <v>1016</v>
      </c>
      <c r="D48" s="245" t="s">
        <v>1069</v>
      </c>
      <c r="E48" s="521" t="s">
        <v>542</v>
      </c>
      <c r="F48" s="338">
        <v>45000</v>
      </c>
      <c r="G48" s="244">
        <v>21.41</v>
      </c>
      <c r="H48" s="315" t="s">
        <v>839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44341</v>
      </c>
      <c r="B49" s="244" t="s">
        <v>1070</v>
      </c>
      <c r="C49" s="245" t="s">
        <v>1071</v>
      </c>
      <c r="D49" s="245" t="s">
        <v>902</v>
      </c>
      <c r="E49" s="521" t="s">
        <v>542</v>
      </c>
      <c r="F49" s="338">
        <v>100875</v>
      </c>
      <c r="G49" s="244">
        <v>307.22000000000003</v>
      </c>
      <c r="H49" s="315" t="s">
        <v>839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44341</v>
      </c>
      <c r="B50" s="244" t="s">
        <v>1017</v>
      </c>
      <c r="C50" s="245" t="s">
        <v>1018</v>
      </c>
      <c r="D50" s="245" t="s">
        <v>1019</v>
      </c>
      <c r="E50" s="245" t="s">
        <v>542</v>
      </c>
      <c r="F50" s="338">
        <v>53408</v>
      </c>
      <c r="G50" s="244">
        <v>97.24</v>
      </c>
      <c r="H50" s="315" t="s">
        <v>839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44341</v>
      </c>
      <c r="B51" s="244" t="s">
        <v>1072</v>
      </c>
      <c r="C51" s="245" t="s">
        <v>1073</v>
      </c>
      <c r="D51" s="245" t="s">
        <v>1074</v>
      </c>
      <c r="E51" s="245" t="s">
        <v>542</v>
      </c>
      <c r="F51" s="338">
        <v>288222</v>
      </c>
      <c r="G51" s="244">
        <v>76.25</v>
      </c>
      <c r="H51" s="315" t="s">
        <v>839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44341</v>
      </c>
      <c r="B52" s="244" t="s">
        <v>1075</v>
      </c>
      <c r="C52" s="245" t="s">
        <v>1076</v>
      </c>
      <c r="D52" s="245" t="s">
        <v>902</v>
      </c>
      <c r="E52" s="245" t="s">
        <v>542</v>
      </c>
      <c r="F52" s="338">
        <v>309860</v>
      </c>
      <c r="G52" s="244">
        <v>1660.65</v>
      </c>
      <c r="H52" s="315" t="s">
        <v>839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44341</v>
      </c>
      <c r="B53" s="244" t="s">
        <v>1077</v>
      </c>
      <c r="C53" s="245" t="s">
        <v>1078</v>
      </c>
      <c r="D53" s="245" t="s">
        <v>1079</v>
      </c>
      <c r="E53" s="521" t="s">
        <v>542</v>
      </c>
      <c r="F53" s="338">
        <v>400000</v>
      </c>
      <c r="G53" s="244">
        <v>240.53</v>
      </c>
      <c r="H53" s="315" t="s">
        <v>839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44341</v>
      </c>
      <c r="B54" s="244" t="s">
        <v>759</v>
      </c>
      <c r="C54" s="245" t="s">
        <v>1080</v>
      </c>
      <c r="D54" s="245" t="s">
        <v>1081</v>
      </c>
      <c r="E54" s="521" t="s">
        <v>542</v>
      </c>
      <c r="F54" s="338">
        <v>2900000</v>
      </c>
      <c r="G54" s="244">
        <v>120.45</v>
      </c>
      <c r="H54" s="315" t="s">
        <v>839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44341</v>
      </c>
      <c r="B55" s="244" t="s">
        <v>1082</v>
      </c>
      <c r="C55" s="245" t="s">
        <v>1083</v>
      </c>
      <c r="D55" s="245" t="s">
        <v>851</v>
      </c>
      <c r="E55" s="245" t="s">
        <v>542</v>
      </c>
      <c r="F55" s="338">
        <v>57016</v>
      </c>
      <c r="G55" s="244">
        <v>137.38</v>
      </c>
      <c r="H55" s="315" t="s">
        <v>839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44341</v>
      </c>
      <c r="B56" s="244" t="s">
        <v>976</v>
      </c>
      <c r="C56" s="245" t="s">
        <v>977</v>
      </c>
      <c r="D56" s="245" t="s">
        <v>851</v>
      </c>
      <c r="E56" s="245" t="s">
        <v>542</v>
      </c>
      <c r="F56" s="338">
        <v>446693</v>
      </c>
      <c r="G56" s="244">
        <v>56.7</v>
      </c>
      <c r="H56" s="315" t="s">
        <v>839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44341</v>
      </c>
      <c r="B57" s="244" t="s">
        <v>976</v>
      </c>
      <c r="C57" s="245" t="s">
        <v>977</v>
      </c>
      <c r="D57" s="245" t="s">
        <v>1084</v>
      </c>
      <c r="E57" s="521" t="s">
        <v>542</v>
      </c>
      <c r="F57" s="338">
        <v>138923</v>
      </c>
      <c r="G57" s="244">
        <v>56.77</v>
      </c>
      <c r="H57" s="315" t="s">
        <v>839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44341</v>
      </c>
      <c r="B58" s="244" t="s">
        <v>976</v>
      </c>
      <c r="C58" s="245" t="s">
        <v>977</v>
      </c>
      <c r="D58" s="245" t="s">
        <v>1020</v>
      </c>
      <c r="E58" s="245" t="s">
        <v>542</v>
      </c>
      <c r="F58" s="338">
        <v>110872</v>
      </c>
      <c r="G58" s="244">
        <v>56.85</v>
      </c>
      <c r="H58" s="315" t="s">
        <v>839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44341</v>
      </c>
      <c r="B59" s="244" t="s">
        <v>1022</v>
      </c>
      <c r="C59" s="245" t="s">
        <v>1023</v>
      </c>
      <c r="D59" s="245" t="s">
        <v>1024</v>
      </c>
      <c r="E59" s="245" t="s">
        <v>542</v>
      </c>
      <c r="F59" s="338">
        <v>2640000</v>
      </c>
      <c r="G59" s="244">
        <v>5.74</v>
      </c>
      <c r="H59" s="315" t="s">
        <v>839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44341</v>
      </c>
      <c r="B60" s="244" t="s">
        <v>1058</v>
      </c>
      <c r="C60" s="245" t="s">
        <v>1059</v>
      </c>
      <c r="D60" s="245" t="s">
        <v>1021</v>
      </c>
      <c r="E60" s="245" t="s">
        <v>543</v>
      </c>
      <c r="F60" s="338">
        <v>13156621</v>
      </c>
      <c r="G60" s="244">
        <v>9.07</v>
      </c>
      <c r="H60" s="315" t="s">
        <v>839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44341</v>
      </c>
      <c r="B61" s="244" t="s">
        <v>1025</v>
      </c>
      <c r="C61" s="245" t="s">
        <v>1026</v>
      </c>
      <c r="D61" s="245" t="s">
        <v>1085</v>
      </c>
      <c r="E61" s="245" t="s">
        <v>543</v>
      </c>
      <c r="F61" s="338">
        <v>80000</v>
      </c>
      <c r="G61" s="244">
        <v>1404.22</v>
      </c>
      <c r="H61" s="315" t="s">
        <v>839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44341</v>
      </c>
      <c r="B62" s="244" t="s">
        <v>1086</v>
      </c>
      <c r="C62" s="222" t="s">
        <v>1087</v>
      </c>
      <c r="D62" s="222" t="s">
        <v>1088</v>
      </c>
      <c r="E62" s="245" t="s">
        <v>543</v>
      </c>
      <c r="F62" s="338">
        <v>82000</v>
      </c>
      <c r="G62" s="244">
        <v>57.57</v>
      </c>
      <c r="H62" s="315" t="s">
        <v>839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44341</v>
      </c>
      <c r="B63" s="244" t="s">
        <v>44</v>
      </c>
      <c r="C63" s="245" t="s">
        <v>1060</v>
      </c>
      <c r="D63" s="245" t="s">
        <v>1089</v>
      </c>
      <c r="E63" s="245" t="s">
        <v>543</v>
      </c>
      <c r="F63" s="338">
        <v>17081250</v>
      </c>
      <c r="G63" s="244">
        <v>747.22</v>
      </c>
      <c r="H63" s="315" t="s">
        <v>839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44341</v>
      </c>
      <c r="B64" s="244" t="s">
        <v>1037</v>
      </c>
      <c r="C64" s="245" t="s">
        <v>1090</v>
      </c>
      <c r="D64" s="245" t="s">
        <v>1091</v>
      </c>
      <c r="E64" s="245" t="s">
        <v>543</v>
      </c>
      <c r="F64" s="338">
        <v>85850</v>
      </c>
      <c r="G64" s="244">
        <v>682.02</v>
      </c>
      <c r="H64" s="315" t="s">
        <v>839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44341</v>
      </c>
      <c r="B65" s="244" t="s">
        <v>1092</v>
      </c>
      <c r="C65" s="245" t="s">
        <v>1093</v>
      </c>
      <c r="D65" s="245" t="s">
        <v>1094</v>
      </c>
      <c r="E65" s="245" t="s">
        <v>543</v>
      </c>
      <c r="F65" s="338">
        <v>11240317</v>
      </c>
      <c r="G65" s="244">
        <v>1.1499999999999999</v>
      </c>
      <c r="H65" s="315" t="s">
        <v>839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44341</v>
      </c>
      <c r="B66" s="244" t="s">
        <v>89</v>
      </c>
      <c r="C66" s="245" t="s">
        <v>1064</v>
      </c>
      <c r="D66" s="245" t="s">
        <v>1065</v>
      </c>
      <c r="E66" s="245" t="s">
        <v>543</v>
      </c>
      <c r="F66" s="338">
        <v>10841855</v>
      </c>
      <c r="G66" s="244">
        <v>14.91</v>
      </c>
      <c r="H66" s="315" t="s">
        <v>839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44341</v>
      </c>
      <c r="B67" s="244" t="s">
        <v>1011</v>
      </c>
      <c r="C67" s="245" t="s">
        <v>1012</v>
      </c>
      <c r="D67" s="245" t="s">
        <v>902</v>
      </c>
      <c r="E67" s="245" t="s">
        <v>543</v>
      </c>
      <c r="F67" s="338">
        <v>751709</v>
      </c>
      <c r="G67" s="244">
        <v>281.22000000000003</v>
      </c>
      <c r="H67" s="315" t="s">
        <v>839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44341</v>
      </c>
      <c r="B68" s="244" t="s">
        <v>1013</v>
      </c>
      <c r="C68" s="245" t="s">
        <v>1014</v>
      </c>
      <c r="D68" s="245" t="s">
        <v>1066</v>
      </c>
      <c r="E68" s="245" t="s">
        <v>543</v>
      </c>
      <c r="F68" s="338">
        <v>5000000</v>
      </c>
      <c r="G68" s="244">
        <v>1.4</v>
      </c>
      <c r="H68" s="315" t="s">
        <v>839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44341</v>
      </c>
      <c r="B69" s="244" t="s">
        <v>989</v>
      </c>
      <c r="C69" s="245" t="s">
        <v>990</v>
      </c>
      <c r="D69" s="245" t="s">
        <v>902</v>
      </c>
      <c r="E69" s="245" t="s">
        <v>543</v>
      </c>
      <c r="F69" s="338">
        <v>101373</v>
      </c>
      <c r="G69" s="244">
        <v>198.67</v>
      </c>
      <c r="H69" s="315" t="s">
        <v>839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44341</v>
      </c>
      <c r="B70" s="244" t="s">
        <v>1067</v>
      </c>
      <c r="C70" s="245" t="s">
        <v>1068</v>
      </c>
      <c r="D70" s="245" t="s">
        <v>902</v>
      </c>
      <c r="E70" s="245" t="s">
        <v>543</v>
      </c>
      <c r="F70" s="338">
        <v>125513</v>
      </c>
      <c r="G70" s="244">
        <v>44.44</v>
      </c>
      <c r="H70" s="315" t="s">
        <v>839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44341</v>
      </c>
      <c r="B71" s="244" t="s">
        <v>1015</v>
      </c>
      <c r="C71" s="245" t="s">
        <v>1016</v>
      </c>
      <c r="D71" s="245" t="s">
        <v>1069</v>
      </c>
      <c r="E71" s="245" t="s">
        <v>543</v>
      </c>
      <c r="F71" s="338">
        <v>54150</v>
      </c>
      <c r="G71" s="244">
        <v>21.24</v>
      </c>
      <c r="H71" s="315" t="s">
        <v>839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44341</v>
      </c>
      <c r="B72" s="244" t="s">
        <v>1070</v>
      </c>
      <c r="C72" s="245" t="s">
        <v>1071</v>
      </c>
      <c r="D72" s="245" t="s">
        <v>902</v>
      </c>
      <c r="E72" s="245" t="s">
        <v>543</v>
      </c>
      <c r="F72" s="338">
        <v>100875</v>
      </c>
      <c r="G72" s="244">
        <v>307.08999999999997</v>
      </c>
      <c r="H72" s="315" t="s">
        <v>839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44341</v>
      </c>
      <c r="B73" s="244" t="s">
        <v>1072</v>
      </c>
      <c r="C73" s="245" t="s">
        <v>1073</v>
      </c>
      <c r="D73" s="245" t="s">
        <v>1095</v>
      </c>
      <c r="E73" s="245" t="s">
        <v>543</v>
      </c>
      <c r="F73" s="338">
        <v>250000</v>
      </c>
      <c r="G73" s="244">
        <v>76.260000000000005</v>
      </c>
      <c r="H73" s="315" t="s">
        <v>839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44341</v>
      </c>
      <c r="B74" s="244" t="s">
        <v>1096</v>
      </c>
      <c r="C74" s="245" t="s">
        <v>1097</v>
      </c>
      <c r="D74" s="245" t="s">
        <v>1098</v>
      </c>
      <c r="E74" s="245" t="s">
        <v>543</v>
      </c>
      <c r="F74" s="338">
        <v>1215016</v>
      </c>
      <c r="G74" s="244">
        <v>39.799999999999997</v>
      </c>
      <c r="H74" s="315" t="s">
        <v>839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44341</v>
      </c>
      <c r="B75" s="244" t="s">
        <v>1027</v>
      </c>
      <c r="C75" s="245" t="s">
        <v>1028</v>
      </c>
      <c r="D75" s="245" t="s">
        <v>1099</v>
      </c>
      <c r="E75" s="245" t="s">
        <v>543</v>
      </c>
      <c r="F75" s="338">
        <v>5000000</v>
      </c>
      <c r="G75" s="244">
        <v>58.84</v>
      </c>
      <c r="H75" s="315" t="s">
        <v>839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44341</v>
      </c>
      <c r="B76" s="244" t="s">
        <v>1075</v>
      </c>
      <c r="C76" s="245" t="s">
        <v>1076</v>
      </c>
      <c r="D76" s="245" t="s">
        <v>902</v>
      </c>
      <c r="E76" s="245" t="s">
        <v>543</v>
      </c>
      <c r="F76" s="338">
        <v>309860</v>
      </c>
      <c r="G76" s="244">
        <v>1662.5</v>
      </c>
      <c r="H76" s="315" t="s">
        <v>839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44341</v>
      </c>
      <c r="B77" s="244" t="s">
        <v>1082</v>
      </c>
      <c r="C77" s="245" t="s">
        <v>1083</v>
      </c>
      <c r="D77" s="245" t="s">
        <v>851</v>
      </c>
      <c r="E77" s="245" t="s">
        <v>543</v>
      </c>
      <c r="F77" s="338">
        <v>167807</v>
      </c>
      <c r="G77" s="244">
        <v>138.79</v>
      </c>
      <c r="H77" s="315" t="s">
        <v>839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44341</v>
      </c>
      <c r="B78" s="244" t="s">
        <v>976</v>
      </c>
      <c r="C78" s="245" t="s">
        <v>977</v>
      </c>
      <c r="D78" s="245" t="s">
        <v>1084</v>
      </c>
      <c r="E78" s="245" t="s">
        <v>543</v>
      </c>
      <c r="F78" s="338">
        <v>175500</v>
      </c>
      <c r="G78" s="244">
        <v>56.74</v>
      </c>
      <c r="H78" s="315" t="s">
        <v>839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44341</v>
      </c>
      <c r="B79" s="244" t="s">
        <v>976</v>
      </c>
      <c r="C79" s="245" t="s">
        <v>977</v>
      </c>
      <c r="D79" s="245" t="s">
        <v>851</v>
      </c>
      <c r="E79" s="245" t="s">
        <v>543</v>
      </c>
      <c r="F79" s="338">
        <v>446693</v>
      </c>
      <c r="G79" s="244">
        <v>57</v>
      </c>
      <c r="H79" s="315" t="s">
        <v>839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44341</v>
      </c>
      <c r="B80" s="244" t="s">
        <v>976</v>
      </c>
      <c r="C80" s="245" t="s">
        <v>977</v>
      </c>
      <c r="D80" s="245" t="s">
        <v>1020</v>
      </c>
      <c r="E80" s="245" t="s">
        <v>543</v>
      </c>
      <c r="F80" s="338">
        <v>210579</v>
      </c>
      <c r="G80" s="244">
        <v>55.74</v>
      </c>
      <c r="H80" s="315" t="s">
        <v>839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2:35">
      <c r="B81" s="244"/>
      <c r="C81" s="245"/>
      <c r="D81" s="245"/>
      <c r="E81" s="245"/>
      <c r="F81" s="338"/>
      <c r="G81" s="244"/>
      <c r="H81" s="315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2:35">
      <c r="B82" s="244"/>
      <c r="C82" s="245"/>
      <c r="D82" s="245"/>
      <c r="E82" s="245"/>
      <c r="F82" s="338"/>
      <c r="G82" s="244"/>
      <c r="H82" s="315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2:35">
      <c r="B83" s="244"/>
      <c r="C83" s="245"/>
      <c r="D83" s="245"/>
      <c r="E83" s="245"/>
      <c r="F83" s="338"/>
      <c r="G83" s="244"/>
      <c r="H83" s="315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2:35">
      <c r="B84" s="244"/>
      <c r="C84" s="245"/>
      <c r="D84" s="245"/>
      <c r="E84" s="245"/>
      <c r="F84" s="338"/>
      <c r="G84" s="244"/>
      <c r="H84" s="315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2:35">
      <c r="B85" s="244"/>
      <c r="C85" s="245"/>
      <c r="D85" s="245"/>
      <c r="E85" s="245"/>
      <c r="F85" s="338"/>
      <c r="G85" s="244"/>
      <c r="H85" s="315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2:35">
      <c r="B86" s="244"/>
      <c r="C86" s="245"/>
      <c r="D86" s="245"/>
      <c r="E86" s="245"/>
      <c r="F86" s="338"/>
      <c r="G86" s="244"/>
      <c r="H86" s="315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2:35">
      <c r="B87" s="244"/>
      <c r="C87" s="245"/>
      <c r="D87" s="245"/>
      <c r="E87" s="245"/>
      <c r="F87" s="338"/>
      <c r="G87" s="244"/>
      <c r="H87" s="315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2:35">
      <c r="B88" s="244"/>
      <c r="C88" s="245"/>
      <c r="D88" s="245"/>
      <c r="E88" s="245"/>
      <c r="F88" s="338"/>
      <c r="G88" s="244"/>
      <c r="H88" s="315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2:35">
      <c r="B89" s="244"/>
      <c r="C89" s="245"/>
      <c r="D89" s="245"/>
      <c r="E89" s="245"/>
      <c r="F89" s="338"/>
      <c r="G89" s="244"/>
      <c r="H89" s="315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2:35">
      <c r="B90" s="244"/>
      <c r="C90" s="245"/>
      <c r="D90" s="245"/>
      <c r="E90" s="245"/>
      <c r="F90" s="338"/>
      <c r="G90" s="244"/>
      <c r="H90" s="315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2:35">
      <c r="B91" s="244"/>
      <c r="C91" s="245"/>
      <c r="D91" s="245"/>
      <c r="E91" s="245"/>
      <c r="F91" s="338"/>
      <c r="G91" s="244"/>
      <c r="H91" s="315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2:35">
      <c r="B92" s="244"/>
      <c r="C92" s="245"/>
      <c r="D92" s="245"/>
      <c r="E92" s="245"/>
      <c r="F92" s="338"/>
      <c r="G92" s="244"/>
      <c r="H92" s="315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2:35">
      <c r="B93" s="244"/>
      <c r="C93" s="245"/>
      <c r="D93" s="245"/>
      <c r="E93" s="245"/>
      <c r="F93" s="338"/>
      <c r="G93" s="244"/>
      <c r="H93" s="315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2:35">
      <c r="B94" s="244"/>
      <c r="C94" s="245"/>
      <c r="D94" s="245"/>
      <c r="E94" s="245"/>
      <c r="F94" s="338"/>
      <c r="G94" s="244"/>
      <c r="H94" s="315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2:35">
      <c r="B95" s="244"/>
      <c r="C95" s="245"/>
      <c r="D95" s="245"/>
      <c r="E95" s="245"/>
      <c r="F95" s="338"/>
      <c r="G95" s="244"/>
      <c r="H95" s="315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2:35">
      <c r="B96" s="244"/>
      <c r="C96" s="245"/>
      <c r="D96" s="245"/>
      <c r="E96" s="245"/>
      <c r="F96" s="338"/>
      <c r="G96" s="244"/>
      <c r="H96" s="315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2:35">
      <c r="B97" s="244"/>
      <c r="C97" s="245"/>
      <c r="D97" s="245"/>
      <c r="E97" s="245"/>
      <c r="F97" s="338"/>
      <c r="G97" s="244"/>
      <c r="H97" s="315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2:35">
      <c r="B98" s="244"/>
      <c r="C98" s="245"/>
      <c r="D98" s="245"/>
      <c r="E98" s="245"/>
      <c r="F98" s="338"/>
      <c r="G98" s="244"/>
      <c r="H98" s="315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2:35">
      <c r="B99" s="244"/>
      <c r="C99" s="245"/>
      <c r="D99" s="245"/>
      <c r="E99" s="245"/>
      <c r="F99" s="338"/>
      <c r="G99" s="244"/>
      <c r="H99" s="315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2:35">
      <c r="B100" s="244"/>
      <c r="C100" s="245"/>
      <c r="D100" s="245"/>
      <c r="E100" s="245"/>
      <c r="F100" s="338"/>
      <c r="G100" s="244"/>
      <c r="H100" s="315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2:35">
      <c r="B101" s="244"/>
      <c r="C101" s="245"/>
      <c r="D101" s="245"/>
      <c r="E101" s="245"/>
      <c r="F101" s="338"/>
      <c r="G101" s="244"/>
      <c r="H101" s="315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2:35">
      <c r="B102" s="244"/>
      <c r="C102" s="245"/>
      <c r="D102" s="245"/>
      <c r="E102" s="245"/>
      <c r="F102" s="338"/>
      <c r="G102" s="244"/>
      <c r="H102" s="315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2:35">
      <c r="B103" s="244"/>
      <c r="C103" s="245"/>
      <c r="D103" s="245"/>
      <c r="E103" s="245"/>
      <c r="F103" s="338"/>
      <c r="G103" s="244"/>
      <c r="H103" s="315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2:35">
      <c r="B104" s="244"/>
      <c r="C104" s="245"/>
      <c r="D104" s="245"/>
      <c r="E104" s="245"/>
      <c r="F104" s="338"/>
      <c r="G104" s="244"/>
      <c r="H104" s="315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2:35">
      <c r="B105" s="244"/>
      <c r="C105" s="245"/>
      <c r="D105" s="245"/>
      <c r="E105" s="245"/>
      <c r="F105" s="338"/>
      <c r="G105" s="244"/>
      <c r="H105" s="315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2:35">
      <c r="B106" s="244"/>
      <c r="C106" s="245"/>
      <c r="D106" s="245"/>
      <c r="E106" s="245"/>
      <c r="F106" s="338"/>
      <c r="G106" s="244"/>
      <c r="H106" s="315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2:35">
      <c r="B107" s="244"/>
      <c r="C107" s="245"/>
      <c r="D107" s="245"/>
      <c r="E107" s="245"/>
      <c r="F107" s="338"/>
      <c r="G107" s="244"/>
      <c r="H107" s="315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2:35">
      <c r="B108" s="244"/>
      <c r="C108" s="245"/>
      <c r="D108" s="245"/>
      <c r="E108" s="245"/>
      <c r="F108" s="338"/>
      <c r="G108" s="244"/>
      <c r="H108" s="315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2:35">
      <c r="B109" s="244"/>
      <c r="C109" s="245"/>
      <c r="D109" s="245"/>
      <c r="E109" s="245"/>
      <c r="F109" s="338"/>
      <c r="G109" s="244"/>
      <c r="H109" s="315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2:35">
      <c r="B110" s="244"/>
      <c r="C110" s="245"/>
      <c r="D110" s="245"/>
      <c r="E110" s="245"/>
      <c r="F110" s="338"/>
      <c r="G110" s="244"/>
      <c r="H110" s="315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2:35">
      <c r="B111" s="244"/>
      <c r="C111" s="245"/>
      <c r="D111" s="245"/>
      <c r="E111" s="245"/>
      <c r="F111" s="338"/>
      <c r="G111" s="244"/>
      <c r="H111" s="315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2:35">
      <c r="B112" s="244"/>
      <c r="C112" s="245"/>
      <c r="D112" s="245"/>
      <c r="E112" s="245"/>
      <c r="F112" s="338"/>
      <c r="G112" s="244"/>
      <c r="H112" s="315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2:35">
      <c r="B113" s="244"/>
      <c r="C113" s="245"/>
      <c r="D113" s="245"/>
      <c r="E113" s="245"/>
      <c r="F113" s="338"/>
      <c r="G113" s="244"/>
      <c r="H113" s="315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2:35">
      <c r="B114" s="244"/>
      <c r="C114" s="245"/>
      <c r="D114" s="245"/>
      <c r="E114" s="245"/>
      <c r="F114" s="338"/>
      <c r="G114" s="244"/>
      <c r="H114" s="315"/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2:35">
      <c r="B115" s="244"/>
      <c r="C115" s="245"/>
      <c r="D115" s="245"/>
      <c r="E115" s="245"/>
      <c r="F115" s="338"/>
      <c r="G115" s="244"/>
      <c r="H115" s="315"/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2:35">
      <c r="B116" s="244"/>
      <c r="C116" s="245"/>
      <c r="D116" s="245"/>
      <c r="E116" s="245"/>
      <c r="F116" s="338"/>
      <c r="G116" s="244"/>
      <c r="H116" s="315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2:35">
      <c r="B117" s="244"/>
      <c r="C117" s="245"/>
      <c r="D117" s="245"/>
      <c r="E117" s="245"/>
      <c r="F117" s="338"/>
      <c r="G117" s="244"/>
      <c r="H117" s="315"/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2:35">
      <c r="B118" s="244"/>
      <c r="C118" s="245"/>
      <c r="D118" s="245"/>
      <c r="E118" s="245"/>
      <c r="F118" s="338"/>
      <c r="G118" s="244"/>
      <c r="H118" s="315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2:35">
      <c r="B119" s="244"/>
      <c r="C119" s="245"/>
      <c r="D119" s="245"/>
      <c r="E119" s="245"/>
      <c r="F119" s="338"/>
      <c r="G119" s="244"/>
      <c r="H119" s="315"/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2:35">
      <c r="B120" s="244"/>
      <c r="C120" s="245"/>
      <c r="D120" s="245"/>
      <c r="E120" s="245"/>
      <c r="F120" s="338"/>
      <c r="G120" s="244"/>
      <c r="H120" s="315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2:35">
      <c r="B121" s="244"/>
      <c r="C121" s="245"/>
      <c r="D121" s="245"/>
      <c r="E121" s="245"/>
      <c r="F121" s="338"/>
      <c r="G121" s="244"/>
      <c r="H121" s="315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2:35">
      <c r="B122" s="244"/>
      <c r="C122" s="245"/>
      <c r="D122" s="245"/>
      <c r="E122" s="245"/>
      <c r="F122" s="338"/>
      <c r="G122" s="244"/>
      <c r="H122" s="315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2:35">
      <c r="B123" s="244"/>
      <c r="C123" s="245"/>
      <c r="D123" s="245"/>
      <c r="E123" s="245"/>
      <c r="F123" s="338"/>
      <c r="G123" s="244"/>
      <c r="H123" s="315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2:35">
      <c r="B124" s="244"/>
      <c r="C124" s="245"/>
      <c r="D124" s="245"/>
      <c r="E124" s="245"/>
      <c r="F124" s="338"/>
      <c r="G124" s="244"/>
      <c r="H124" s="315"/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2:35">
      <c r="B125" s="244"/>
      <c r="C125" s="245"/>
      <c r="D125" s="245"/>
      <c r="E125" s="245"/>
      <c r="F125" s="338"/>
      <c r="G125" s="244"/>
      <c r="H125" s="315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2:35">
      <c r="B126" s="244"/>
      <c r="C126" s="245"/>
      <c r="D126" s="245"/>
      <c r="E126" s="245"/>
      <c r="F126" s="338"/>
      <c r="G126" s="244"/>
      <c r="H126" s="315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2:35">
      <c r="B127" s="244"/>
      <c r="C127" s="245"/>
      <c r="D127" s="245"/>
      <c r="E127" s="245"/>
      <c r="F127" s="338"/>
      <c r="G127" s="244"/>
      <c r="H127" s="315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2:35">
      <c r="B128" s="244"/>
      <c r="C128" s="245"/>
      <c r="D128" s="245"/>
      <c r="E128" s="245"/>
      <c r="F128" s="338"/>
      <c r="G128" s="244"/>
      <c r="H128" s="315"/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2:35">
      <c r="B129" s="244"/>
      <c r="C129" s="245"/>
      <c r="D129" s="245"/>
      <c r="E129" s="245"/>
      <c r="F129" s="338"/>
      <c r="G129" s="244"/>
      <c r="H129" s="315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2:35">
      <c r="B130" s="244"/>
      <c r="C130" s="245"/>
      <c r="D130" s="245"/>
      <c r="E130" s="245"/>
      <c r="F130" s="338"/>
      <c r="G130" s="244"/>
      <c r="H130" s="315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2:35">
      <c r="B131" s="244"/>
      <c r="C131" s="245"/>
      <c r="D131" s="245"/>
      <c r="E131" s="245"/>
      <c r="F131" s="338"/>
      <c r="G131" s="244"/>
      <c r="H131" s="315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2:35">
      <c r="B132" s="244"/>
      <c r="C132" s="245"/>
      <c r="D132" s="245"/>
      <c r="E132" s="245"/>
      <c r="F132" s="338"/>
      <c r="G132" s="244"/>
      <c r="H132" s="315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2:35">
      <c r="B133" s="244"/>
      <c r="C133" s="245"/>
      <c r="D133" s="245"/>
      <c r="E133" s="245"/>
      <c r="F133" s="338"/>
      <c r="G133" s="244"/>
      <c r="H133" s="315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2:35">
      <c r="B134" s="244"/>
      <c r="C134" s="245"/>
      <c r="D134" s="245"/>
      <c r="E134" s="245"/>
      <c r="F134" s="338"/>
      <c r="G134" s="244"/>
      <c r="H134" s="315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2:35">
      <c r="B135" s="244"/>
      <c r="C135" s="245"/>
      <c r="D135" s="245"/>
      <c r="E135" s="245"/>
      <c r="F135" s="338"/>
      <c r="G135" s="244"/>
      <c r="H135" s="315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2:35">
      <c r="B136" s="244"/>
      <c r="C136" s="245"/>
      <c r="D136" s="245"/>
      <c r="E136" s="245"/>
      <c r="F136" s="338"/>
      <c r="G136" s="244"/>
      <c r="H136" s="315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2:35">
      <c r="B137" s="244"/>
      <c r="C137" s="245"/>
      <c r="D137" s="245"/>
      <c r="E137" s="245"/>
      <c r="F137" s="338"/>
      <c r="G137" s="244"/>
      <c r="H137" s="315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2:35">
      <c r="B138" s="244"/>
      <c r="C138" s="245"/>
      <c r="D138" s="245"/>
      <c r="E138" s="245"/>
      <c r="F138" s="338"/>
      <c r="G138" s="244"/>
      <c r="H138" s="315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2:35">
      <c r="B139" s="244"/>
      <c r="C139" s="245"/>
      <c r="D139" s="245"/>
      <c r="E139" s="245"/>
      <c r="F139" s="338"/>
      <c r="G139" s="244"/>
      <c r="H139" s="315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2:35">
      <c r="B140" s="244"/>
      <c r="C140" s="245"/>
      <c r="D140" s="245"/>
      <c r="E140" s="245"/>
      <c r="F140" s="338"/>
      <c r="G140" s="244"/>
      <c r="H140" s="315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2:35">
      <c r="B141" s="244"/>
      <c r="C141" s="245"/>
      <c r="D141" s="245"/>
      <c r="E141" s="245"/>
      <c r="F141" s="338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2:35">
      <c r="B142" s="244"/>
      <c r="C142" s="245"/>
      <c r="D142" s="245"/>
      <c r="E142" s="245"/>
      <c r="F142" s="338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2:35">
      <c r="B143" s="244"/>
      <c r="C143" s="245"/>
      <c r="D143" s="245"/>
      <c r="E143" s="245"/>
      <c r="F143" s="338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2:35">
      <c r="B144" s="244"/>
      <c r="C144" s="245"/>
      <c r="D144" s="245"/>
      <c r="E144" s="245"/>
      <c r="F144" s="338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8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8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8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8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8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8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8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8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8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8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8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8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8"/>
      <c r="G157" s="244"/>
      <c r="H157" s="244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8"/>
      <c r="G158" s="244"/>
      <c r="H158" s="244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8"/>
      <c r="G159" s="244"/>
      <c r="H159" s="244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8"/>
      <c r="G160" s="244"/>
      <c r="H160" s="244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8"/>
      <c r="G161" s="244"/>
      <c r="H161" s="244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8"/>
      <c r="G162" s="244"/>
      <c r="H162" s="244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8"/>
      <c r="G163" s="244"/>
      <c r="H163" s="244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8"/>
      <c r="G164" s="244"/>
      <c r="H164" s="244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8"/>
      <c r="G165" s="244"/>
      <c r="H165" s="244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8"/>
      <c r="G166" s="244"/>
      <c r="H166" s="244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8"/>
      <c r="G167" s="244"/>
      <c r="H167" s="244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8"/>
      <c r="G168" s="244"/>
      <c r="H168" s="244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8"/>
      <c r="G169" s="244"/>
      <c r="H169" s="244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8"/>
      <c r="G170" s="244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8"/>
      <c r="G171" s="244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8"/>
      <c r="G172" s="244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8"/>
      <c r="G173" s="244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8"/>
      <c r="G174" s="244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8"/>
      <c r="G175" s="244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8"/>
      <c r="G176" s="244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1"/>
  <sheetViews>
    <sheetView zoomScale="83" zoomScaleNormal="85" workbookViewId="0">
      <selection activeCell="F25" sqref="F25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863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44342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52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51" customFormat="1" ht="14.25">
      <c r="A10" s="340">
        <v>1</v>
      </c>
      <c r="B10" s="354">
        <v>44291</v>
      </c>
      <c r="C10" s="355"/>
      <c r="D10" s="391" t="s">
        <v>109</v>
      </c>
      <c r="E10" s="359" t="s">
        <v>557</v>
      </c>
      <c r="F10" s="364" t="s">
        <v>842</v>
      </c>
      <c r="G10" s="364">
        <v>1370</v>
      </c>
      <c r="H10" s="359"/>
      <c r="I10" s="356" t="s">
        <v>843</v>
      </c>
      <c r="J10" s="361" t="s">
        <v>558</v>
      </c>
      <c r="K10" s="361"/>
      <c r="L10" s="369"/>
      <c r="M10" s="333"/>
      <c r="N10" s="342"/>
      <c r="O10" s="339"/>
      <c r="P10" s="432"/>
      <c r="Q10" s="4"/>
      <c r="R10" s="433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51" customFormat="1" ht="14.25">
      <c r="A11" s="470">
        <v>2</v>
      </c>
      <c r="B11" s="509">
        <v>44295</v>
      </c>
      <c r="C11" s="471"/>
      <c r="D11" s="424" t="s">
        <v>365</v>
      </c>
      <c r="E11" s="472" t="s">
        <v>557</v>
      </c>
      <c r="F11" s="422">
        <v>1440</v>
      </c>
      <c r="G11" s="473">
        <v>1370</v>
      </c>
      <c r="H11" s="472">
        <v>1545</v>
      </c>
      <c r="I11" s="474" t="s">
        <v>845</v>
      </c>
      <c r="J11" s="423" t="s">
        <v>947</v>
      </c>
      <c r="K11" s="423">
        <f t="shared" ref="K11" si="0">H11-F11</f>
        <v>105</v>
      </c>
      <c r="L11" s="453">
        <f t="shared" ref="L11" si="1">(F11*-0.8)/100</f>
        <v>-11.52</v>
      </c>
      <c r="M11" s="421">
        <f t="shared" ref="M11" si="2">(K11+L11)/F11</f>
        <v>6.4916666666666664E-2</v>
      </c>
      <c r="N11" s="423" t="s">
        <v>556</v>
      </c>
      <c r="O11" s="475">
        <v>44334</v>
      </c>
      <c r="P11" s="432"/>
      <c r="Q11" s="4"/>
      <c r="R11" s="433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51" customFormat="1" ht="14.25">
      <c r="A12" s="470">
        <v>3</v>
      </c>
      <c r="B12" s="442">
        <v>44301</v>
      </c>
      <c r="C12" s="471"/>
      <c r="D12" s="424" t="s">
        <v>744</v>
      </c>
      <c r="E12" s="472" t="s">
        <v>557</v>
      </c>
      <c r="F12" s="422">
        <v>4125</v>
      </c>
      <c r="G12" s="473">
        <v>3850</v>
      </c>
      <c r="H12" s="472">
        <v>4390</v>
      </c>
      <c r="I12" s="474" t="s">
        <v>846</v>
      </c>
      <c r="J12" s="423" t="s">
        <v>901</v>
      </c>
      <c r="K12" s="423">
        <f t="shared" ref="K12" si="3">H12-F12</f>
        <v>265</v>
      </c>
      <c r="L12" s="453">
        <f t="shared" ref="L12" si="4">(F12*-0.8)/100</f>
        <v>-33</v>
      </c>
      <c r="M12" s="421">
        <f t="shared" ref="M12" si="5">(K12+L12)/F12</f>
        <v>5.624242424242424E-2</v>
      </c>
      <c r="N12" s="423" t="s">
        <v>556</v>
      </c>
      <c r="O12" s="475">
        <v>44326</v>
      </c>
      <c r="P12" s="432"/>
      <c r="Q12" s="4"/>
      <c r="R12" s="433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51" customFormat="1" ht="14.25">
      <c r="A13" s="470">
        <v>4</v>
      </c>
      <c r="B13" s="442">
        <v>44313</v>
      </c>
      <c r="C13" s="471"/>
      <c r="D13" s="424" t="s">
        <v>242</v>
      </c>
      <c r="E13" s="472" t="s">
        <v>557</v>
      </c>
      <c r="F13" s="422">
        <v>492.5</v>
      </c>
      <c r="G13" s="473">
        <v>460</v>
      </c>
      <c r="H13" s="472">
        <v>524</v>
      </c>
      <c r="I13" s="474">
        <v>550</v>
      </c>
      <c r="J13" s="423" t="s">
        <v>872</v>
      </c>
      <c r="K13" s="423">
        <f t="shared" ref="K13" si="6">H13-F13</f>
        <v>31.5</v>
      </c>
      <c r="L13" s="453">
        <f t="shared" ref="L13" si="7">(F13*-0.8)/100</f>
        <v>-3.94</v>
      </c>
      <c r="M13" s="421">
        <f t="shared" ref="M13" si="8">(K13+L13)/F13</f>
        <v>5.5959390862944158E-2</v>
      </c>
      <c r="N13" s="423" t="s">
        <v>556</v>
      </c>
      <c r="O13" s="475">
        <v>44321</v>
      </c>
      <c r="P13" s="432"/>
      <c r="Q13" s="4"/>
      <c r="R13" s="433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51" customFormat="1" ht="14.25">
      <c r="A14" s="340">
        <v>5</v>
      </c>
      <c r="B14" s="354">
        <v>44314</v>
      </c>
      <c r="C14" s="355"/>
      <c r="D14" s="391" t="s">
        <v>852</v>
      </c>
      <c r="E14" s="359" t="s">
        <v>557</v>
      </c>
      <c r="F14" s="364" t="s">
        <v>853</v>
      </c>
      <c r="G14" s="364">
        <v>2600</v>
      </c>
      <c r="H14" s="359"/>
      <c r="I14" s="356">
        <v>3200</v>
      </c>
      <c r="J14" s="361" t="s">
        <v>558</v>
      </c>
      <c r="K14" s="361"/>
      <c r="L14" s="369"/>
      <c r="M14" s="333"/>
      <c r="N14" s="342"/>
      <c r="O14" s="339"/>
      <c r="P14" s="432"/>
      <c r="Q14" s="4"/>
      <c r="R14" s="433" t="s">
        <v>792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51" customFormat="1" ht="14.25">
      <c r="A15" s="470">
        <v>6</v>
      </c>
      <c r="B15" s="509">
        <v>44315</v>
      </c>
      <c r="C15" s="471"/>
      <c r="D15" s="424" t="s">
        <v>855</v>
      </c>
      <c r="E15" s="472" t="s">
        <v>557</v>
      </c>
      <c r="F15" s="422">
        <v>300</v>
      </c>
      <c r="G15" s="473">
        <v>278</v>
      </c>
      <c r="H15" s="472">
        <v>318</v>
      </c>
      <c r="I15" s="474" t="s">
        <v>856</v>
      </c>
      <c r="J15" s="423" t="s">
        <v>937</v>
      </c>
      <c r="K15" s="423">
        <f t="shared" ref="K15" si="9">H15-F15</f>
        <v>18</v>
      </c>
      <c r="L15" s="453">
        <f t="shared" ref="L15" si="10">(F15*-0.8)/100</f>
        <v>-2.4</v>
      </c>
      <c r="M15" s="421">
        <f t="shared" ref="M15" si="11">(K15+L15)/F15</f>
        <v>5.1999999999999998E-2</v>
      </c>
      <c r="N15" s="423" t="s">
        <v>556</v>
      </c>
      <c r="O15" s="475">
        <v>44333</v>
      </c>
      <c r="P15" s="432"/>
      <c r="Q15" s="4"/>
      <c r="R15" s="433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51" customFormat="1" ht="14.25">
      <c r="A16" s="470">
        <v>7</v>
      </c>
      <c r="B16" s="442">
        <v>44319</v>
      </c>
      <c r="C16" s="471"/>
      <c r="D16" s="424" t="s">
        <v>59</v>
      </c>
      <c r="E16" s="472" t="s">
        <v>557</v>
      </c>
      <c r="F16" s="422">
        <v>1750</v>
      </c>
      <c r="G16" s="473">
        <v>1635</v>
      </c>
      <c r="H16" s="472">
        <v>1857.5</v>
      </c>
      <c r="I16" s="474">
        <v>1950</v>
      </c>
      <c r="J16" s="423" t="s">
        <v>900</v>
      </c>
      <c r="K16" s="423">
        <f t="shared" ref="K16" si="12">H16-F16</f>
        <v>107.5</v>
      </c>
      <c r="L16" s="453">
        <f t="shared" ref="L16" si="13">(F16*-0.8)/100</f>
        <v>-14</v>
      </c>
      <c r="M16" s="421">
        <f t="shared" ref="M16" si="14">(K16+L16)/F16</f>
        <v>5.3428571428571429E-2</v>
      </c>
      <c r="N16" s="423" t="s">
        <v>556</v>
      </c>
      <c r="O16" s="475">
        <v>44326</v>
      </c>
      <c r="P16" s="432"/>
      <c r="Q16" s="4"/>
      <c r="R16" s="433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51" customFormat="1" ht="14.25">
      <c r="A17" s="340">
        <v>8</v>
      </c>
      <c r="B17" s="354">
        <v>44319</v>
      </c>
      <c r="C17" s="355"/>
      <c r="D17" s="391" t="s">
        <v>249</v>
      </c>
      <c r="E17" s="359" t="s">
        <v>557</v>
      </c>
      <c r="F17" s="364" t="s">
        <v>861</v>
      </c>
      <c r="G17" s="364">
        <v>619</v>
      </c>
      <c r="H17" s="359"/>
      <c r="I17" s="356" t="s">
        <v>862</v>
      </c>
      <c r="J17" s="361" t="s">
        <v>558</v>
      </c>
      <c r="K17" s="361"/>
      <c r="L17" s="369"/>
      <c r="M17" s="333"/>
      <c r="N17" s="342"/>
      <c r="O17" s="339"/>
      <c r="P17" s="432"/>
      <c r="Q17" s="4"/>
      <c r="R17" s="433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451" customFormat="1" ht="14.25">
      <c r="A18" s="470">
        <v>9</v>
      </c>
      <c r="B18" s="509">
        <v>44333</v>
      </c>
      <c r="C18" s="471"/>
      <c r="D18" s="424" t="s">
        <v>260</v>
      </c>
      <c r="E18" s="472" t="s">
        <v>557</v>
      </c>
      <c r="F18" s="473">
        <v>3535</v>
      </c>
      <c r="G18" s="473">
        <v>3340</v>
      </c>
      <c r="H18" s="472">
        <v>3752.5</v>
      </c>
      <c r="I18" s="474" t="s">
        <v>938</v>
      </c>
      <c r="J18" s="423" t="s">
        <v>957</v>
      </c>
      <c r="K18" s="423">
        <f t="shared" ref="K18" si="15">H18-F18</f>
        <v>217.5</v>
      </c>
      <c r="L18" s="453">
        <f t="shared" ref="L18" si="16">(F18*-0.8)/100</f>
        <v>-28.28</v>
      </c>
      <c r="M18" s="421">
        <f t="shared" ref="M18" si="17">(K18+L18)/F18</f>
        <v>5.3527581329561529E-2</v>
      </c>
      <c r="N18" s="423" t="s">
        <v>556</v>
      </c>
      <c r="O18" s="475">
        <v>44335</v>
      </c>
      <c r="P18" s="432"/>
      <c r="Q18" s="4"/>
      <c r="R18" s="433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451" customFormat="1" ht="14.25">
      <c r="A19" s="470">
        <v>10</v>
      </c>
      <c r="B19" s="442">
        <v>44335</v>
      </c>
      <c r="C19" s="471"/>
      <c r="D19" s="424" t="s">
        <v>960</v>
      </c>
      <c r="E19" s="472" t="s">
        <v>557</v>
      </c>
      <c r="F19" s="473">
        <v>141.5</v>
      </c>
      <c r="G19" s="473">
        <v>129</v>
      </c>
      <c r="H19" s="472">
        <v>155</v>
      </c>
      <c r="I19" s="474" t="s">
        <v>961</v>
      </c>
      <c r="J19" s="423" t="s">
        <v>913</v>
      </c>
      <c r="K19" s="423">
        <f t="shared" ref="K19" si="18">H19-F19</f>
        <v>13.5</v>
      </c>
      <c r="L19" s="453">
        <f t="shared" ref="L19" si="19">(F19*-0.8)/100</f>
        <v>-1.1320000000000001</v>
      </c>
      <c r="M19" s="421">
        <f t="shared" ref="M19" si="20">(K19+L19)/F19</f>
        <v>8.7406360424028273E-2</v>
      </c>
      <c r="N19" s="423" t="s">
        <v>556</v>
      </c>
      <c r="O19" s="475">
        <v>44341</v>
      </c>
      <c r="P19" s="432"/>
      <c r="Q19" s="4"/>
      <c r="R19" s="433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451" customFormat="1" ht="14.25">
      <c r="A20" s="340">
        <v>11</v>
      </c>
      <c r="B20" s="354">
        <v>44337</v>
      </c>
      <c r="C20" s="355"/>
      <c r="D20" s="391" t="s">
        <v>466</v>
      </c>
      <c r="E20" s="359" t="s">
        <v>557</v>
      </c>
      <c r="F20" s="364" t="s">
        <v>981</v>
      </c>
      <c r="G20" s="364">
        <v>555</v>
      </c>
      <c r="H20" s="359"/>
      <c r="I20" s="356" t="s">
        <v>982</v>
      </c>
      <c r="J20" s="361" t="s">
        <v>558</v>
      </c>
      <c r="K20" s="361"/>
      <c r="L20" s="369"/>
      <c r="M20" s="333"/>
      <c r="N20" s="342"/>
      <c r="O20" s="339"/>
      <c r="P20" s="432"/>
      <c r="Q20" s="4"/>
      <c r="R20" s="433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451" customFormat="1" ht="14.25">
      <c r="A21" s="340">
        <v>12</v>
      </c>
      <c r="B21" s="354">
        <v>44340</v>
      </c>
      <c r="C21" s="355"/>
      <c r="D21" s="391" t="s">
        <v>418</v>
      </c>
      <c r="E21" s="359" t="s">
        <v>557</v>
      </c>
      <c r="F21" s="368" t="s">
        <v>1002</v>
      </c>
      <c r="G21" s="364">
        <v>217.5</v>
      </c>
      <c r="H21" s="359"/>
      <c r="I21" s="356" t="s">
        <v>1003</v>
      </c>
      <c r="J21" s="361" t="s">
        <v>558</v>
      </c>
      <c r="K21" s="361"/>
      <c r="L21" s="369"/>
      <c r="M21" s="333"/>
      <c r="N21" s="342"/>
      <c r="O21" s="339"/>
      <c r="P21" s="432"/>
      <c r="Q21" s="4"/>
      <c r="R21" s="433" t="s">
        <v>792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2" customFormat="1" ht="14.25">
      <c r="A22" s="340"/>
      <c r="B22" s="354"/>
      <c r="C22" s="355"/>
      <c r="D22" s="366"/>
      <c r="E22" s="359"/>
      <c r="F22" s="359"/>
      <c r="G22" s="364"/>
      <c r="H22" s="359"/>
      <c r="I22" s="356"/>
      <c r="J22" s="361"/>
      <c r="K22" s="361"/>
      <c r="L22" s="369"/>
      <c r="M22" s="333"/>
      <c r="N22" s="342"/>
      <c r="O22" s="339"/>
      <c r="P22" s="432"/>
      <c r="Q22" s="4"/>
      <c r="R22" s="433"/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2" customFormat="1" ht="14.25">
      <c r="A23" s="412"/>
      <c r="B23" s="413"/>
      <c r="C23" s="414"/>
      <c r="D23" s="415"/>
      <c r="E23" s="416"/>
      <c r="F23" s="416"/>
      <c r="G23" s="379"/>
      <c r="H23" s="416"/>
      <c r="I23" s="417"/>
      <c r="J23" s="380"/>
      <c r="K23" s="380"/>
      <c r="L23" s="418"/>
      <c r="M23" s="76"/>
      <c r="N23" s="419"/>
      <c r="O23" s="420"/>
      <c r="P23" s="362"/>
      <c r="Q23" s="61"/>
      <c r="R23" s="312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38" s="2" customFormat="1" ht="14.25">
      <c r="A24" s="412"/>
      <c r="B24" s="413"/>
      <c r="C24" s="414"/>
      <c r="D24" s="415"/>
      <c r="E24" s="416"/>
      <c r="F24" s="416"/>
      <c r="G24" s="379"/>
      <c r="H24" s="416"/>
      <c r="I24" s="417"/>
      <c r="J24" s="380"/>
      <c r="K24" s="380"/>
      <c r="L24" s="418"/>
      <c r="M24" s="76"/>
      <c r="N24" s="419"/>
      <c r="O24" s="420"/>
      <c r="P24" s="362"/>
      <c r="Q24" s="61"/>
      <c r="R24" s="312"/>
      <c r="S24" s="61"/>
      <c r="T24" s="61"/>
      <c r="U24" s="61"/>
      <c r="V24" s="61"/>
      <c r="W24" s="61"/>
      <c r="X24" s="61"/>
      <c r="Y24" s="61"/>
      <c r="Z24" s="61"/>
      <c r="AA24" s="61"/>
      <c r="AB24" s="61"/>
    </row>
    <row r="25" spans="1:38" s="2" customFormat="1" ht="12" customHeight="1">
      <c r="A25" s="20" t="s">
        <v>560</v>
      </c>
      <c r="B25" s="21"/>
      <c r="C25" s="22"/>
      <c r="D25" s="23"/>
      <c r="E25" s="24"/>
      <c r="F25" s="25"/>
      <c r="G25" s="25"/>
      <c r="H25" s="25"/>
      <c r="I25" s="25"/>
      <c r="J25" s="62"/>
      <c r="K25" s="25"/>
      <c r="L25" s="370"/>
      <c r="M25" s="35"/>
      <c r="N25" s="62"/>
      <c r="O25" s="63"/>
      <c r="P25" s="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2" customFormat="1" ht="12" customHeight="1">
      <c r="A26" s="26" t="s">
        <v>561</v>
      </c>
      <c r="B26" s="20"/>
      <c r="C26" s="20"/>
      <c r="D26" s="20"/>
      <c r="F26" s="27" t="s">
        <v>562</v>
      </c>
      <c r="G26" s="14"/>
      <c r="H26" s="28"/>
      <c r="I26" s="33"/>
      <c r="J26" s="64"/>
      <c r="K26" s="65"/>
      <c r="L26" s="371"/>
      <c r="M26" s="66"/>
      <c r="N26" s="13"/>
      <c r="O26" s="67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0" t="s">
        <v>563</v>
      </c>
      <c r="B27" s="20"/>
      <c r="C27" s="20"/>
      <c r="D27" s="20"/>
      <c r="E27" s="29"/>
      <c r="F27" s="27" t="s">
        <v>564</v>
      </c>
      <c r="G27" s="14"/>
      <c r="H27" s="28"/>
      <c r="I27" s="33"/>
      <c r="J27" s="64"/>
      <c r="K27" s="65"/>
      <c r="L27" s="371"/>
      <c r="M27" s="66"/>
      <c r="N27" s="13"/>
      <c r="O27" s="67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0"/>
      <c r="B28" s="20"/>
      <c r="C28" s="20"/>
      <c r="D28" s="20"/>
      <c r="E28" s="29"/>
      <c r="F28" s="14"/>
      <c r="G28" s="14"/>
      <c r="H28" s="28"/>
      <c r="I28" s="33"/>
      <c r="J28" s="68"/>
      <c r="K28" s="65"/>
      <c r="L28" s="371"/>
      <c r="M28" s="14"/>
      <c r="N28" s="69"/>
      <c r="O28" s="54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ht="15">
      <c r="A29" s="8"/>
      <c r="B29" s="30" t="s">
        <v>565</v>
      </c>
      <c r="C29" s="30"/>
      <c r="D29" s="30"/>
      <c r="E29" s="30"/>
      <c r="F29" s="31"/>
      <c r="G29" s="29"/>
      <c r="H29" s="29"/>
      <c r="I29" s="70"/>
      <c r="J29" s="71"/>
      <c r="K29" s="72"/>
      <c r="L29" s="372"/>
      <c r="M29" s="9"/>
      <c r="N29" s="8"/>
      <c r="O29" s="50"/>
      <c r="P29" s="4"/>
      <c r="R29" s="79"/>
      <c r="S29" s="13"/>
      <c r="T29" s="13"/>
      <c r="U29" s="13"/>
      <c r="V29" s="13"/>
      <c r="W29" s="13"/>
      <c r="X29" s="13"/>
      <c r="Y29" s="13"/>
      <c r="Z29" s="13"/>
    </row>
    <row r="30" spans="1:38" s="3" customFormat="1" ht="38.25">
      <c r="A30" s="17" t="s">
        <v>16</v>
      </c>
      <c r="B30" s="18" t="s">
        <v>534</v>
      </c>
      <c r="C30" s="18"/>
      <c r="D30" s="19" t="s">
        <v>545</v>
      </c>
      <c r="E30" s="18" t="s">
        <v>546</v>
      </c>
      <c r="F30" s="18" t="s">
        <v>547</v>
      </c>
      <c r="G30" s="18" t="s">
        <v>566</v>
      </c>
      <c r="H30" s="18" t="s">
        <v>549</v>
      </c>
      <c r="I30" s="18" t="s">
        <v>550</v>
      </c>
      <c r="J30" s="18" t="s">
        <v>551</v>
      </c>
      <c r="K30" s="59" t="s">
        <v>567</v>
      </c>
      <c r="L30" s="373" t="s">
        <v>818</v>
      </c>
      <c r="M30" s="60" t="s">
        <v>817</v>
      </c>
      <c r="N30" s="18" t="s">
        <v>554</v>
      </c>
      <c r="O30" s="75" t="s">
        <v>555</v>
      </c>
      <c r="P30" s="4"/>
      <c r="Q30" s="37"/>
      <c r="R30" s="35"/>
      <c r="S30" s="35"/>
      <c r="T30" s="35"/>
    </row>
    <row r="31" spans="1:38" s="350" customFormat="1" ht="15" customHeight="1">
      <c r="A31" s="443">
        <v>1</v>
      </c>
      <c r="B31" s="442">
        <v>44306</v>
      </c>
      <c r="C31" s="444"/>
      <c r="D31" s="445" t="s">
        <v>848</v>
      </c>
      <c r="E31" s="422" t="s">
        <v>557</v>
      </c>
      <c r="F31" s="422">
        <v>510</v>
      </c>
      <c r="G31" s="446">
        <v>494</v>
      </c>
      <c r="H31" s="446">
        <v>526</v>
      </c>
      <c r="I31" s="422" t="s">
        <v>849</v>
      </c>
      <c r="J31" s="423" t="s">
        <v>886</v>
      </c>
      <c r="K31" s="423">
        <f>H31-F31</f>
        <v>16</v>
      </c>
      <c r="L31" s="453">
        <f>(F31*-0.7)/100</f>
        <v>-3.57</v>
      </c>
      <c r="M31" s="421">
        <f>(K31+L31)/F31</f>
        <v>2.4372549019607843E-2</v>
      </c>
      <c r="N31" s="423" t="s">
        <v>556</v>
      </c>
      <c r="O31" s="475">
        <v>44323</v>
      </c>
      <c r="P31" s="4"/>
      <c r="Q31" s="4"/>
      <c r="R31" s="314" t="s">
        <v>559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50" customFormat="1" ht="15" customHeight="1">
      <c r="A32" s="443">
        <v>2</v>
      </c>
      <c r="B32" s="442">
        <v>44314</v>
      </c>
      <c r="C32" s="444"/>
      <c r="D32" s="445" t="s">
        <v>854</v>
      </c>
      <c r="E32" s="422" t="s">
        <v>557</v>
      </c>
      <c r="F32" s="422">
        <v>1500</v>
      </c>
      <c r="G32" s="446">
        <v>1450</v>
      </c>
      <c r="H32" s="446">
        <v>1541</v>
      </c>
      <c r="I32" s="422">
        <v>1600</v>
      </c>
      <c r="J32" s="423" t="s">
        <v>914</v>
      </c>
      <c r="K32" s="423">
        <f t="shared" ref="K32" si="21">H32-F32</f>
        <v>41</v>
      </c>
      <c r="L32" s="453">
        <f>(F32*-0.7)/100</f>
        <v>-10.5</v>
      </c>
      <c r="M32" s="421">
        <f t="shared" ref="M32" si="22">(K32+L32)/F32</f>
        <v>2.0333333333333332E-2</v>
      </c>
      <c r="N32" s="423" t="s">
        <v>556</v>
      </c>
      <c r="O32" s="475">
        <v>44328</v>
      </c>
      <c r="P32" s="4"/>
      <c r="Q32" s="4"/>
      <c r="R32" s="314" t="s">
        <v>792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50" customFormat="1" ht="15" customHeight="1">
      <c r="A33" s="443">
        <v>3</v>
      </c>
      <c r="B33" s="442">
        <v>44316</v>
      </c>
      <c r="C33" s="444"/>
      <c r="D33" s="445" t="s">
        <v>372</v>
      </c>
      <c r="E33" s="422" t="s">
        <v>557</v>
      </c>
      <c r="F33" s="422">
        <v>533.5</v>
      </c>
      <c r="G33" s="446">
        <v>517</v>
      </c>
      <c r="H33" s="446">
        <v>548.5</v>
      </c>
      <c r="I33" s="422" t="s">
        <v>847</v>
      </c>
      <c r="J33" s="423" t="s">
        <v>883</v>
      </c>
      <c r="K33" s="423">
        <f t="shared" ref="K33:K41" si="23">H33-F33</f>
        <v>15</v>
      </c>
      <c r="L33" s="453">
        <f>(F33*-0.7)/100</f>
        <v>-3.7344999999999997</v>
      </c>
      <c r="M33" s="421">
        <f t="shared" ref="M33" si="24">(K33+L33)/F33</f>
        <v>2.1116213683223993E-2</v>
      </c>
      <c r="N33" s="423" t="s">
        <v>556</v>
      </c>
      <c r="O33" s="475">
        <v>44323</v>
      </c>
      <c r="P33" s="4"/>
      <c r="Q33" s="4"/>
      <c r="R33" s="314" t="s">
        <v>792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0" customFormat="1" ht="15" customHeight="1">
      <c r="A34" s="443">
        <v>4</v>
      </c>
      <c r="B34" s="442">
        <v>44319</v>
      </c>
      <c r="C34" s="444"/>
      <c r="D34" s="445" t="s">
        <v>175</v>
      </c>
      <c r="E34" s="422" t="s">
        <v>557</v>
      </c>
      <c r="F34" s="422">
        <v>651</v>
      </c>
      <c r="G34" s="446">
        <v>630</v>
      </c>
      <c r="H34" s="446">
        <v>663</v>
      </c>
      <c r="I34" s="422">
        <v>690</v>
      </c>
      <c r="J34" s="423" t="s">
        <v>857</v>
      </c>
      <c r="K34" s="423">
        <f t="shared" si="23"/>
        <v>12</v>
      </c>
      <c r="L34" s="453">
        <f>(F34*-0.07)/100</f>
        <v>-0.45570000000000005</v>
      </c>
      <c r="M34" s="421">
        <f t="shared" ref="M34:M35" si="25">(K34+L34)/F34</f>
        <v>1.7733179723502305E-2</v>
      </c>
      <c r="N34" s="423" t="s">
        <v>556</v>
      </c>
      <c r="O34" s="462">
        <v>44319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478">
        <v>5</v>
      </c>
      <c r="B35" s="479">
        <v>44319</v>
      </c>
      <c r="C35" s="480"/>
      <c r="D35" s="481" t="s">
        <v>87</v>
      </c>
      <c r="E35" s="482" t="s">
        <v>557</v>
      </c>
      <c r="F35" s="482">
        <v>543</v>
      </c>
      <c r="G35" s="483">
        <v>524</v>
      </c>
      <c r="H35" s="483">
        <v>524</v>
      </c>
      <c r="I35" s="482" t="s">
        <v>860</v>
      </c>
      <c r="J35" s="484" t="s">
        <v>894</v>
      </c>
      <c r="K35" s="484">
        <f t="shared" si="23"/>
        <v>-19</v>
      </c>
      <c r="L35" s="485">
        <f t="shared" ref="L35:L41" si="26">(F35*-0.7)/100</f>
        <v>-3.8009999999999997</v>
      </c>
      <c r="M35" s="486">
        <f t="shared" si="25"/>
        <v>-4.1990791896869245E-2</v>
      </c>
      <c r="N35" s="484" t="s">
        <v>620</v>
      </c>
      <c r="O35" s="487">
        <v>44326</v>
      </c>
      <c r="P35" s="4"/>
      <c r="Q35" s="4"/>
      <c r="R35" s="31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443">
        <v>6</v>
      </c>
      <c r="B36" s="442">
        <v>44320</v>
      </c>
      <c r="C36" s="444"/>
      <c r="D36" s="445" t="s">
        <v>68</v>
      </c>
      <c r="E36" s="422" t="s">
        <v>557</v>
      </c>
      <c r="F36" s="422">
        <v>558.5</v>
      </c>
      <c r="G36" s="446">
        <v>544</v>
      </c>
      <c r="H36" s="446">
        <v>574</v>
      </c>
      <c r="I36" s="422" t="s">
        <v>871</v>
      </c>
      <c r="J36" s="423" t="s">
        <v>881</v>
      </c>
      <c r="K36" s="423">
        <f t="shared" si="23"/>
        <v>15.5</v>
      </c>
      <c r="L36" s="453">
        <f t="shared" si="26"/>
        <v>-3.9095</v>
      </c>
      <c r="M36" s="421">
        <f t="shared" ref="M36" si="27">(K36+L36)/F36</f>
        <v>2.0752909579230081E-2</v>
      </c>
      <c r="N36" s="423" t="s">
        <v>556</v>
      </c>
      <c r="O36" s="475">
        <v>44326</v>
      </c>
      <c r="P36" s="4"/>
      <c r="Q36" s="4"/>
      <c r="R36" s="31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443">
        <v>7</v>
      </c>
      <c r="B37" s="442">
        <v>44321</v>
      </c>
      <c r="C37" s="444"/>
      <c r="D37" s="445" t="s">
        <v>324</v>
      </c>
      <c r="E37" s="422" t="s">
        <v>557</v>
      </c>
      <c r="F37" s="422">
        <v>526</v>
      </c>
      <c r="G37" s="446">
        <v>510</v>
      </c>
      <c r="H37" s="446">
        <v>535</v>
      </c>
      <c r="I37" s="422">
        <v>550</v>
      </c>
      <c r="J37" s="423" t="s">
        <v>799</v>
      </c>
      <c r="K37" s="423">
        <f t="shared" si="23"/>
        <v>9</v>
      </c>
      <c r="L37" s="453">
        <f t="shared" si="26"/>
        <v>-3.6819999999999999</v>
      </c>
      <c r="M37" s="421">
        <f t="shared" ref="M37:M38" si="28">(K37+L37)/F37</f>
        <v>1.0110266159695817E-2</v>
      </c>
      <c r="N37" s="423" t="s">
        <v>556</v>
      </c>
      <c r="O37" s="475">
        <v>44322</v>
      </c>
      <c r="P37" s="4"/>
      <c r="Q37" s="4"/>
      <c r="R37" s="314" t="s">
        <v>792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443">
        <v>8</v>
      </c>
      <c r="B38" s="442">
        <v>44321</v>
      </c>
      <c r="C38" s="444"/>
      <c r="D38" s="445" t="s">
        <v>292</v>
      </c>
      <c r="E38" s="422" t="s">
        <v>557</v>
      </c>
      <c r="F38" s="422">
        <v>326.5</v>
      </c>
      <c r="G38" s="446">
        <v>317</v>
      </c>
      <c r="H38" s="446">
        <v>338</v>
      </c>
      <c r="I38" s="422">
        <v>345</v>
      </c>
      <c r="J38" s="423" t="s">
        <v>903</v>
      </c>
      <c r="K38" s="423">
        <f t="shared" si="23"/>
        <v>11.5</v>
      </c>
      <c r="L38" s="453">
        <f t="shared" si="26"/>
        <v>-2.2854999999999999</v>
      </c>
      <c r="M38" s="421">
        <f t="shared" si="28"/>
        <v>2.822205206738132E-2</v>
      </c>
      <c r="N38" s="423" t="s">
        <v>556</v>
      </c>
      <c r="O38" s="475">
        <v>44326</v>
      </c>
      <c r="P38" s="4"/>
      <c r="Q38" s="4"/>
      <c r="R38" s="31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443">
        <v>9</v>
      </c>
      <c r="B39" s="442">
        <v>44323</v>
      </c>
      <c r="C39" s="444"/>
      <c r="D39" s="445" t="s">
        <v>888</v>
      </c>
      <c r="E39" s="422" t="s">
        <v>557</v>
      </c>
      <c r="F39" s="422">
        <v>609</v>
      </c>
      <c r="G39" s="446">
        <v>590</v>
      </c>
      <c r="H39" s="446">
        <v>628</v>
      </c>
      <c r="I39" s="422">
        <v>650</v>
      </c>
      <c r="J39" s="423" t="s">
        <v>896</v>
      </c>
      <c r="K39" s="423">
        <f t="shared" si="23"/>
        <v>19</v>
      </c>
      <c r="L39" s="453">
        <f t="shared" si="26"/>
        <v>-4.2629999999999999</v>
      </c>
      <c r="M39" s="421">
        <f t="shared" ref="M39" si="29">(K39+L39)/F39</f>
        <v>2.4198686371100165E-2</v>
      </c>
      <c r="N39" s="423" t="s">
        <v>556</v>
      </c>
      <c r="O39" s="475">
        <v>44326</v>
      </c>
      <c r="P39" s="4"/>
      <c r="Q39" s="4"/>
      <c r="R39" s="314" t="s">
        <v>792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443">
        <v>10</v>
      </c>
      <c r="B40" s="442">
        <v>44323</v>
      </c>
      <c r="C40" s="444"/>
      <c r="D40" s="445" t="s">
        <v>740</v>
      </c>
      <c r="E40" s="422" t="s">
        <v>557</v>
      </c>
      <c r="F40" s="422">
        <v>802.5</v>
      </c>
      <c r="G40" s="446">
        <v>778</v>
      </c>
      <c r="H40" s="446">
        <v>825</v>
      </c>
      <c r="I40" s="422" t="s">
        <v>891</v>
      </c>
      <c r="J40" s="423" t="s">
        <v>895</v>
      </c>
      <c r="K40" s="423">
        <f t="shared" si="23"/>
        <v>22.5</v>
      </c>
      <c r="L40" s="453">
        <f t="shared" si="26"/>
        <v>-5.6174999999999997</v>
      </c>
      <c r="M40" s="421">
        <f t="shared" ref="M40" si="30">(K40+L40)/F40</f>
        <v>2.1037383177570094E-2</v>
      </c>
      <c r="N40" s="423" t="s">
        <v>556</v>
      </c>
      <c r="O40" s="475">
        <v>44326</v>
      </c>
      <c r="P40" s="4"/>
      <c r="Q40" s="4"/>
      <c r="R40" s="31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488">
        <v>11</v>
      </c>
      <c r="B41" s="489">
        <v>44326</v>
      </c>
      <c r="C41" s="490"/>
      <c r="D41" s="491" t="s">
        <v>372</v>
      </c>
      <c r="E41" s="492" t="s">
        <v>557</v>
      </c>
      <c r="F41" s="492">
        <v>530</v>
      </c>
      <c r="G41" s="493">
        <v>515</v>
      </c>
      <c r="H41" s="493">
        <v>530</v>
      </c>
      <c r="I41" s="492" t="s">
        <v>847</v>
      </c>
      <c r="J41" s="494" t="s">
        <v>665</v>
      </c>
      <c r="K41" s="494">
        <f t="shared" si="23"/>
        <v>0</v>
      </c>
      <c r="L41" s="495">
        <f t="shared" si="26"/>
        <v>-3.71</v>
      </c>
      <c r="M41" s="496">
        <f t="shared" ref="M41:M42" si="31">(K41+L41)/F41</f>
        <v>-7.0000000000000001E-3</v>
      </c>
      <c r="N41" s="494" t="s">
        <v>665</v>
      </c>
      <c r="O41" s="497">
        <v>44327</v>
      </c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443">
        <v>12</v>
      </c>
      <c r="B42" s="442">
        <v>44326</v>
      </c>
      <c r="C42" s="444"/>
      <c r="D42" s="445" t="s">
        <v>50</v>
      </c>
      <c r="E42" s="422" t="s">
        <v>557</v>
      </c>
      <c r="F42" s="422">
        <v>2550</v>
      </c>
      <c r="G42" s="446">
        <v>2475</v>
      </c>
      <c r="H42" s="446">
        <v>2620</v>
      </c>
      <c r="I42" s="422" t="s">
        <v>897</v>
      </c>
      <c r="J42" s="423" t="s">
        <v>731</v>
      </c>
      <c r="K42" s="423">
        <f>H42-F42</f>
        <v>70</v>
      </c>
      <c r="L42" s="453">
        <f>(F42*-0.7)/100</f>
        <v>-17.850000000000001</v>
      </c>
      <c r="M42" s="421">
        <f t="shared" si="31"/>
        <v>2.0450980392156863E-2</v>
      </c>
      <c r="N42" s="423" t="s">
        <v>556</v>
      </c>
      <c r="O42" s="475">
        <v>44330</v>
      </c>
      <c r="P42" s="4"/>
      <c r="Q42" s="4"/>
      <c r="R42" s="31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443">
        <v>13</v>
      </c>
      <c r="B43" s="442">
        <v>44327</v>
      </c>
      <c r="C43" s="444"/>
      <c r="D43" s="445" t="s">
        <v>160</v>
      </c>
      <c r="E43" s="422" t="s">
        <v>557</v>
      </c>
      <c r="F43" s="422">
        <v>1837</v>
      </c>
      <c r="G43" s="446">
        <v>1780</v>
      </c>
      <c r="H43" s="446">
        <v>1877.5</v>
      </c>
      <c r="I43" s="422" t="s">
        <v>910</v>
      </c>
      <c r="J43" s="423" t="s">
        <v>904</v>
      </c>
      <c r="K43" s="423">
        <f>H43-F43</f>
        <v>40.5</v>
      </c>
      <c r="L43" s="453">
        <f>(F43*-0.07)/100</f>
        <v>-1.2859</v>
      </c>
      <c r="M43" s="421">
        <f t="shared" ref="M43:M44" si="32">(K43+L43)/F43</f>
        <v>2.1346815459989114E-2</v>
      </c>
      <c r="N43" s="423" t="s">
        <v>556</v>
      </c>
      <c r="O43" s="462">
        <v>44327</v>
      </c>
      <c r="P43" s="4"/>
      <c r="Q43" s="4"/>
      <c r="R43" s="31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478">
        <v>14</v>
      </c>
      <c r="B44" s="479">
        <v>44327</v>
      </c>
      <c r="C44" s="480"/>
      <c r="D44" s="481" t="s">
        <v>174</v>
      </c>
      <c r="E44" s="482" t="s">
        <v>557</v>
      </c>
      <c r="F44" s="482">
        <v>846.5</v>
      </c>
      <c r="G44" s="483">
        <v>820</v>
      </c>
      <c r="H44" s="483">
        <v>820</v>
      </c>
      <c r="I44" s="482">
        <v>895</v>
      </c>
      <c r="J44" s="484" t="s">
        <v>915</v>
      </c>
      <c r="K44" s="484">
        <f t="shared" ref="K44" si="33">H44-F44</f>
        <v>-26.5</v>
      </c>
      <c r="L44" s="485">
        <f t="shared" ref="L44" si="34">(F44*-0.7)/100</f>
        <v>-5.9254999999999995</v>
      </c>
      <c r="M44" s="486">
        <f t="shared" si="32"/>
        <v>-3.8305375073833428E-2</v>
      </c>
      <c r="N44" s="484" t="s">
        <v>620</v>
      </c>
      <c r="O44" s="487">
        <v>44328</v>
      </c>
      <c r="P44" s="4"/>
      <c r="Q44" s="4"/>
      <c r="R44" s="314" t="s">
        <v>792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478">
        <v>15</v>
      </c>
      <c r="B45" s="479">
        <v>44328</v>
      </c>
      <c r="C45" s="480"/>
      <c r="D45" s="481" t="s">
        <v>372</v>
      </c>
      <c r="E45" s="482" t="s">
        <v>557</v>
      </c>
      <c r="F45" s="482">
        <v>524</v>
      </c>
      <c r="G45" s="483">
        <v>507</v>
      </c>
      <c r="H45" s="483">
        <v>507</v>
      </c>
      <c r="I45" s="482">
        <v>560</v>
      </c>
      <c r="J45" s="484" t="s">
        <v>927</v>
      </c>
      <c r="K45" s="484">
        <f t="shared" ref="K45" si="35">H45-F45</f>
        <v>-17</v>
      </c>
      <c r="L45" s="485">
        <f t="shared" ref="L45" si="36">(F45*-0.7)/100</f>
        <v>-3.6679999999999997</v>
      </c>
      <c r="M45" s="486">
        <f t="shared" ref="M45" si="37">(K45+L45)/F45</f>
        <v>-3.9442748091603051E-2</v>
      </c>
      <c r="N45" s="484" t="s">
        <v>620</v>
      </c>
      <c r="O45" s="487">
        <v>44330</v>
      </c>
      <c r="P45" s="4"/>
      <c r="Q45" s="4"/>
      <c r="R45" s="314" t="s">
        <v>792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375">
        <v>16</v>
      </c>
      <c r="B46" s="397">
        <v>44330</v>
      </c>
      <c r="C46" s="400"/>
      <c r="D46" s="367" t="s">
        <v>120</v>
      </c>
      <c r="E46" s="368" t="s">
        <v>557</v>
      </c>
      <c r="F46" s="368" t="s">
        <v>928</v>
      </c>
      <c r="G46" s="401">
        <v>497</v>
      </c>
      <c r="H46" s="401"/>
      <c r="I46" s="368" t="s">
        <v>929</v>
      </c>
      <c r="J46" s="334" t="s">
        <v>558</v>
      </c>
      <c r="K46" s="334"/>
      <c r="L46" s="383"/>
      <c r="M46" s="381"/>
      <c r="N46" s="361"/>
      <c r="O46" s="374"/>
      <c r="P46" s="4"/>
      <c r="Q46" s="4"/>
      <c r="R46" s="31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443">
        <v>17</v>
      </c>
      <c r="B47" s="442">
        <v>44330</v>
      </c>
      <c r="C47" s="444"/>
      <c r="D47" s="445" t="s">
        <v>321</v>
      </c>
      <c r="E47" s="422" t="s">
        <v>557</v>
      </c>
      <c r="F47" s="422">
        <v>292</v>
      </c>
      <c r="G47" s="446">
        <v>284</v>
      </c>
      <c r="H47" s="446">
        <v>298.5</v>
      </c>
      <c r="I47" s="422">
        <v>310</v>
      </c>
      <c r="J47" s="423" t="s">
        <v>874</v>
      </c>
      <c r="K47" s="423">
        <f>H47-F47</f>
        <v>6.5</v>
      </c>
      <c r="L47" s="453">
        <f>(F47*-0.07)/100</f>
        <v>-0.20440000000000003</v>
      </c>
      <c r="M47" s="421">
        <f t="shared" ref="M47:M49" si="38">(K47+L47)/F47</f>
        <v>2.1560273972602739E-2</v>
      </c>
      <c r="N47" s="423" t="s">
        <v>556</v>
      </c>
      <c r="O47" s="462">
        <v>44330</v>
      </c>
      <c r="P47" s="4"/>
      <c r="Q47" s="4"/>
      <c r="R47" s="31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5" customHeight="1">
      <c r="A48" s="443">
        <v>18</v>
      </c>
      <c r="B48" s="442">
        <v>44330</v>
      </c>
      <c r="C48" s="444"/>
      <c r="D48" s="445" t="s">
        <v>935</v>
      </c>
      <c r="E48" s="422" t="s">
        <v>557</v>
      </c>
      <c r="F48" s="422">
        <v>2160</v>
      </c>
      <c r="G48" s="446">
        <v>2090</v>
      </c>
      <c r="H48" s="446">
        <v>2225</v>
      </c>
      <c r="I48" s="422" t="s">
        <v>936</v>
      </c>
      <c r="J48" s="423" t="s">
        <v>969</v>
      </c>
      <c r="K48" s="423">
        <f>H48-F48</f>
        <v>65</v>
      </c>
      <c r="L48" s="453">
        <f>(F48*-0.7)/100</f>
        <v>-15.12</v>
      </c>
      <c r="M48" s="421">
        <f t="shared" si="38"/>
        <v>2.3092592592592595E-2</v>
      </c>
      <c r="N48" s="423" t="s">
        <v>556</v>
      </c>
      <c r="O48" s="475">
        <v>44336</v>
      </c>
      <c r="P48" s="4"/>
      <c r="Q48" s="4"/>
      <c r="R48" s="314" t="s">
        <v>792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50" customFormat="1" ht="15" customHeight="1">
      <c r="A49" s="478">
        <v>19</v>
      </c>
      <c r="B49" s="479">
        <v>44334</v>
      </c>
      <c r="C49" s="480"/>
      <c r="D49" s="481" t="s">
        <v>68</v>
      </c>
      <c r="E49" s="482" t="s">
        <v>557</v>
      </c>
      <c r="F49" s="482">
        <v>541</v>
      </c>
      <c r="G49" s="483">
        <v>524</v>
      </c>
      <c r="H49" s="483">
        <v>523</v>
      </c>
      <c r="I49" s="482" t="s">
        <v>860</v>
      </c>
      <c r="J49" s="484" t="s">
        <v>970</v>
      </c>
      <c r="K49" s="484">
        <f t="shared" ref="K49" si="39">H49-F49</f>
        <v>-18</v>
      </c>
      <c r="L49" s="485">
        <f t="shared" ref="L49" si="40">(F49*-0.7)/100</f>
        <v>-3.7869999999999999</v>
      </c>
      <c r="M49" s="486">
        <f t="shared" si="38"/>
        <v>-4.0271719038817003E-2</v>
      </c>
      <c r="N49" s="484" t="s">
        <v>620</v>
      </c>
      <c r="O49" s="487">
        <v>44336</v>
      </c>
      <c r="P49" s="4"/>
      <c r="Q49" s="4"/>
      <c r="R49" s="31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50" customFormat="1" ht="15" customHeight="1">
      <c r="A50" s="443">
        <v>20</v>
      </c>
      <c r="B50" s="442">
        <v>44334</v>
      </c>
      <c r="C50" s="444"/>
      <c r="D50" s="445" t="s">
        <v>304</v>
      </c>
      <c r="E50" s="422" t="s">
        <v>557</v>
      </c>
      <c r="F50" s="422">
        <v>1321.5</v>
      </c>
      <c r="G50" s="446">
        <v>1280</v>
      </c>
      <c r="H50" s="446">
        <v>1357</v>
      </c>
      <c r="I50" s="422" t="s">
        <v>949</v>
      </c>
      <c r="J50" s="423" t="s">
        <v>969</v>
      </c>
      <c r="K50" s="423">
        <f>H50-F50</f>
        <v>35.5</v>
      </c>
      <c r="L50" s="453">
        <f>(F50*-0.7)/100</f>
        <v>-9.2504999999999988</v>
      </c>
      <c r="M50" s="421">
        <f t="shared" ref="M50" si="41">(K50+L50)/F50</f>
        <v>1.986341278849792E-2</v>
      </c>
      <c r="N50" s="423" t="s">
        <v>556</v>
      </c>
      <c r="O50" s="475">
        <v>44337</v>
      </c>
      <c r="P50" s="4"/>
      <c r="Q50" s="4"/>
      <c r="R50" s="314" t="s">
        <v>792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50" customFormat="1" ht="15" customHeight="1">
      <c r="A51" s="375">
        <v>21</v>
      </c>
      <c r="B51" s="397">
        <v>44334</v>
      </c>
      <c r="C51" s="400"/>
      <c r="D51" s="367" t="s">
        <v>372</v>
      </c>
      <c r="E51" s="368" t="s">
        <v>557</v>
      </c>
      <c r="F51" s="368" t="s">
        <v>950</v>
      </c>
      <c r="G51" s="401">
        <v>514</v>
      </c>
      <c r="H51" s="401"/>
      <c r="I51" s="368">
        <v>560</v>
      </c>
      <c r="J51" s="334" t="s">
        <v>558</v>
      </c>
      <c r="K51" s="334"/>
      <c r="L51" s="383"/>
      <c r="M51" s="381"/>
      <c r="N51" s="361"/>
      <c r="O51" s="374"/>
      <c r="P51" s="4"/>
      <c r="Q51" s="4"/>
      <c r="R51" s="31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50" customFormat="1" ht="15" customHeight="1">
      <c r="A52" s="478">
        <v>22</v>
      </c>
      <c r="B52" s="479">
        <v>44336</v>
      </c>
      <c r="C52" s="480"/>
      <c r="D52" s="481" t="s">
        <v>176</v>
      </c>
      <c r="E52" s="482" t="s">
        <v>557</v>
      </c>
      <c r="F52" s="482">
        <v>535.5</v>
      </c>
      <c r="G52" s="483">
        <v>518</v>
      </c>
      <c r="H52" s="483">
        <v>517</v>
      </c>
      <c r="I52" s="482">
        <v>555</v>
      </c>
      <c r="J52" s="484" t="s">
        <v>991</v>
      </c>
      <c r="K52" s="484">
        <f t="shared" ref="K52" si="42">H52-F52</f>
        <v>-18.5</v>
      </c>
      <c r="L52" s="485">
        <f t="shared" ref="L52" si="43">(F52*-0.7)/100</f>
        <v>-3.7484999999999995</v>
      </c>
      <c r="M52" s="486">
        <f t="shared" ref="M52" si="44">(K52+L52)/F52</f>
        <v>-4.1547152194211019E-2</v>
      </c>
      <c r="N52" s="484" t="s">
        <v>620</v>
      </c>
      <c r="O52" s="487">
        <v>44340</v>
      </c>
      <c r="P52" s="4"/>
      <c r="Q52" s="4"/>
      <c r="R52" s="314" t="s">
        <v>792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50" customFormat="1" ht="15" customHeight="1">
      <c r="A53" s="443">
        <v>23</v>
      </c>
      <c r="B53" s="442">
        <v>44336</v>
      </c>
      <c r="C53" s="444"/>
      <c r="D53" s="445" t="s">
        <v>169</v>
      </c>
      <c r="E53" s="422" t="s">
        <v>557</v>
      </c>
      <c r="F53" s="422">
        <v>384</v>
      </c>
      <c r="G53" s="446">
        <v>369</v>
      </c>
      <c r="H53" s="446">
        <v>397</v>
      </c>
      <c r="I53" s="422" t="s">
        <v>966</v>
      </c>
      <c r="J53" s="423" t="s">
        <v>984</v>
      </c>
      <c r="K53" s="423">
        <f>H53-F53</f>
        <v>13</v>
      </c>
      <c r="L53" s="453">
        <f>(F53*-0.7)/100</f>
        <v>-2.6879999999999997</v>
      </c>
      <c r="M53" s="421">
        <f t="shared" ref="M53" si="45">(K53+L53)/F53</f>
        <v>2.6854166666666669E-2</v>
      </c>
      <c r="N53" s="423" t="s">
        <v>556</v>
      </c>
      <c r="O53" s="475">
        <v>44337</v>
      </c>
      <c r="P53" s="4"/>
      <c r="Q53" s="4"/>
      <c r="R53" s="31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50" customFormat="1" ht="15" customHeight="1">
      <c r="A54" s="375">
        <v>24</v>
      </c>
      <c r="B54" s="397">
        <v>44336</v>
      </c>
      <c r="C54" s="400"/>
      <c r="D54" s="367" t="s">
        <v>107</v>
      </c>
      <c r="E54" s="368" t="s">
        <v>557</v>
      </c>
      <c r="F54" s="368" t="s">
        <v>967</v>
      </c>
      <c r="G54" s="401">
        <v>889</v>
      </c>
      <c r="H54" s="401"/>
      <c r="I54" s="368" t="s">
        <v>968</v>
      </c>
      <c r="J54" s="334" t="s">
        <v>558</v>
      </c>
      <c r="K54" s="334"/>
      <c r="L54" s="383"/>
      <c r="M54" s="381"/>
      <c r="N54" s="361"/>
      <c r="O54" s="374"/>
      <c r="P54" s="4"/>
      <c r="Q54" s="4"/>
      <c r="R54" s="314" t="s">
        <v>559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50" customFormat="1" ht="15" customHeight="1">
      <c r="A55" s="375">
        <v>25</v>
      </c>
      <c r="B55" s="397">
        <v>44337</v>
      </c>
      <c r="C55" s="400"/>
      <c r="D55" s="367" t="s">
        <v>304</v>
      </c>
      <c r="E55" s="368" t="s">
        <v>557</v>
      </c>
      <c r="F55" s="368" t="s">
        <v>983</v>
      </c>
      <c r="G55" s="401">
        <v>1275</v>
      </c>
      <c r="H55" s="401"/>
      <c r="I55" s="368" t="s">
        <v>949</v>
      </c>
      <c r="J55" s="334" t="s">
        <v>558</v>
      </c>
      <c r="K55" s="334"/>
      <c r="L55" s="383"/>
      <c r="M55" s="381"/>
      <c r="N55" s="361"/>
      <c r="O55" s="374"/>
      <c r="P55" s="4"/>
      <c r="Q55" s="4"/>
      <c r="R55" s="314" t="s">
        <v>792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50" customFormat="1" ht="15" customHeight="1">
      <c r="A56" s="375">
        <v>26</v>
      </c>
      <c r="B56" s="397">
        <v>44341</v>
      </c>
      <c r="C56" s="400"/>
      <c r="D56" s="367" t="s">
        <v>97</v>
      </c>
      <c r="E56" s="368" t="s">
        <v>557</v>
      </c>
      <c r="F56" s="368" t="s">
        <v>1033</v>
      </c>
      <c r="G56" s="401">
        <v>185</v>
      </c>
      <c r="H56" s="401"/>
      <c r="I56" s="368" t="s">
        <v>1034</v>
      </c>
      <c r="J56" s="334" t="s">
        <v>558</v>
      </c>
      <c r="K56" s="334"/>
      <c r="L56" s="383"/>
      <c r="M56" s="381"/>
      <c r="N56" s="361"/>
      <c r="O56" s="374"/>
      <c r="P56" s="4"/>
      <c r="Q56" s="4"/>
      <c r="R56" s="314" t="s">
        <v>559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34" s="350" customFormat="1" ht="15" customHeight="1">
      <c r="A57" s="375"/>
      <c r="B57" s="397"/>
      <c r="C57" s="400"/>
      <c r="D57" s="367"/>
      <c r="E57" s="368"/>
      <c r="F57" s="368"/>
      <c r="G57" s="401"/>
      <c r="H57" s="401"/>
      <c r="I57" s="368"/>
      <c r="J57" s="334"/>
      <c r="K57" s="334"/>
      <c r="L57" s="383"/>
      <c r="M57" s="381"/>
      <c r="N57" s="361"/>
      <c r="O57" s="374"/>
      <c r="P57" s="4"/>
      <c r="Q57" s="4"/>
      <c r="R57" s="314"/>
      <c r="S57" s="37"/>
      <c r="T57" s="37"/>
      <c r="U57" s="37"/>
      <c r="V57" s="37"/>
      <c r="W57" s="37"/>
      <c r="X57" s="37"/>
      <c r="Y57" s="37"/>
      <c r="Z57" s="37"/>
      <c r="AA57" s="37"/>
    </row>
    <row r="58" spans="1:34" s="350" customFormat="1" ht="14.25">
      <c r="A58" s="375"/>
      <c r="B58" s="397"/>
      <c r="C58" s="400"/>
      <c r="D58" s="367"/>
      <c r="E58" s="368"/>
      <c r="F58" s="368"/>
      <c r="G58" s="401"/>
      <c r="H58" s="401"/>
      <c r="I58" s="368"/>
      <c r="J58" s="334"/>
      <c r="K58" s="334"/>
      <c r="L58" s="383"/>
      <c r="M58" s="381"/>
      <c r="N58" s="361"/>
      <c r="O58" s="374"/>
      <c r="P58" s="4"/>
      <c r="Q58" s="4"/>
      <c r="R58" s="314"/>
      <c r="S58" s="37"/>
      <c r="T58" s="37"/>
      <c r="U58" s="37"/>
      <c r="V58" s="37"/>
      <c r="W58" s="37"/>
      <c r="X58" s="37"/>
      <c r="Y58" s="37"/>
      <c r="Z58" s="37"/>
      <c r="AA58" s="37"/>
    </row>
    <row r="59" spans="1:34" s="350" customFormat="1" ht="15" customHeight="1">
      <c r="A59" s="375"/>
      <c r="B59" s="397"/>
      <c r="C59" s="400"/>
      <c r="D59" s="367"/>
      <c r="E59" s="368"/>
      <c r="F59" s="368"/>
      <c r="G59" s="401"/>
      <c r="H59" s="401"/>
      <c r="I59" s="368"/>
      <c r="J59" s="334"/>
      <c r="K59" s="334"/>
      <c r="L59" s="383"/>
      <c r="M59" s="381"/>
      <c r="N59" s="361"/>
      <c r="O59" s="374"/>
      <c r="P59" s="4"/>
      <c r="Q59" s="4"/>
      <c r="R59" s="314"/>
      <c r="S59" s="37"/>
      <c r="T59" s="37"/>
      <c r="U59" s="37"/>
      <c r="V59" s="37"/>
      <c r="W59" s="37"/>
      <c r="X59" s="37"/>
      <c r="Y59" s="37"/>
      <c r="Z59" s="37"/>
      <c r="AA59" s="37"/>
    </row>
    <row r="60" spans="1:34" s="350" customFormat="1" ht="15" customHeight="1">
      <c r="A60" s="464"/>
      <c r="B60" s="403"/>
      <c r="C60" s="465"/>
      <c r="D60" s="466"/>
      <c r="E60" s="378"/>
      <c r="F60" s="378"/>
      <c r="G60" s="467"/>
      <c r="H60" s="467"/>
      <c r="I60" s="378"/>
      <c r="J60" s="376"/>
      <c r="K60" s="376"/>
      <c r="L60" s="468"/>
      <c r="M60" s="390"/>
      <c r="N60" s="380"/>
      <c r="O60" s="469"/>
      <c r="P60" s="4"/>
      <c r="Q60" s="4"/>
      <c r="R60" s="314"/>
      <c r="S60" s="37"/>
      <c r="T60" s="37"/>
      <c r="U60" s="37"/>
      <c r="V60" s="37"/>
      <c r="W60" s="37"/>
      <c r="X60" s="37"/>
      <c r="Y60" s="37"/>
      <c r="Z60" s="37"/>
      <c r="AA60" s="37"/>
    </row>
    <row r="61" spans="1:34" ht="44.25" customHeight="1">
      <c r="A61" s="20" t="s">
        <v>560</v>
      </c>
      <c r="B61" s="36"/>
      <c r="C61" s="36"/>
      <c r="D61" s="37"/>
      <c r="E61" s="33"/>
      <c r="F61" s="33"/>
      <c r="G61" s="32"/>
      <c r="H61" s="32" t="s">
        <v>820</v>
      </c>
      <c r="I61" s="33"/>
      <c r="J61" s="14"/>
      <c r="K61" s="76"/>
      <c r="L61" s="77"/>
      <c r="M61" s="76"/>
      <c r="N61" s="78"/>
      <c r="O61" s="76"/>
      <c r="P61" s="4"/>
      <c r="Q61" s="389"/>
      <c r="R61" s="402"/>
      <c r="S61" s="389"/>
      <c r="T61" s="389"/>
      <c r="U61" s="389"/>
      <c r="V61" s="389"/>
      <c r="W61" s="389"/>
      <c r="X61" s="389"/>
      <c r="Y61" s="389"/>
      <c r="Z61" s="37"/>
      <c r="AA61" s="37"/>
      <c r="AB61" s="37"/>
    </row>
    <row r="62" spans="1:34" s="3" customFormat="1">
      <c r="A62" s="26" t="s">
        <v>561</v>
      </c>
      <c r="B62" s="20"/>
      <c r="C62" s="20"/>
      <c r="D62" s="20"/>
      <c r="E62" s="2"/>
      <c r="F62" s="27" t="s">
        <v>562</v>
      </c>
      <c r="G62" s="38"/>
      <c r="H62" s="39"/>
      <c r="I62" s="79"/>
      <c r="J62" s="14"/>
      <c r="K62" s="80"/>
      <c r="L62" s="81"/>
      <c r="M62" s="82"/>
      <c r="N62" s="83"/>
      <c r="O62" s="84"/>
      <c r="P62" s="2"/>
      <c r="Q62" s="1"/>
      <c r="R62" s="9"/>
      <c r="Z62" s="6"/>
      <c r="AA62" s="6"/>
      <c r="AB62" s="6"/>
      <c r="AC62" s="6"/>
      <c r="AD62" s="6"/>
      <c r="AE62" s="6"/>
      <c r="AF62" s="6"/>
      <c r="AG62" s="6"/>
      <c r="AH62" s="6"/>
    </row>
    <row r="63" spans="1:34" s="6" customFormat="1" ht="14.25" customHeight="1">
      <c r="A63" s="26"/>
      <c r="B63" s="20"/>
      <c r="C63" s="20"/>
      <c r="D63" s="20"/>
      <c r="E63" s="29"/>
      <c r="F63" s="27" t="s">
        <v>564</v>
      </c>
      <c r="G63" s="38"/>
      <c r="H63" s="39"/>
      <c r="I63" s="79"/>
      <c r="J63" s="14"/>
      <c r="K63" s="80"/>
      <c r="L63" s="81"/>
      <c r="M63" s="82"/>
      <c r="N63" s="83"/>
      <c r="O63" s="84"/>
      <c r="P63" s="2"/>
      <c r="Q63" s="1"/>
      <c r="R63" s="9"/>
      <c r="S63" s="3"/>
      <c r="Y63" s="3"/>
      <c r="Z63" s="3"/>
    </row>
    <row r="64" spans="1:34" s="6" customFormat="1" ht="14.25" customHeight="1">
      <c r="A64" s="20"/>
      <c r="B64" s="20"/>
      <c r="C64" s="20"/>
      <c r="D64" s="20"/>
      <c r="E64" s="29"/>
      <c r="F64" s="14"/>
      <c r="G64" s="14"/>
      <c r="H64" s="28"/>
      <c r="I64" s="33"/>
      <c r="J64" s="68"/>
      <c r="K64" s="65"/>
      <c r="L64" s="66"/>
      <c r="M64" s="14"/>
      <c r="N64" s="69"/>
      <c r="O64" s="54"/>
      <c r="P64" s="5"/>
      <c r="Q64" s="1"/>
      <c r="R64" s="9"/>
      <c r="S64" s="3"/>
      <c r="Y64" s="3"/>
      <c r="Z64" s="3"/>
    </row>
    <row r="65" spans="1:34" s="6" customFormat="1" ht="15">
      <c r="A65" s="40" t="s">
        <v>571</v>
      </c>
      <c r="B65" s="40"/>
      <c r="C65" s="40"/>
      <c r="D65" s="40"/>
      <c r="E65" s="29"/>
      <c r="F65" s="14"/>
      <c r="G65" s="9"/>
      <c r="H65" s="14"/>
      <c r="I65" s="9"/>
      <c r="J65" s="85"/>
      <c r="K65" s="9"/>
      <c r="L65" s="9"/>
      <c r="M65" s="9"/>
      <c r="N65" s="9"/>
      <c r="O65" s="86"/>
      <c r="P65"/>
      <c r="Q65" s="1"/>
      <c r="R65" s="9"/>
      <c r="S65" s="3"/>
      <c r="Y65" s="3"/>
      <c r="Z65" s="3"/>
    </row>
    <row r="66" spans="1:34" s="6" customFormat="1" ht="38.25">
      <c r="A66" s="18" t="s">
        <v>16</v>
      </c>
      <c r="B66" s="18" t="s">
        <v>534</v>
      </c>
      <c r="C66" s="18"/>
      <c r="D66" s="19" t="s">
        <v>545</v>
      </c>
      <c r="E66" s="18" t="s">
        <v>546</v>
      </c>
      <c r="F66" s="18" t="s">
        <v>547</v>
      </c>
      <c r="G66" s="18" t="s">
        <v>566</v>
      </c>
      <c r="H66" s="18" t="s">
        <v>549</v>
      </c>
      <c r="I66" s="18" t="s">
        <v>550</v>
      </c>
      <c r="J66" s="17" t="s">
        <v>551</v>
      </c>
      <c r="K66" s="74" t="s">
        <v>572</v>
      </c>
      <c r="L66" s="60" t="s">
        <v>818</v>
      </c>
      <c r="M66" s="74" t="s">
        <v>568</v>
      </c>
      <c r="N66" s="18" t="s">
        <v>569</v>
      </c>
      <c r="O66" s="17" t="s">
        <v>554</v>
      </c>
      <c r="P66" s="87" t="s">
        <v>555</v>
      </c>
      <c r="Q66" s="1"/>
      <c r="R66" s="14"/>
      <c r="S66" s="3"/>
      <c r="Y66" s="3"/>
      <c r="Z66" s="3"/>
    </row>
    <row r="67" spans="1:34" s="350" customFormat="1" ht="13.9" customHeight="1">
      <c r="A67" s="477">
        <v>1</v>
      </c>
      <c r="B67" s="442">
        <v>44321</v>
      </c>
      <c r="C67" s="457"/>
      <c r="D67" s="424" t="s">
        <v>875</v>
      </c>
      <c r="E67" s="458" t="s">
        <v>557</v>
      </c>
      <c r="F67" s="422">
        <v>893</v>
      </c>
      <c r="G67" s="422">
        <v>871</v>
      </c>
      <c r="H67" s="422">
        <v>908.5</v>
      </c>
      <c r="I67" s="423">
        <v>730</v>
      </c>
      <c r="J67" s="423" t="s">
        <v>881</v>
      </c>
      <c r="K67" s="459">
        <f t="shared" ref="K67" si="46">H67-F67</f>
        <v>15.5</v>
      </c>
      <c r="L67" s="476">
        <f t="shared" ref="L67:L72" si="47">(H67*N67)*0.07%</f>
        <v>413.36750000000006</v>
      </c>
      <c r="M67" s="460">
        <f t="shared" ref="M67" si="48">(K67*N67)-L67</f>
        <v>9661.6324999999997</v>
      </c>
      <c r="N67" s="423">
        <v>650</v>
      </c>
      <c r="O67" s="461" t="s">
        <v>556</v>
      </c>
      <c r="P67" s="475">
        <v>44322</v>
      </c>
      <c r="Q67" s="344"/>
      <c r="R67" s="314" t="s">
        <v>792</v>
      </c>
      <c r="S67" s="37"/>
      <c r="Y67" s="37"/>
      <c r="Z67" s="37"/>
    </row>
    <row r="68" spans="1:34" s="350" customFormat="1" ht="13.9" customHeight="1">
      <c r="A68" s="477">
        <v>2</v>
      </c>
      <c r="B68" s="442">
        <v>44322</v>
      </c>
      <c r="C68" s="457"/>
      <c r="D68" s="424" t="s">
        <v>877</v>
      </c>
      <c r="E68" s="458" t="s">
        <v>557</v>
      </c>
      <c r="F68" s="422">
        <v>683</v>
      </c>
      <c r="G68" s="422">
        <v>674</v>
      </c>
      <c r="H68" s="422">
        <v>692.5</v>
      </c>
      <c r="I68" s="423">
        <v>705</v>
      </c>
      <c r="J68" s="423" t="s">
        <v>882</v>
      </c>
      <c r="K68" s="459">
        <f t="shared" ref="K68:K69" si="49">H68-F68</f>
        <v>9.5</v>
      </c>
      <c r="L68" s="476">
        <f t="shared" si="47"/>
        <v>678.65000000000009</v>
      </c>
      <c r="M68" s="460">
        <f t="shared" ref="M68:M69" si="50">(K68*N68)-L68</f>
        <v>12621.35</v>
      </c>
      <c r="N68" s="423">
        <v>1400</v>
      </c>
      <c r="O68" s="461" t="s">
        <v>556</v>
      </c>
      <c r="P68" s="462">
        <v>44322</v>
      </c>
      <c r="Q68" s="344"/>
      <c r="R68" s="314" t="s">
        <v>559</v>
      </c>
      <c r="S68" s="37"/>
      <c r="Y68" s="37"/>
      <c r="Z68" s="37"/>
    </row>
    <row r="69" spans="1:34" s="350" customFormat="1" ht="13.9" customHeight="1">
      <c r="A69" s="477">
        <v>3</v>
      </c>
      <c r="B69" s="442">
        <v>44322</v>
      </c>
      <c r="C69" s="457"/>
      <c r="D69" s="424" t="s">
        <v>875</v>
      </c>
      <c r="E69" s="458" t="s">
        <v>557</v>
      </c>
      <c r="F69" s="422">
        <v>895</v>
      </c>
      <c r="G69" s="422">
        <v>874</v>
      </c>
      <c r="H69" s="422">
        <v>906</v>
      </c>
      <c r="I69" s="423">
        <v>935</v>
      </c>
      <c r="J69" s="423" t="s">
        <v>899</v>
      </c>
      <c r="K69" s="459">
        <f t="shared" si="49"/>
        <v>11</v>
      </c>
      <c r="L69" s="476">
        <f t="shared" si="47"/>
        <v>412.23000000000008</v>
      </c>
      <c r="M69" s="460">
        <f t="shared" si="50"/>
        <v>6737.7699999999995</v>
      </c>
      <c r="N69" s="423">
        <v>650</v>
      </c>
      <c r="O69" s="461" t="s">
        <v>556</v>
      </c>
      <c r="P69" s="475">
        <v>44326</v>
      </c>
      <c r="Q69" s="344"/>
      <c r="R69" s="314" t="s">
        <v>559</v>
      </c>
      <c r="S69" s="37"/>
      <c r="Y69" s="37"/>
      <c r="Z69" s="37"/>
    </row>
    <row r="70" spans="1:34" s="350" customFormat="1" ht="13.9" customHeight="1">
      <c r="A70" s="477">
        <v>4</v>
      </c>
      <c r="B70" s="442">
        <v>44328</v>
      </c>
      <c r="C70" s="457"/>
      <c r="D70" s="424" t="s">
        <v>875</v>
      </c>
      <c r="E70" s="458" t="s">
        <v>557</v>
      </c>
      <c r="F70" s="422">
        <v>895</v>
      </c>
      <c r="G70" s="422">
        <v>874</v>
      </c>
      <c r="H70" s="422">
        <v>908.5</v>
      </c>
      <c r="I70" s="423">
        <v>935</v>
      </c>
      <c r="J70" s="423" t="s">
        <v>913</v>
      </c>
      <c r="K70" s="459">
        <f t="shared" ref="K70:K72" si="51">H70-F70</f>
        <v>13.5</v>
      </c>
      <c r="L70" s="476">
        <f t="shared" si="47"/>
        <v>413.36750000000006</v>
      </c>
      <c r="M70" s="460">
        <f t="shared" ref="M70:M71" si="52">(K70*N70)-L70</f>
        <v>8361.6324999999997</v>
      </c>
      <c r="N70" s="423">
        <v>650</v>
      </c>
      <c r="O70" s="461" t="s">
        <v>556</v>
      </c>
      <c r="P70" s="462">
        <v>44328</v>
      </c>
      <c r="Q70" s="344"/>
      <c r="R70" s="314" t="s">
        <v>792</v>
      </c>
      <c r="S70" s="37"/>
      <c r="Y70" s="37"/>
      <c r="Z70" s="37"/>
    </row>
    <row r="71" spans="1:34" s="350" customFormat="1" ht="13.9" customHeight="1">
      <c r="A71" s="519">
        <v>5</v>
      </c>
      <c r="B71" s="479">
        <v>44330</v>
      </c>
      <c r="C71" s="511"/>
      <c r="D71" s="512" t="s">
        <v>930</v>
      </c>
      <c r="E71" s="513" t="s">
        <v>557</v>
      </c>
      <c r="F71" s="482">
        <v>826</v>
      </c>
      <c r="G71" s="482">
        <v>805</v>
      </c>
      <c r="H71" s="482">
        <v>805</v>
      </c>
      <c r="I71" s="484" t="s">
        <v>931</v>
      </c>
      <c r="J71" s="484" t="s">
        <v>940</v>
      </c>
      <c r="K71" s="514">
        <f t="shared" si="51"/>
        <v>-21</v>
      </c>
      <c r="L71" s="520">
        <f t="shared" si="47"/>
        <v>338.1</v>
      </c>
      <c r="M71" s="515">
        <f t="shared" si="52"/>
        <v>-12938.1</v>
      </c>
      <c r="N71" s="484">
        <v>600</v>
      </c>
      <c r="O71" s="516" t="s">
        <v>620</v>
      </c>
      <c r="P71" s="487">
        <v>44333</v>
      </c>
      <c r="Q71" s="344"/>
      <c r="R71" s="314" t="s">
        <v>792</v>
      </c>
      <c r="S71" s="37"/>
      <c r="Y71" s="37"/>
      <c r="Z71" s="37"/>
    </row>
    <row r="72" spans="1:34" s="350" customFormat="1" ht="13.9" customHeight="1">
      <c r="A72" s="546">
        <v>6</v>
      </c>
      <c r="B72" s="548">
        <v>44335</v>
      </c>
      <c r="C72" s="457"/>
      <c r="D72" s="424" t="s">
        <v>962</v>
      </c>
      <c r="E72" s="458" t="s">
        <v>557</v>
      </c>
      <c r="F72" s="422">
        <v>209</v>
      </c>
      <c r="G72" s="545">
        <v>204</v>
      </c>
      <c r="H72" s="422">
        <v>212.1</v>
      </c>
      <c r="I72" s="545">
        <v>217</v>
      </c>
      <c r="J72" s="545" t="s">
        <v>1001</v>
      </c>
      <c r="K72" s="423">
        <f t="shared" si="51"/>
        <v>3.0999999999999943</v>
      </c>
      <c r="L72" s="476">
        <f t="shared" si="47"/>
        <v>475.10400000000004</v>
      </c>
      <c r="M72" s="545">
        <f>(3.15*N72)-575</f>
        <v>9505</v>
      </c>
      <c r="N72" s="545">
        <v>3200</v>
      </c>
      <c r="O72" s="545" t="s">
        <v>556</v>
      </c>
      <c r="P72" s="543">
        <v>44340</v>
      </c>
      <c r="Q72" s="344"/>
      <c r="R72" s="314" t="s">
        <v>559</v>
      </c>
      <c r="S72" s="37"/>
      <c r="Y72" s="37"/>
      <c r="Z72" s="37"/>
    </row>
    <row r="73" spans="1:34" s="350" customFormat="1" ht="13.9" customHeight="1">
      <c r="A73" s="547"/>
      <c r="B73" s="549"/>
      <c r="C73" s="457"/>
      <c r="D73" s="424" t="s">
        <v>963</v>
      </c>
      <c r="E73" s="458" t="s">
        <v>557</v>
      </c>
      <c r="F73" s="422">
        <v>1.5</v>
      </c>
      <c r="G73" s="544"/>
      <c r="H73" s="422">
        <v>1.45</v>
      </c>
      <c r="I73" s="544"/>
      <c r="J73" s="544"/>
      <c r="K73" s="423">
        <f>F73-H73</f>
        <v>5.0000000000000044E-2</v>
      </c>
      <c r="L73" s="453">
        <v>100</v>
      </c>
      <c r="M73" s="544"/>
      <c r="N73" s="544"/>
      <c r="O73" s="544"/>
      <c r="P73" s="544"/>
      <c r="Q73" s="344"/>
      <c r="R73" s="314" t="s">
        <v>559</v>
      </c>
      <c r="S73" s="37"/>
      <c r="Y73" s="37"/>
      <c r="Z73" s="37"/>
    </row>
    <row r="74" spans="1:34" s="350" customFormat="1" ht="13.9" customHeight="1">
      <c r="A74" s="399"/>
      <c r="B74" s="397"/>
      <c r="C74" s="398"/>
      <c r="D74" s="391"/>
      <c r="E74" s="392"/>
      <c r="F74" s="368"/>
      <c r="G74" s="368"/>
      <c r="H74" s="368"/>
      <c r="I74" s="334"/>
      <c r="J74" s="334"/>
      <c r="K74" s="334"/>
      <c r="L74" s="334"/>
      <c r="M74" s="334"/>
      <c r="N74" s="334"/>
      <c r="O74" s="334"/>
      <c r="P74" s="334"/>
      <c r="Q74" s="344"/>
      <c r="R74" s="314"/>
      <c r="S74" s="37"/>
      <c r="Y74" s="37"/>
      <c r="Z74" s="37"/>
    </row>
    <row r="75" spans="1:34" s="350" customFormat="1" ht="13.9" customHeight="1">
      <c r="A75" s="409"/>
      <c r="B75" s="403"/>
      <c r="C75" s="410"/>
      <c r="D75" s="411"/>
      <c r="E75" s="335"/>
      <c r="F75" s="378"/>
      <c r="G75" s="378"/>
      <c r="H75" s="378"/>
      <c r="I75" s="376"/>
      <c r="J75" s="376"/>
      <c r="K75" s="376"/>
      <c r="L75" s="376"/>
      <c r="M75" s="376"/>
      <c r="N75" s="376"/>
      <c r="O75" s="376"/>
      <c r="P75" s="376"/>
      <c r="Q75" s="344"/>
      <c r="R75" s="314"/>
      <c r="S75" s="37"/>
      <c r="Y75" s="37"/>
      <c r="Z75" s="37"/>
    </row>
    <row r="76" spans="1:34" s="3" customFormat="1">
      <c r="A76" s="41"/>
      <c r="B76" s="42"/>
      <c r="C76" s="43"/>
      <c r="D76" s="44"/>
      <c r="E76" s="45"/>
      <c r="F76" s="46"/>
      <c r="G76" s="46"/>
      <c r="H76" s="46"/>
      <c r="I76" s="46"/>
      <c r="J76" s="14"/>
      <c r="K76" s="88"/>
      <c r="L76" s="88"/>
      <c r="M76" s="14"/>
      <c r="N76" s="13"/>
      <c r="O76" s="89"/>
      <c r="P76" s="2"/>
      <c r="Q76" s="1"/>
      <c r="R76" s="14"/>
      <c r="Z76" s="6"/>
      <c r="AA76" s="6"/>
      <c r="AB76" s="6"/>
      <c r="AC76" s="6"/>
      <c r="AD76" s="6"/>
      <c r="AE76" s="6"/>
      <c r="AF76" s="6"/>
      <c r="AG76" s="6"/>
      <c r="AH76" s="6"/>
    </row>
    <row r="77" spans="1:34" s="3" customFormat="1" ht="15">
      <c r="A77" s="47" t="s">
        <v>573</v>
      </c>
      <c r="B77" s="47"/>
      <c r="C77" s="47"/>
      <c r="D77" s="47"/>
      <c r="E77" s="48"/>
      <c r="F77" s="46"/>
      <c r="G77" s="46"/>
      <c r="H77" s="46"/>
      <c r="I77" s="46"/>
      <c r="J77" s="50"/>
      <c r="K77" s="9"/>
      <c r="L77" s="9"/>
      <c r="M77" s="9"/>
      <c r="N77" s="8"/>
      <c r="O77" s="50"/>
      <c r="P77" s="2"/>
      <c r="Q77" s="1"/>
      <c r="R77" s="14"/>
      <c r="Z77" s="6"/>
      <c r="AA77" s="6"/>
      <c r="AB77" s="6"/>
      <c r="AC77" s="6"/>
      <c r="AD77" s="6"/>
      <c r="AE77" s="6"/>
      <c r="AF77" s="6"/>
      <c r="AG77" s="6"/>
      <c r="AH77" s="6"/>
    </row>
    <row r="78" spans="1:34" s="3" customFormat="1" ht="38.25">
      <c r="A78" s="18" t="s">
        <v>16</v>
      </c>
      <c r="B78" s="18" t="s">
        <v>534</v>
      </c>
      <c r="C78" s="18"/>
      <c r="D78" s="19" t="s">
        <v>545</v>
      </c>
      <c r="E78" s="18" t="s">
        <v>546</v>
      </c>
      <c r="F78" s="18" t="s">
        <v>547</v>
      </c>
      <c r="G78" s="49" t="s">
        <v>566</v>
      </c>
      <c r="H78" s="18" t="s">
        <v>549</v>
      </c>
      <c r="I78" s="18" t="s">
        <v>550</v>
      </c>
      <c r="J78" s="17" t="s">
        <v>551</v>
      </c>
      <c r="K78" s="17" t="s">
        <v>574</v>
      </c>
      <c r="L78" s="60" t="s">
        <v>818</v>
      </c>
      <c r="M78" s="74" t="s">
        <v>568</v>
      </c>
      <c r="N78" s="18" t="s">
        <v>569</v>
      </c>
      <c r="O78" s="18" t="s">
        <v>554</v>
      </c>
      <c r="P78" s="19" t="s">
        <v>555</v>
      </c>
      <c r="Q78" s="1"/>
      <c r="R78" s="14"/>
      <c r="Z78" s="6"/>
      <c r="AA78" s="6"/>
      <c r="AB78" s="6"/>
      <c r="AC78" s="6"/>
      <c r="AD78" s="6"/>
      <c r="AE78" s="6"/>
      <c r="AF78" s="6"/>
      <c r="AG78" s="6"/>
      <c r="AH78" s="6"/>
    </row>
    <row r="79" spans="1:34" s="37" customFormat="1" ht="14.25">
      <c r="A79" s="463">
        <v>1</v>
      </c>
      <c r="B79" s="442">
        <v>44319</v>
      </c>
      <c r="C79" s="457"/>
      <c r="D79" s="424" t="s">
        <v>858</v>
      </c>
      <c r="E79" s="458" t="s">
        <v>557</v>
      </c>
      <c r="F79" s="422">
        <v>12</v>
      </c>
      <c r="G79" s="422">
        <v>8</v>
      </c>
      <c r="H79" s="422">
        <v>13.25</v>
      </c>
      <c r="I79" s="423">
        <v>20</v>
      </c>
      <c r="J79" s="423" t="s">
        <v>859</v>
      </c>
      <c r="K79" s="459">
        <f t="shared" ref="K79:K84" si="53">H79-F79</f>
        <v>1.25</v>
      </c>
      <c r="L79" s="423">
        <v>100</v>
      </c>
      <c r="M79" s="460">
        <f t="shared" ref="M79:M84" si="54">(K79*N79)-L79</f>
        <v>1618.75</v>
      </c>
      <c r="N79" s="423">
        <v>1375</v>
      </c>
      <c r="O79" s="461" t="s">
        <v>556</v>
      </c>
      <c r="P79" s="462">
        <v>44319</v>
      </c>
      <c r="Q79" s="344"/>
      <c r="R79" s="314" t="s">
        <v>559</v>
      </c>
      <c r="Z79" s="350"/>
      <c r="AA79" s="350"/>
      <c r="AB79" s="350"/>
      <c r="AC79" s="350"/>
      <c r="AD79" s="350"/>
      <c r="AE79" s="350"/>
      <c r="AF79" s="350"/>
      <c r="AG79" s="350"/>
      <c r="AH79" s="350"/>
    </row>
    <row r="80" spans="1:34" s="37" customFormat="1" ht="14.25">
      <c r="A80" s="463">
        <v>2</v>
      </c>
      <c r="B80" s="442">
        <v>44320</v>
      </c>
      <c r="C80" s="457"/>
      <c r="D80" s="424" t="s">
        <v>864</v>
      </c>
      <c r="E80" s="458" t="s">
        <v>557</v>
      </c>
      <c r="F80" s="422">
        <v>37</v>
      </c>
      <c r="G80" s="422">
        <v>19</v>
      </c>
      <c r="H80" s="422">
        <v>45</v>
      </c>
      <c r="I80" s="423" t="s">
        <v>865</v>
      </c>
      <c r="J80" s="423" t="s">
        <v>867</v>
      </c>
      <c r="K80" s="459">
        <f t="shared" si="53"/>
        <v>8</v>
      </c>
      <c r="L80" s="423">
        <v>100</v>
      </c>
      <c r="M80" s="460">
        <f t="shared" si="54"/>
        <v>2300</v>
      </c>
      <c r="N80" s="423">
        <v>300</v>
      </c>
      <c r="O80" s="461" t="s">
        <v>556</v>
      </c>
      <c r="P80" s="462">
        <v>44320</v>
      </c>
      <c r="Q80" s="344"/>
      <c r="R80" s="314" t="s">
        <v>559</v>
      </c>
      <c r="Z80" s="350"/>
      <c r="AA80" s="350"/>
      <c r="AB80" s="350"/>
      <c r="AC80" s="350"/>
      <c r="AD80" s="350"/>
      <c r="AE80" s="350"/>
      <c r="AF80" s="350"/>
      <c r="AG80" s="350"/>
      <c r="AH80" s="350"/>
    </row>
    <row r="81" spans="1:34" s="37" customFormat="1" ht="14.25">
      <c r="A81" s="463">
        <v>3</v>
      </c>
      <c r="B81" s="442">
        <v>44320</v>
      </c>
      <c r="C81" s="457"/>
      <c r="D81" s="424" t="s">
        <v>866</v>
      </c>
      <c r="E81" s="458" t="s">
        <v>557</v>
      </c>
      <c r="F81" s="422">
        <v>36</v>
      </c>
      <c r="G81" s="422">
        <v>19</v>
      </c>
      <c r="H81" s="422">
        <v>40.5</v>
      </c>
      <c r="I81" s="423" t="s">
        <v>865</v>
      </c>
      <c r="J81" s="423" t="s">
        <v>868</v>
      </c>
      <c r="K81" s="459">
        <f t="shared" si="53"/>
        <v>4.5</v>
      </c>
      <c r="L81" s="423">
        <v>100</v>
      </c>
      <c r="M81" s="460">
        <f t="shared" si="54"/>
        <v>1250</v>
      </c>
      <c r="N81" s="423">
        <v>300</v>
      </c>
      <c r="O81" s="461" t="s">
        <v>556</v>
      </c>
      <c r="P81" s="462">
        <v>44320</v>
      </c>
      <c r="Q81" s="344"/>
      <c r="R81" s="314" t="s">
        <v>559</v>
      </c>
      <c r="Z81" s="350"/>
      <c r="AA81" s="350"/>
      <c r="AB81" s="350"/>
      <c r="AC81" s="350"/>
      <c r="AD81" s="350"/>
      <c r="AE81" s="350"/>
      <c r="AF81" s="350"/>
      <c r="AG81" s="350"/>
      <c r="AH81" s="350"/>
    </row>
    <row r="82" spans="1:34" s="37" customFormat="1" ht="14.25">
      <c r="A82" s="463">
        <v>4</v>
      </c>
      <c r="B82" s="442">
        <v>44320</v>
      </c>
      <c r="C82" s="457"/>
      <c r="D82" s="424" t="s">
        <v>869</v>
      </c>
      <c r="E82" s="458" t="s">
        <v>557</v>
      </c>
      <c r="F82" s="422">
        <v>57.5</v>
      </c>
      <c r="G82" s="422">
        <v>19</v>
      </c>
      <c r="H82" s="422">
        <v>74</v>
      </c>
      <c r="I82" s="423">
        <v>120</v>
      </c>
      <c r="J82" s="423" t="s">
        <v>870</v>
      </c>
      <c r="K82" s="459">
        <f t="shared" si="53"/>
        <v>16.5</v>
      </c>
      <c r="L82" s="423">
        <v>100</v>
      </c>
      <c r="M82" s="460">
        <f t="shared" si="54"/>
        <v>1137.5</v>
      </c>
      <c r="N82" s="423">
        <v>75</v>
      </c>
      <c r="O82" s="461" t="s">
        <v>556</v>
      </c>
      <c r="P82" s="462">
        <v>44320</v>
      </c>
      <c r="Q82" s="344"/>
      <c r="R82" s="314" t="s">
        <v>792</v>
      </c>
      <c r="Z82" s="350"/>
      <c r="AA82" s="350"/>
      <c r="AB82" s="350"/>
      <c r="AC82" s="350"/>
      <c r="AD82" s="350"/>
      <c r="AE82" s="350"/>
      <c r="AF82" s="350"/>
      <c r="AG82" s="350"/>
      <c r="AH82" s="350"/>
    </row>
    <row r="83" spans="1:34" s="37" customFormat="1" ht="14.25">
      <c r="A83" s="463">
        <v>5</v>
      </c>
      <c r="B83" s="442">
        <v>44321</v>
      </c>
      <c r="C83" s="457"/>
      <c r="D83" s="424" t="s">
        <v>873</v>
      </c>
      <c r="E83" s="458" t="s">
        <v>557</v>
      </c>
      <c r="F83" s="422">
        <v>41</v>
      </c>
      <c r="G83" s="422">
        <v>25</v>
      </c>
      <c r="H83" s="422">
        <v>47.5</v>
      </c>
      <c r="I83" s="423" t="s">
        <v>865</v>
      </c>
      <c r="J83" s="423" t="s">
        <v>874</v>
      </c>
      <c r="K83" s="459">
        <f t="shared" si="53"/>
        <v>6.5</v>
      </c>
      <c r="L83" s="423">
        <v>100</v>
      </c>
      <c r="M83" s="460">
        <f t="shared" si="54"/>
        <v>1850</v>
      </c>
      <c r="N83" s="423">
        <v>300</v>
      </c>
      <c r="O83" s="461" t="s">
        <v>556</v>
      </c>
      <c r="P83" s="462">
        <v>44321</v>
      </c>
      <c r="Q83" s="344"/>
      <c r="R83" s="314" t="s">
        <v>559</v>
      </c>
      <c r="Z83" s="350"/>
      <c r="AA83" s="350"/>
      <c r="AB83" s="350"/>
      <c r="AC83" s="350"/>
      <c r="AD83" s="350"/>
      <c r="AE83" s="350"/>
      <c r="AF83" s="350"/>
      <c r="AG83" s="350"/>
      <c r="AH83" s="350"/>
    </row>
    <row r="84" spans="1:34" s="37" customFormat="1" ht="14.25">
      <c r="A84" s="463">
        <v>6</v>
      </c>
      <c r="B84" s="442">
        <v>44321</v>
      </c>
      <c r="C84" s="457"/>
      <c r="D84" s="424" t="s">
        <v>873</v>
      </c>
      <c r="E84" s="458" t="s">
        <v>557</v>
      </c>
      <c r="F84" s="422">
        <v>39</v>
      </c>
      <c r="G84" s="422">
        <v>24</v>
      </c>
      <c r="H84" s="422">
        <v>45</v>
      </c>
      <c r="I84" s="423" t="s">
        <v>865</v>
      </c>
      <c r="J84" s="423" t="s">
        <v>893</v>
      </c>
      <c r="K84" s="459">
        <f t="shared" si="53"/>
        <v>6</v>
      </c>
      <c r="L84" s="423">
        <v>100</v>
      </c>
      <c r="M84" s="460">
        <f t="shared" si="54"/>
        <v>1700</v>
      </c>
      <c r="N84" s="423">
        <v>300</v>
      </c>
      <c r="O84" s="461" t="s">
        <v>556</v>
      </c>
      <c r="P84" s="475">
        <v>44322</v>
      </c>
      <c r="Q84" s="344"/>
      <c r="R84" s="314" t="s">
        <v>559</v>
      </c>
      <c r="Z84" s="350"/>
      <c r="AA84" s="350"/>
      <c r="AB84" s="350"/>
      <c r="AC84" s="350"/>
      <c r="AD84" s="350"/>
      <c r="AE84" s="350"/>
      <c r="AF84" s="350"/>
      <c r="AG84" s="350"/>
      <c r="AH84" s="350"/>
    </row>
    <row r="85" spans="1:34" s="37" customFormat="1" ht="14.25">
      <c r="A85" s="463">
        <v>7</v>
      </c>
      <c r="B85" s="442">
        <v>44321</v>
      </c>
      <c r="C85" s="457"/>
      <c r="D85" s="424" t="s">
        <v>866</v>
      </c>
      <c r="E85" s="458" t="s">
        <v>557</v>
      </c>
      <c r="F85" s="422">
        <v>36</v>
      </c>
      <c r="G85" s="422">
        <v>19</v>
      </c>
      <c r="H85" s="422">
        <v>39.5</v>
      </c>
      <c r="I85" s="423" t="s">
        <v>865</v>
      </c>
      <c r="J85" s="423" t="s">
        <v>884</v>
      </c>
      <c r="K85" s="459">
        <f t="shared" ref="K85" si="55">H85-F85</f>
        <v>3.5</v>
      </c>
      <c r="L85" s="423">
        <v>100</v>
      </c>
      <c r="M85" s="460">
        <f t="shared" ref="M85" si="56">(K85*N85)-L85</f>
        <v>950</v>
      </c>
      <c r="N85" s="423">
        <v>300</v>
      </c>
      <c r="O85" s="461" t="s">
        <v>556</v>
      </c>
      <c r="P85" s="475">
        <v>44326</v>
      </c>
      <c r="Q85" s="344"/>
      <c r="R85" s="314" t="s">
        <v>559</v>
      </c>
      <c r="Z85" s="350"/>
      <c r="AA85" s="350"/>
      <c r="AB85" s="350"/>
      <c r="AC85" s="350"/>
      <c r="AD85" s="350"/>
      <c r="AE85" s="350"/>
      <c r="AF85" s="350"/>
      <c r="AG85" s="350"/>
      <c r="AH85" s="350"/>
    </row>
    <row r="86" spans="1:34" s="37" customFormat="1" ht="14.25">
      <c r="A86" s="463">
        <v>8</v>
      </c>
      <c r="B86" s="442">
        <v>44322</v>
      </c>
      <c r="C86" s="457"/>
      <c r="D86" s="424" t="s">
        <v>878</v>
      </c>
      <c r="E86" s="458" t="s">
        <v>557</v>
      </c>
      <c r="F86" s="422">
        <v>35</v>
      </c>
      <c r="G86" s="422"/>
      <c r="H86" s="422">
        <v>49</v>
      </c>
      <c r="I86" s="423">
        <v>90</v>
      </c>
      <c r="J86" s="423" t="s">
        <v>879</v>
      </c>
      <c r="K86" s="459">
        <f>H86-F86</f>
        <v>14</v>
      </c>
      <c r="L86" s="423">
        <v>100</v>
      </c>
      <c r="M86" s="460">
        <f>(K86*N86)-L86</f>
        <v>950</v>
      </c>
      <c r="N86" s="423">
        <v>75</v>
      </c>
      <c r="O86" s="461" t="s">
        <v>556</v>
      </c>
      <c r="P86" s="462">
        <v>44322</v>
      </c>
      <c r="Q86" s="344"/>
      <c r="R86" s="314" t="s">
        <v>792</v>
      </c>
      <c r="Z86" s="350"/>
      <c r="AA86" s="350"/>
      <c r="AB86" s="350"/>
      <c r="AC86" s="350"/>
      <c r="AD86" s="350"/>
      <c r="AE86" s="350"/>
      <c r="AF86" s="350"/>
      <c r="AG86" s="350"/>
      <c r="AH86" s="350"/>
    </row>
    <row r="87" spans="1:34" s="37" customFormat="1" ht="14.25">
      <c r="A87" s="463">
        <v>9</v>
      </c>
      <c r="B87" s="442">
        <v>44322</v>
      </c>
      <c r="C87" s="457"/>
      <c r="D87" s="424" t="s">
        <v>880</v>
      </c>
      <c r="E87" s="458" t="s">
        <v>557</v>
      </c>
      <c r="F87" s="422">
        <v>37</v>
      </c>
      <c r="G87" s="422">
        <v>27</v>
      </c>
      <c r="H87" s="422">
        <v>41</v>
      </c>
      <c r="I87" s="423">
        <v>55</v>
      </c>
      <c r="J87" s="423" t="s">
        <v>885</v>
      </c>
      <c r="K87" s="459">
        <f t="shared" ref="K87" si="57">H87-F87</f>
        <v>4</v>
      </c>
      <c r="L87" s="423">
        <v>100</v>
      </c>
      <c r="M87" s="460">
        <f t="shared" ref="M87" si="58">(K87*N87)-L87</f>
        <v>2100</v>
      </c>
      <c r="N87" s="423">
        <v>550</v>
      </c>
      <c r="O87" s="461" t="s">
        <v>556</v>
      </c>
      <c r="P87" s="475">
        <v>44323</v>
      </c>
      <c r="Q87" s="344"/>
      <c r="R87" s="314" t="s">
        <v>792</v>
      </c>
      <c r="Z87" s="350"/>
      <c r="AA87" s="350"/>
      <c r="AB87" s="350"/>
      <c r="AC87" s="350"/>
      <c r="AD87" s="350"/>
      <c r="AE87" s="350"/>
      <c r="AF87" s="350"/>
      <c r="AG87" s="350"/>
      <c r="AH87" s="350"/>
    </row>
    <row r="88" spans="1:34" s="37" customFormat="1" ht="14.25">
      <c r="A88" s="463">
        <v>10</v>
      </c>
      <c r="B88" s="442">
        <v>44322</v>
      </c>
      <c r="C88" s="457"/>
      <c r="D88" s="424" t="s">
        <v>858</v>
      </c>
      <c r="E88" s="458" t="s">
        <v>557</v>
      </c>
      <c r="F88" s="422">
        <v>12.5</v>
      </c>
      <c r="G88" s="422">
        <v>7.5</v>
      </c>
      <c r="H88" s="422">
        <v>16</v>
      </c>
      <c r="I88" s="423">
        <v>20</v>
      </c>
      <c r="J88" s="423" t="s">
        <v>884</v>
      </c>
      <c r="K88" s="459">
        <f t="shared" ref="K88:K89" si="59">H88-F88</f>
        <v>3.5</v>
      </c>
      <c r="L88" s="423">
        <v>100</v>
      </c>
      <c r="M88" s="460">
        <f t="shared" ref="M88:M89" si="60">(K88*N88)-L88</f>
        <v>4712.5</v>
      </c>
      <c r="N88" s="423">
        <v>1375</v>
      </c>
      <c r="O88" s="461" t="s">
        <v>556</v>
      </c>
      <c r="P88" s="475">
        <v>44323</v>
      </c>
      <c r="Q88" s="344"/>
      <c r="R88" s="314" t="s">
        <v>559</v>
      </c>
      <c r="Z88" s="350"/>
      <c r="AA88" s="350"/>
      <c r="AB88" s="350"/>
      <c r="AC88" s="350"/>
      <c r="AD88" s="350"/>
      <c r="AE88" s="350"/>
      <c r="AF88" s="350"/>
      <c r="AG88" s="350"/>
      <c r="AH88" s="350"/>
    </row>
    <row r="89" spans="1:34" s="37" customFormat="1" ht="14.25">
      <c r="A89" s="463">
        <v>11</v>
      </c>
      <c r="B89" s="442">
        <v>44323</v>
      </c>
      <c r="C89" s="457"/>
      <c r="D89" s="424" t="s">
        <v>887</v>
      </c>
      <c r="E89" s="458" t="s">
        <v>557</v>
      </c>
      <c r="F89" s="422">
        <v>96</v>
      </c>
      <c r="G89" s="422">
        <v>58</v>
      </c>
      <c r="H89" s="422">
        <v>110</v>
      </c>
      <c r="I89" s="423">
        <v>170</v>
      </c>
      <c r="J89" s="423" t="s">
        <v>879</v>
      </c>
      <c r="K89" s="459">
        <f t="shared" si="59"/>
        <v>14</v>
      </c>
      <c r="L89" s="423">
        <v>100</v>
      </c>
      <c r="M89" s="460">
        <f t="shared" si="60"/>
        <v>950</v>
      </c>
      <c r="N89" s="423">
        <v>75</v>
      </c>
      <c r="O89" s="461" t="s">
        <v>556</v>
      </c>
      <c r="P89" s="462">
        <v>44323</v>
      </c>
      <c r="Q89" s="344"/>
      <c r="R89" s="314" t="s">
        <v>792</v>
      </c>
      <c r="Z89" s="350"/>
      <c r="AA89" s="350"/>
      <c r="AB89" s="350"/>
      <c r="AC89" s="350"/>
      <c r="AD89" s="350"/>
      <c r="AE89" s="350"/>
      <c r="AF89" s="350"/>
      <c r="AG89" s="350"/>
      <c r="AH89" s="350"/>
    </row>
    <row r="90" spans="1:34" s="37" customFormat="1" ht="14.25">
      <c r="A90" s="463">
        <v>12</v>
      </c>
      <c r="B90" s="442">
        <v>44323</v>
      </c>
      <c r="C90" s="457"/>
      <c r="D90" s="424" t="s">
        <v>889</v>
      </c>
      <c r="E90" s="458" t="s">
        <v>557</v>
      </c>
      <c r="F90" s="422">
        <v>12</v>
      </c>
      <c r="G90" s="422">
        <v>7</v>
      </c>
      <c r="H90" s="422">
        <v>13</v>
      </c>
      <c r="I90" s="423" t="s">
        <v>890</v>
      </c>
      <c r="J90" s="423" t="s">
        <v>892</v>
      </c>
      <c r="K90" s="459">
        <f t="shared" ref="K90" si="61">H90-F90</f>
        <v>1</v>
      </c>
      <c r="L90" s="423">
        <v>100</v>
      </c>
      <c r="M90" s="460">
        <f t="shared" ref="M90" si="62">(K90*N90)-L90</f>
        <v>1150</v>
      </c>
      <c r="N90" s="423">
        <v>1250</v>
      </c>
      <c r="O90" s="461" t="s">
        <v>556</v>
      </c>
      <c r="P90" s="462">
        <v>44323</v>
      </c>
      <c r="Q90" s="344"/>
      <c r="R90" s="314" t="s">
        <v>559</v>
      </c>
      <c r="Z90" s="350"/>
      <c r="AA90" s="350"/>
      <c r="AB90" s="350"/>
      <c r="AC90" s="350"/>
      <c r="AD90" s="350"/>
      <c r="AE90" s="350"/>
      <c r="AF90" s="350"/>
      <c r="AG90" s="350"/>
      <c r="AH90" s="350"/>
    </row>
    <row r="91" spans="1:34" s="37" customFormat="1" ht="14.25">
      <c r="A91" s="463">
        <v>13</v>
      </c>
      <c r="B91" s="442">
        <v>44326</v>
      </c>
      <c r="C91" s="457"/>
      <c r="D91" s="424" t="s">
        <v>898</v>
      </c>
      <c r="E91" s="458" t="s">
        <v>557</v>
      </c>
      <c r="F91" s="422">
        <v>69</v>
      </c>
      <c r="G91" s="422">
        <v>38</v>
      </c>
      <c r="H91" s="422">
        <v>78</v>
      </c>
      <c r="I91" s="423">
        <v>130</v>
      </c>
      <c r="J91" s="423" t="s">
        <v>799</v>
      </c>
      <c r="K91" s="459">
        <f>H91-F91</f>
        <v>9</v>
      </c>
      <c r="L91" s="423">
        <v>100</v>
      </c>
      <c r="M91" s="460">
        <f>(K91*N91)-L91</f>
        <v>575</v>
      </c>
      <c r="N91" s="423">
        <v>75</v>
      </c>
      <c r="O91" s="461" t="s">
        <v>556</v>
      </c>
      <c r="P91" s="462">
        <v>44326</v>
      </c>
      <c r="Q91" s="344"/>
      <c r="R91" s="314" t="s">
        <v>792</v>
      </c>
      <c r="Z91" s="350"/>
      <c r="AA91" s="350"/>
      <c r="AB91" s="350"/>
      <c r="AC91" s="350"/>
      <c r="AD91" s="350"/>
      <c r="AE91" s="350"/>
      <c r="AF91" s="350"/>
      <c r="AG91" s="350"/>
      <c r="AH91" s="350"/>
    </row>
    <row r="92" spans="1:34" s="37" customFormat="1" ht="14.25">
      <c r="A92" s="463">
        <v>14</v>
      </c>
      <c r="B92" s="442">
        <v>44327</v>
      </c>
      <c r="C92" s="457"/>
      <c r="D92" s="424" t="s">
        <v>858</v>
      </c>
      <c r="E92" s="458" t="s">
        <v>557</v>
      </c>
      <c r="F92" s="422">
        <v>9.75</v>
      </c>
      <c r="G92" s="422">
        <v>5.5</v>
      </c>
      <c r="H92" s="422">
        <v>11.75</v>
      </c>
      <c r="I92" s="423" t="s">
        <v>907</v>
      </c>
      <c r="J92" s="423" t="s">
        <v>908</v>
      </c>
      <c r="K92" s="459">
        <f t="shared" ref="K92" si="63">H92-F92</f>
        <v>2</v>
      </c>
      <c r="L92" s="423">
        <v>100</v>
      </c>
      <c r="M92" s="460">
        <f t="shared" ref="M92" si="64">(K92*N92)-L92</f>
        <v>2650</v>
      </c>
      <c r="N92" s="423">
        <v>1375</v>
      </c>
      <c r="O92" s="461" t="s">
        <v>556</v>
      </c>
      <c r="P92" s="462">
        <v>44327</v>
      </c>
      <c r="Q92" s="344"/>
      <c r="R92" s="314" t="s">
        <v>792</v>
      </c>
      <c r="Z92" s="350"/>
      <c r="AA92" s="350"/>
      <c r="AB92" s="350"/>
      <c r="AC92" s="350"/>
      <c r="AD92" s="350"/>
      <c r="AE92" s="350"/>
      <c r="AF92" s="350"/>
      <c r="AG92" s="350"/>
      <c r="AH92" s="350"/>
    </row>
    <row r="93" spans="1:34" s="37" customFormat="1" ht="14.25">
      <c r="A93" s="463">
        <v>15</v>
      </c>
      <c r="B93" s="442">
        <v>44327</v>
      </c>
      <c r="C93" s="457"/>
      <c r="D93" s="424" t="s">
        <v>909</v>
      </c>
      <c r="E93" s="458" t="s">
        <v>557</v>
      </c>
      <c r="F93" s="422">
        <v>61</v>
      </c>
      <c r="G93" s="422">
        <v>25</v>
      </c>
      <c r="H93" s="422">
        <v>77</v>
      </c>
      <c r="I93" s="423">
        <v>120</v>
      </c>
      <c r="J93" s="423" t="s">
        <v>886</v>
      </c>
      <c r="K93" s="459">
        <f>H93-F93</f>
        <v>16</v>
      </c>
      <c r="L93" s="423">
        <v>100</v>
      </c>
      <c r="M93" s="460">
        <f>(K93*N93)-L93</f>
        <v>1100</v>
      </c>
      <c r="N93" s="423">
        <v>75</v>
      </c>
      <c r="O93" s="461" t="s">
        <v>556</v>
      </c>
      <c r="P93" s="462">
        <v>44327</v>
      </c>
      <c r="Q93" s="344"/>
      <c r="R93" s="314" t="s">
        <v>792</v>
      </c>
      <c r="Z93" s="350"/>
      <c r="AA93" s="350"/>
      <c r="AB93" s="350"/>
      <c r="AC93" s="350"/>
      <c r="AD93" s="350"/>
      <c r="AE93" s="350"/>
      <c r="AF93" s="350"/>
      <c r="AG93" s="350"/>
      <c r="AH93" s="350"/>
    </row>
    <row r="94" spans="1:34" s="37" customFormat="1" ht="14.25">
      <c r="A94" s="463">
        <v>16</v>
      </c>
      <c r="B94" s="442">
        <v>44327</v>
      </c>
      <c r="C94" s="457"/>
      <c r="D94" s="424" t="s">
        <v>905</v>
      </c>
      <c r="E94" s="458" t="s">
        <v>557</v>
      </c>
      <c r="F94" s="422">
        <v>26.5</v>
      </c>
      <c r="G94" s="422">
        <v>17</v>
      </c>
      <c r="H94" s="422">
        <v>32</v>
      </c>
      <c r="I94" s="423" t="s">
        <v>906</v>
      </c>
      <c r="J94" s="423" t="s">
        <v>918</v>
      </c>
      <c r="K94" s="459">
        <f t="shared" ref="K94" si="65">H94-F94</f>
        <v>5.5</v>
      </c>
      <c r="L94" s="423">
        <v>100</v>
      </c>
      <c r="M94" s="460">
        <f t="shared" ref="M94" si="66">(K94*N94)-L94</f>
        <v>3475</v>
      </c>
      <c r="N94" s="423">
        <v>650</v>
      </c>
      <c r="O94" s="461" t="s">
        <v>556</v>
      </c>
      <c r="P94" s="475">
        <v>44330</v>
      </c>
      <c r="Q94" s="344"/>
      <c r="R94" s="314" t="s">
        <v>559</v>
      </c>
      <c r="Z94" s="350"/>
      <c r="AA94" s="350"/>
      <c r="AB94" s="350"/>
      <c r="AC94" s="350"/>
      <c r="AD94" s="350"/>
      <c r="AE94" s="350"/>
      <c r="AF94" s="350"/>
      <c r="AG94" s="350"/>
      <c r="AH94" s="350"/>
    </row>
    <row r="95" spans="1:34" s="37" customFormat="1" ht="14.25">
      <c r="A95" s="463">
        <v>17</v>
      </c>
      <c r="B95" s="442">
        <v>44328</v>
      </c>
      <c r="C95" s="457"/>
      <c r="D95" s="424" t="s">
        <v>916</v>
      </c>
      <c r="E95" s="458" t="s">
        <v>557</v>
      </c>
      <c r="F95" s="422">
        <v>34</v>
      </c>
      <c r="G95" s="422">
        <v>24</v>
      </c>
      <c r="H95" s="422">
        <v>39.5</v>
      </c>
      <c r="I95" s="423" t="s">
        <v>917</v>
      </c>
      <c r="J95" s="423" t="s">
        <v>918</v>
      </c>
      <c r="K95" s="459">
        <f t="shared" ref="K95" si="67">H95-F95</f>
        <v>5.5</v>
      </c>
      <c r="L95" s="423">
        <v>100</v>
      </c>
      <c r="M95" s="460">
        <f t="shared" ref="M95" si="68">(K95*N95)-L95</f>
        <v>2650</v>
      </c>
      <c r="N95" s="423">
        <v>500</v>
      </c>
      <c r="O95" s="461" t="s">
        <v>556</v>
      </c>
      <c r="P95" s="462">
        <v>44328</v>
      </c>
      <c r="Q95" s="344"/>
      <c r="R95" s="314" t="s">
        <v>559</v>
      </c>
      <c r="Z95" s="350"/>
      <c r="AA95" s="350"/>
      <c r="AB95" s="350"/>
      <c r="AC95" s="350"/>
      <c r="AD95" s="350"/>
      <c r="AE95" s="350"/>
      <c r="AF95" s="350"/>
      <c r="AG95" s="350"/>
      <c r="AH95" s="350"/>
    </row>
    <row r="96" spans="1:34" s="37" customFormat="1" ht="14.25">
      <c r="A96" s="399">
        <v>18</v>
      </c>
      <c r="B96" s="397">
        <v>44328</v>
      </c>
      <c r="C96" s="398"/>
      <c r="D96" s="391" t="s">
        <v>920</v>
      </c>
      <c r="E96" s="392" t="s">
        <v>921</v>
      </c>
      <c r="F96" s="368" t="s">
        <v>922</v>
      </c>
      <c r="G96" s="368">
        <v>10.5</v>
      </c>
      <c r="H96" s="368"/>
      <c r="I96" s="334">
        <v>0.1</v>
      </c>
      <c r="J96" s="334" t="s">
        <v>558</v>
      </c>
      <c r="K96" s="456"/>
      <c r="L96" s="334"/>
      <c r="M96" s="449"/>
      <c r="N96" s="334"/>
      <c r="O96" s="361"/>
      <c r="P96" s="374"/>
      <c r="Q96" s="344"/>
      <c r="R96" s="314" t="s">
        <v>559</v>
      </c>
      <c r="Z96" s="350"/>
      <c r="AA96" s="350"/>
      <c r="AB96" s="350"/>
      <c r="AC96" s="350"/>
      <c r="AD96" s="350"/>
      <c r="AE96" s="350"/>
      <c r="AF96" s="350"/>
      <c r="AG96" s="350"/>
      <c r="AH96" s="350"/>
    </row>
    <row r="97" spans="1:34" s="37" customFormat="1" ht="14.25">
      <c r="A97" s="463">
        <v>19</v>
      </c>
      <c r="B97" s="442">
        <v>44328</v>
      </c>
      <c r="C97" s="457"/>
      <c r="D97" s="424" t="s">
        <v>880</v>
      </c>
      <c r="E97" s="458" t="s">
        <v>557</v>
      </c>
      <c r="F97" s="422">
        <v>25</v>
      </c>
      <c r="G97" s="422">
        <v>15</v>
      </c>
      <c r="H97" s="422">
        <v>28</v>
      </c>
      <c r="I97" s="423" t="s">
        <v>923</v>
      </c>
      <c r="J97" s="423" t="s">
        <v>945</v>
      </c>
      <c r="K97" s="459">
        <f t="shared" ref="K97" si="69">H97-F97</f>
        <v>3</v>
      </c>
      <c r="L97" s="423">
        <v>100</v>
      </c>
      <c r="M97" s="460">
        <f t="shared" ref="M97" si="70">(K97*N97)-L97</f>
        <v>1550</v>
      </c>
      <c r="N97" s="423">
        <v>550</v>
      </c>
      <c r="O97" s="461" t="s">
        <v>556</v>
      </c>
      <c r="P97" s="475">
        <v>44333</v>
      </c>
      <c r="Q97" s="344"/>
      <c r="R97" s="314" t="s">
        <v>792</v>
      </c>
      <c r="Z97" s="350"/>
      <c r="AA97" s="350"/>
      <c r="AB97" s="350"/>
      <c r="AC97" s="350"/>
      <c r="AD97" s="350"/>
      <c r="AE97" s="350"/>
      <c r="AF97" s="350"/>
      <c r="AG97" s="350"/>
      <c r="AH97" s="350"/>
    </row>
    <row r="98" spans="1:34" s="37" customFormat="1" ht="14.25">
      <c r="A98" s="463">
        <v>20</v>
      </c>
      <c r="B98" s="442">
        <v>44328</v>
      </c>
      <c r="C98" s="457"/>
      <c r="D98" s="424" t="s">
        <v>858</v>
      </c>
      <c r="E98" s="458" t="s">
        <v>557</v>
      </c>
      <c r="F98" s="422">
        <v>7.5</v>
      </c>
      <c r="G98" s="422">
        <v>4</v>
      </c>
      <c r="H98" s="422">
        <v>9.25</v>
      </c>
      <c r="I98" s="423" t="s">
        <v>924</v>
      </c>
      <c r="J98" s="423" t="s">
        <v>944</v>
      </c>
      <c r="K98" s="459">
        <f t="shared" ref="K98:K99" si="71">H98-F98</f>
        <v>1.75</v>
      </c>
      <c r="L98" s="423">
        <v>100</v>
      </c>
      <c r="M98" s="460">
        <f t="shared" ref="M98" si="72">(K98*N98)-L98</f>
        <v>2306.25</v>
      </c>
      <c r="N98" s="423">
        <v>1375</v>
      </c>
      <c r="O98" s="461" t="s">
        <v>556</v>
      </c>
      <c r="P98" s="475">
        <v>44333</v>
      </c>
      <c r="Q98" s="344"/>
      <c r="R98" s="314" t="s">
        <v>559</v>
      </c>
      <c r="Z98" s="350"/>
      <c r="AA98" s="350"/>
      <c r="AB98" s="350"/>
      <c r="AC98" s="350"/>
      <c r="AD98" s="350"/>
      <c r="AE98" s="350"/>
      <c r="AF98" s="350"/>
      <c r="AG98" s="350"/>
      <c r="AH98" s="350"/>
    </row>
    <row r="99" spans="1:34" s="37" customFormat="1" ht="14.25">
      <c r="A99" s="510">
        <v>21</v>
      </c>
      <c r="B99" s="479">
        <v>44330</v>
      </c>
      <c r="C99" s="511"/>
      <c r="D99" s="512" t="s">
        <v>905</v>
      </c>
      <c r="E99" s="513" t="s">
        <v>557</v>
      </c>
      <c r="F99" s="482">
        <v>28.5</v>
      </c>
      <c r="G99" s="482">
        <v>19</v>
      </c>
      <c r="H99" s="482">
        <v>21</v>
      </c>
      <c r="I99" s="484" t="s">
        <v>906</v>
      </c>
      <c r="J99" s="484" t="s">
        <v>946</v>
      </c>
      <c r="K99" s="514">
        <f t="shared" si="71"/>
        <v>-7.5</v>
      </c>
      <c r="L99" s="484">
        <v>100</v>
      </c>
      <c r="M99" s="515">
        <f t="shared" ref="M99" si="73">(K99*N99)-L99</f>
        <v>-4975</v>
      </c>
      <c r="N99" s="484">
        <v>650</v>
      </c>
      <c r="O99" s="516" t="s">
        <v>620</v>
      </c>
      <c r="P99" s="487">
        <v>44333</v>
      </c>
      <c r="Q99" s="344"/>
      <c r="R99" s="314" t="s">
        <v>559</v>
      </c>
      <c r="Z99" s="350"/>
      <c r="AA99" s="350"/>
      <c r="AB99" s="350"/>
      <c r="AC99" s="350"/>
      <c r="AD99" s="350"/>
      <c r="AE99" s="350"/>
      <c r="AF99" s="350"/>
      <c r="AG99" s="350"/>
      <c r="AH99" s="350"/>
    </row>
    <row r="100" spans="1:34" s="37" customFormat="1" ht="14.25">
      <c r="A100" s="463">
        <v>22</v>
      </c>
      <c r="B100" s="442">
        <v>44330</v>
      </c>
      <c r="C100" s="457"/>
      <c r="D100" s="424" t="s">
        <v>932</v>
      </c>
      <c r="E100" s="458" t="s">
        <v>557</v>
      </c>
      <c r="F100" s="422">
        <v>86.5</v>
      </c>
      <c r="G100" s="422">
        <v>40</v>
      </c>
      <c r="H100" s="422">
        <v>101.5</v>
      </c>
      <c r="I100" s="423" t="s">
        <v>933</v>
      </c>
      <c r="J100" s="423" t="s">
        <v>883</v>
      </c>
      <c r="K100" s="459">
        <f>H100-F100</f>
        <v>15</v>
      </c>
      <c r="L100" s="423">
        <v>100</v>
      </c>
      <c r="M100" s="460">
        <f>(K100*N100)-L100</f>
        <v>1025</v>
      </c>
      <c r="N100" s="423">
        <v>75</v>
      </c>
      <c r="O100" s="461" t="s">
        <v>556</v>
      </c>
      <c r="P100" s="462">
        <v>44330</v>
      </c>
      <c r="Q100" s="344"/>
      <c r="R100" s="314" t="s">
        <v>792</v>
      </c>
      <c r="Z100" s="350"/>
      <c r="AA100" s="350"/>
      <c r="AB100" s="350"/>
      <c r="AC100" s="350"/>
      <c r="AD100" s="350"/>
      <c r="AE100" s="350"/>
      <c r="AF100" s="350"/>
      <c r="AG100" s="350"/>
      <c r="AH100" s="350"/>
    </row>
    <row r="101" spans="1:34" s="37" customFormat="1" ht="14.25">
      <c r="A101" s="510">
        <v>23</v>
      </c>
      <c r="B101" s="479">
        <v>44330</v>
      </c>
      <c r="C101" s="511"/>
      <c r="D101" s="512" t="s">
        <v>934</v>
      </c>
      <c r="E101" s="513" t="s">
        <v>557</v>
      </c>
      <c r="F101" s="482">
        <v>9</v>
      </c>
      <c r="G101" s="482">
        <v>6</v>
      </c>
      <c r="H101" s="482">
        <v>6</v>
      </c>
      <c r="I101" s="484" t="s">
        <v>907</v>
      </c>
      <c r="J101" s="484" t="s">
        <v>948</v>
      </c>
      <c r="K101" s="514">
        <f t="shared" ref="K101" si="74">H101-F101</f>
        <v>-3</v>
      </c>
      <c r="L101" s="484">
        <v>100</v>
      </c>
      <c r="M101" s="515">
        <f t="shared" ref="M101" si="75">(K101*N101)-L101</f>
        <v>-5653</v>
      </c>
      <c r="N101" s="484">
        <v>1851</v>
      </c>
      <c r="O101" s="516" t="s">
        <v>620</v>
      </c>
      <c r="P101" s="487">
        <v>44334</v>
      </c>
      <c r="Q101" s="344"/>
      <c r="R101" s="314" t="s">
        <v>559</v>
      </c>
      <c r="Z101" s="350"/>
      <c r="AA101" s="350"/>
      <c r="AB101" s="350"/>
      <c r="AC101" s="350"/>
      <c r="AD101" s="350"/>
      <c r="AE101" s="350"/>
      <c r="AF101" s="350"/>
      <c r="AG101" s="350"/>
      <c r="AH101" s="350"/>
    </row>
    <row r="102" spans="1:34" s="37" customFormat="1" ht="14.25">
      <c r="A102" s="510">
        <v>24</v>
      </c>
      <c r="B102" s="517">
        <v>44333</v>
      </c>
      <c r="C102" s="511"/>
      <c r="D102" s="512" t="s">
        <v>939</v>
      </c>
      <c r="E102" s="513" t="s">
        <v>557</v>
      </c>
      <c r="F102" s="482">
        <v>79</v>
      </c>
      <c r="G102" s="482">
        <v>35</v>
      </c>
      <c r="H102" s="482">
        <v>39</v>
      </c>
      <c r="I102" s="484">
        <v>150</v>
      </c>
      <c r="J102" s="484" t="s">
        <v>943</v>
      </c>
      <c r="K102" s="514">
        <f>H102-F102</f>
        <v>-40</v>
      </c>
      <c r="L102" s="484">
        <v>100</v>
      </c>
      <c r="M102" s="515">
        <f>(K102*N102)-L102</f>
        <v>-3100</v>
      </c>
      <c r="N102" s="484">
        <v>75</v>
      </c>
      <c r="O102" s="516" t="s">
        <v>620</v>
      </c>
      <c r="P102" s="518">
        <v>44333</v>
      </c>
      <c r="Q102" s="344"/>
      <c r="R102" s="314" t="s">
        <v>792</v>
      </c>
      <c r="Z102" s="350"/>
      <c r="AA102" s="350"/>
      <c r="AB102" s="350"/>
      <c r="AC102" s="350"/>
      <c r="AD102" s="350"/>
      <c r="AE102" s="350"/>
      <c r="AF102" s="350"/>
      <c r="AG102" s="350"/>
      <c r="AH102" s="350"/>
    </row>
    <row r="103" spans="1:34" s="37" customFormat="1" ht="14.25">
      <c r="A103" s="463">
        <v>25</v>
      </c>
      <c r="B103" s="509">
        <v>44333</v>
      </c>
      <c r="C103" s="457"/>
      <c r="D103" s="424" t="s">
        <v>941</v>
      </c>
      <c r="E103" s="458" t="s">
        <v>921</v>
      </c>
      <c r="F103" s="422">
        <v>2.5</v>
      </c>
      <c r="G103" s="422">
        <v>3.75</v>
      </c>
      <c r="H103" s="422">
        <v>1.35</v>
      </c>
      <c r="I103" s="423">
        <v>0.1</v>
      </c>
      <c r="J103" s="423" t="s">
        <v>993</v>
      </c>
      <c r="K103" s="459">
        <f>F103-H103</f>
        <v>1.1499999999999999</v>
      </c>
      <c r="L103" s="423">
        <v>100</v>
      </c>
      <c r="M103" s="460">
        <f t="shared" ref="M103" si="76">(K103*N103)-L103</f>
        <v>4500</v>
      </c>
      <c r="N103" s="423">
        <v>4000</v>
      </c>
      <c r="O103" s="461" t="s">
        <v>556</v>
      </c>
      <c r="P103" s="475">
        <v>44340</v>
      </c>
      <c r="Q103" s="344"/>
      <c r="R103" s="314" t="s">
        <v>792</v>
      </c>
      <c r="Z103" s="350"/>
      <c r="AA103" s="350"/>
      <c r="AB103" s="350"/>
      <c r="AC103" s="350"/>
      <c r="AD103" s="350"/>
      <c r="AE103" s="350"/>
      <c r="AF103" s="350"/>
      <c r="AG103" s="350"/>
      <c r="AH103" s="350"/>
    </row>
    <row r="104" spans="1:34" s="37" customFormat="1" ht="14.25">
      <c r="A104" s="463">
        <v>26</v>
      </c>
      <c r="B104" s="509">
        <v>44333</v>
      </c>
      <c r="C104" s="457"/>
      <c r="D104" s="424" t="s">
        <v>942</v>
      </c>
      <c r="E104" s="458" t="s">
        <v>557</v>
      </c>
      <c r="F104" s="422">
        <v>27</v>
      </c>
      <c r="G104" s="422">
        <v>17</v>
      </c>
      <c r="H104" s="422">
        <v>31</v>
      </c>
      <c r="I104" s="423" t="s">
        <v>923</v>
      </c>
      <c r="J104" s="423" t="s">
        <v>885</v>
      </c>
      <c r="K104" s="459">
        <f t="shared" ref="K104:K105" si="77">H104-F104</f>
        <v>4</v>
      </c>
      <c r="L104" s="423">
        <v>100</v>
      </c>
      <c r="M104" s="460">
        <f t="shared" ref="M104:M105" si="78">(K104*N104)-L104</f>
        <v>2100</v>
      </c>
      <c r="N104" s="423">
        <v>550</v>
      </c>
      <c r="O104" s="461" t="s">
        <v>556</v>
      </c>
      <c r="P104" s="462">
        <v>44333</v>
      </c>
      <c r="Q104" s="344"/>
      <c r="R104" s="314" t="s">
        <v>792</v>
      </c>
      <c r="Z104" s="350"/>
      <c r="AA104" s="350"/>
      <c r="AB104" s="350"/>
      <c r="AC104" s="350"/>
      <c r="AD104" s="350"/>
      <c r="AE104" s="350"/>
      <c r="AF104" s="350"/>
      <c r="AG104" s="350"/>
      <c r="AH104" s="350"/>
    </row>
    <row r="105" spans="1:34" s="37" customFormat="1" ht="14.25">
      <c r="A105" s="463">
        <v>27</v>
      </c>
      <c r="B105" s="509">
        <v>44334</v>
      </c>
      <c r="C105" s="457"/>
      <c r="D105" s="424" t="s">
        <v>951</v>
      </c>
      <c r="E105" s="458" t="s">
        <v>557</v>
      </c>
      <c r="F105" s="422">
        <v>16</v>
      </c>
      <c r="G105" s="422">
        <v>6.5</v>
      </c>
      <c r="H105" s="422">
        <v>20.5</v>
      </c>
      <c r="I105" s="423" t="s">
        <v>952</v>
      </c>
      <c r="J105" s="423" t="s">
        <v>868</v>
      </c>
      <c r="K105" s="459">
        <f t="shared" si="77"/>
        <v>4.5</v>
      </c>
      <c r="L105" s="423">
        <v>100</v>
      </c>
      <c r="M105" s="460">
        <f t="shared" si="78"/>
        <v>2375</v>
      </c>
      <c r="N105" s="423">
        <v>550</v>
      </c>
      <c r="O105" s="461" t="s">
        <v>556</v>
      </c>
      <c r="P105" s="462">
        <v>44334</v>
      </c>
      <c r="Q105" s="344"/>
      <c r="R105" s="314" t="s">
        <v>792</v>
      </c>
      <c r="Z105" s="350"/>
      <c r="AA105" s="350"/>
      <c r="AB105" s="350"/>
      <c r="AC105" s="350"/>
      <c r="AD105" s="350"/>
      <c r="AE105" s="350"/>
      <c r="AF105" s="350"/>
      <c r="AG105" s="350"/>
      <c r="AH105" s="350"/>
    </row>
    <row r="106" spans="1:34" s="37" customFormat="1" ht="14.25">
      <c r="A106" s="463">
        <v>28</v>
      </c>
      <c r="B106" s="509">
        <v>44334</v>
      </c>
      <c r="C106" s="457"/>
      <c r="D106" s="424" t="s">
        <v>953</v>
      </c>
      <c r="E106" s="458" t="s">
        <v>557</v>
      </c>
      <c r="F106" s="422">
        <v>15.5</v>
      </c>
      <c r="G106" s="422">
        <v>7</v>
      </c>
      <c r="H106" s="422">
        <v>19.5</v>
      </c>
      <c r="I106" s="423" t="s">
        <v>954</v>
      </c>
      <c r="J106" s="423" t="s">
        <v>885</v>
      </c>
      <c r="K106" s="459">
        <f t="shared" ref="K106:K107" si="79">H106-F106</f>
        <v>4</v>
      </c>
      <c r="L106" s="423">
        <v>100</v>
      </c>
      <c r="M106" s="460">
        <f t="shared" ref="M106:M107" si="80">(K106*N106)-L106</f>
        <v>2700</v>
      </c>
      <c r="N106" s="423">
        <v>700</v>
      </c>
      <c r="O106" s="461" t="s">
        <v>556</v>
      </c>
      <c r="P106" s="462">
        <v>44334</v>
      </c>
      <c r="Q106" s="344"/>
      <c r="R106" s="314" t="s">
        <v>559</v>
      </c>
      <c r="Z106" s="350"/>
      <c r="AA106" s="350"/>
      <c r="AB106" s="350"/>
      <c r="AC106" s="350"/>
      <c r="AD106" s="350"/>
      <c r="AE106" s="350"/>
      <c r="AF106" s="350"/>
      <c r="AG106" s="350"/>
      <c r="AH106" s="350"/>
    </row>
    <row r="107" spans="1:34" s="37" customFormat="1" ht="14.25">
      <c r="A107" s="463">
        <v>29</v>
      </c>
      <c r="B107" s="509">
        <v>44334</v>
      </c>
      <c r="C107" s="457"/>
      <c r="D107" s="424" t="s">
        <v>955</v>
      </c>
      <c r="E107" s="458" t="s">
        <v>557</v>
      </c>
      <c r="F107" s="422">
        <v>98</v>
      </c>
      <c r="G107" s="422">
        <v>49</v>
      </c>
      <c r="H107" s="422">
        <v>109</v>
      </c>
      <c r="I107" s="423" t="s">
        <v>956</v>
      </c>
      <c r="J107" s="423" t="s">
        <v>899</v>
      </c>
      <c r="K107" s="459">
        <f t="shared" si="79"/>
        <v>11</v>
      </c>
      <c r="L107" s="423">
        <v>100</v>
      </c>
      <c r="M107" s="460">
        <f t="shared" si="80"/>
        <v>1000</v>
      </c>
      <c r="N107" s="423">
        <v>100</v>
      </c>
      <c r="O107" s="461" t="s">
        <v>556</v>
      </c>
      <c r="P107" s="475">
        <v>44340</v>
      </c>
      <c r="Q107" s="344"/>
      <c r="R107" s="314" t="s">
        <v>792</v>
      </c>
      <c r="Z107" s="350"/>
      <c r="AA107" s="350"/>
      <c r="AB107" s="350"/>
      <c r="AC107" s="350"/>
      <c r="AD107" s="350"/>
      <c r="AE107" s="350"/>
      <c r="AF107" s="350"/>
      <c r="AG107" s="350"/>
      <c r="AH107" s="350"/>
    </row>
    <row r="108" spans="1:34" s="37" customFormat="1" ht="14.25">
      <c r="A108" s="463">
        <v>30</v>
      </c>
      <c r="B108" s="442">
        <v>44334</v>
      </c>
      <c r="C108" s="457"/>
      <c r="D108" s="424" t="s">
        <v>953</v>
      </c>
      <c r="E108" s="458" t="s">
        <v>557</v>
      </c>
      <c r="F108" s="422">
        <v>15</v>
      </c>
      <c r="G108" s="422">
        <v>7</v>
      </c>
      <c r="H108" s="422">
        <v>19.5</v>
      </c>
      <c r="I108" s="423" t="s">
        <v>954</v>
      </c>
      <c r="J108" s="423" t="s">
        <v>868</v>
      </c>
      <c r="K108" s="459">
        <f t="shared" ref="K108" si="81">H108-F108</f>
        <v>4.5</v>
      </c>
      <c r="L108" s="423">
        <v>100</v>
      </c>
      <c r="M108" s="460">
        <f t="shared" ref="M108" si="82">(K108*N108)-L108</f>
        <v>3050</v>
      </c>
      <c r="N108" s="423">
        <v>700</v>
      </c>
      <c r="O108" s="461" t="s">
        <v>556</v>
      </c>
      <c r="P108" s="475">
        <v>44336</v>
      </c>
      <c r="Q108" s="344"/>
      <c r="R108" s="314" t="s">
        <v>559</v>
      </c>
      <c r="Z108" s="350"/>
      <c r="AA108" s="350"/>
      <c r="AB108" s="350"/>
      <c r="AC108" s="350"/>
      <c r="AD108" s="350"/>
      <c r="AE108" s="350"/>
      <c r="AF108" s="350"/>
      <c r="AG108" s="350"/>
      <c r="AH108" s="350"/>
    </row>
    <row r="109" spans="1:34" s="37" customFormat="1" ht="14.25">
      <c r="A109" s="463">
        <v>31</v>
      </c>
      <c r="B109" s="509">
        <v>44335</v>
      </c>
      <c r="C109" s="457"/>
      <c r="D109" s="424" t="s">
        <v>951</v>
      </c>
      <c r="E109" s="458" t="s">
        <v>557</v>
      </c>
      <c r="F109" s="422">
        <v>15.75</v>
      </c>
      <c r="G109" s="422">
        <v>6.5</v>
      </c>
      <c r="H109" s="422">
        <v>18.5</v>
      </c>
      <c r="I109" s="423" t="s">
        <v>952</v>
      </c>
      <c r="J109" s="423" t="s">
        <v>985</v>
      </c>
      <c r="K109" s="459">
        <f>H109-F109</f>
        <v>2.75</v>
      </c>
      <c r="L109" s="423">
        <v>100</v>
      </c>
      <c r="M109" s="460">
        <f t="shared" ref="M109" si="83">(K109*N109)-L109</f>
        <v>1412.5</v>
      </c>
      <c r="N109" s="423">
        <v>550</v>
      </c>
      <c r="O109" s="461" t="s">
        <v>556</v>
      </c>
      <c r="P109" s="475">
        <v>44337</v>
      </c>
      <c r="Q109" s="344"/>
      <c r="R109" s="314" t="s">
        <v>559</v>
      </c>
      <c r="Z109" s="350"/>
      <c r="AA109" s="350"/>
      <c r="AB109" s="350"/>
      <c r="AC109" s="350"/>
      <c r="AD109" s="350"/>
      <c r="AE109" s="350"/>
      <c r="AF109" s="350"/>
      <c r="AG109" s="350"/>
      <c r="AH109" s="350"/>
    </row>
    <row r="110" spans="1:34" s="37" customFormat="1" ht="14.25">
      <c r="A110" s="510">
        <v>32</v>
      </c>
      <c r="B110" s="479">
        <v>44335</v>
      </c>
      <c r="C110" s="511"/>
      <c r="D110" s="512" t="s">
        <v>958</v>
      </c>
      <c r="E110" s="513" t="s">
        <v>557</v>
      </c>
      <c r="F110" s="482">
        <v>43.5</v>
      </c>
      <c r="G110" s="482">
        <v>5</v>
      </c>
      <c r="H110" s="482">
        <v>5</v>
      </c>
      <c r="I110" s="484" t="s">
        <v>959</v>
      </c>
      <c r="J110" s="484" t="s">
        <v>973</v>
      </c>
      <c r="K110" s="514">
        <f>H110-F110</f>
        <v>-38.5</v>
      </c>
      <c r="L110" s="484">
        <v>100</v>
      </c>
      <c r="M110" s="515">
        <f>(K110*N110)-L110</f>
        <v>-2987.5</v>
      </c>
      <c r="N110" s="484">
        <v>75</v>
      </c>
      <c r="O110" s="516" t="s">
        <v>620</v>
      </c>
      <c r="P110" s="487">
        <v>44336</v>
      </c>
      <c r="Q110" s="344"/>
      <c r="R110" s="314" t="s">
        <v>559</v>
      </c>
      <c r="Z110" s="350"/>
      <c r="AA110" s="350"/>
      <c r="AB110" s="350"/>
      <c r="AC110" s="350"/>
      <c r="AD110" s="350"/>
      <c r="AE110" s="350"/>
      <c r="AF110" s="350"/>
      <c r="AG110" s="350"/>
      <c r="AH110" s="350"/>
    </row>
    <row r="111" spans="1:34" s="37" customFormat="1" ht="14.25">
      <c r="A111" s="463">
        <v>33</v>
      </c>
      <c r="B111" s="442">
        <v>44336</v>
      </c>
      <c r="C111" s="457"/>
      <c r="D111" s="424" t="s">
        <v>971</v>
      </c>
      <c r="E111" s="458" t="s">
        <v>557</v>
      </c>
      <c r="F111" s="422">
        <v>13.5</v>
      </c>
      <c r="G111" s="422">
        <v>6</v>
      </c>
      <c r="H111" s="422">
        <v>17.5</v>
      </c>
      <c r="I111" s="423" t="s">
        <v>972</v>
      </c>
      <c r="J111" s="423" t="s">
        <v>885</v>
      </c>
      <c r="K111" s="459">
        <f t="shared" ref="K111:K112" si="84">H111-F111</f>
        <v>4</v>
      </c>
      <c r="L111" s="423">
        <v>100</v>
      </c>
      <c r="M111" s="460">
        <f t="shared" ref="M111:M112" si="85">(K111*N111)-L111</f>
        <v>2700</v>
      </c>
      <c r="N111" s="423">
        <v>700</v>
      </c>
      <c r="O111" s="461" t="s">
        <v>556</v>
      </c>
      <c r="P111" s="475">
        <v>44337</v>
      </c>
      <c r="Q111" s="344"/>
      <c r="R111" s="314" t="s">
        <v>559</v>
      </c>
      <c r="Z111" s="350"/>
      <c r="AA111" s="350"/>
      <c r="AB111" s="350"/>
      <c r="AC111" s="350"/>
      <c r="AD111" s="350"/>
      <c r="AE111" s="350"/>
      <c r="AF111" s="350"/>
      <c r="AG111" s="350"/>
      <c r="AH111" s="350"/>
    </row>
    <row r="112" spans="1:34" s="37" customFormat="1" ht="14.25">
      <c r="A112" s="510">
        <v>34</v>
      </c>
      <c r="B112" s="479">
        <v>44337</v>
      </c>
      <c r="C112" s="511"/>
      <c r="D112" s="512" t="s">
        <v>978</v>
      </c>
      <c r="E112" s="513" t="s">
        <v>557</v>
      </c>
      <c r="F112" s="482">
        <v>28</v>
      </c>
      <c r="G112" s="482">
        <v>10</v>
      </c>
      <c r="H112" s="482">
        <v>10</v>
      </c>
      <c r="I112" s="484" t="s">
        <v>979</v>
      </c>
      <c r="J112" s="484" t="s">
        <v>1029</v>
      </c>
      <c r="K112" s="514">
        <f t="shared" si="84"/>
        <v>-18</v>
      </c>
      <c r="L112" s="484">
        <v>100</v>
      </c>
      <c r="M112" s="515">
        <f t="shared" si="85"/>
        <v>-4600</v>
      </c>
      <c r="N112" s="484">
        <v>250</v>
      </c>
      <c r="O112" s="516" t="s">
        <v>620</v>
      </c>
      <c r="P112" s="487">
        <v>44341</v>
      </c>
      <c r="Q112" s="344"/>
      <c r="R112" s="314" t="s">
        <v>792</v>
      </c>
      <c r="Z112" s="350"/>
      <c r="AA112" s="350"/>
      <c r="AB112" s="350"/>
      <c r="AC112" s="350"/>
      <c r="AD112" s="350"/>
      <c r="AE112" s="350"/>
      <c r="AF112" s="350"/>
      <c r="AG112" s="350"/>
      <c r="AH112" s="350"/>
    </row>
    <row r="113" spans="1:34" s="37" customFormat="1" ht="14.25">
      <c r="A113" s="463">
        <v>35</v>
      </c>
      <c r="B113" s="442">
        <v>44337</v>
      </c>
      <c r="C113" s="457"/>
      <c r="D113" s="424" t="s">
        <v>980</v>
      </c>
      <c r="E113" s="458" t="s">
        <v>557</v>
      </c>
      <c r="F113" s="422">
        <v>28</v>
      </c>
      <c r="G113" s="422">
        <v>10</v>
      </c>
      <c r="H113" s="422">
        <v>38</v>
      </c>
      <c r="I113" s="423" t="s">
        <v>979</v>
      </c>
      <c r="J113" s="423" t="s">
        <v>992</v>
      </c>
      <c r="K113" s="459">
        <f t="shared" ref="K113" si="86">H113-F113</f>
        <v>10</v>
      </c>
      <c r="L113" s="423">
        <v>100</v>
      </c>
      <c r="M113" s="460">
        <f t="shared" ref="M113" si="87">(K113*N113)-L113</f>
        <v>2900</v>
      </c>
      <c r="N113" s="423">
        <v>300</v>
      </c>
      <c r="O113" s="461" t="s">
        <v>556</v>
      </c>
      <c r="P113" s="475">
        <v>44340</v>
      </c>
      <c r="Q113" s="344"/>
      <c r="R113" s="314" t="s">
        <v>559</v>
      </c>
      <c r="Z113" s="350"/>
      <c r="AA113" s="350"/>
      <c r="AB113" s="350"/>
      <c r="AC113" s="350"/>
      <c r="AD113" s="350"/>
      <c r="AE113" s="350"/>
      <c r="AF113" s="350"/>
      <c r="AG113" s="350"/>
      <c r="AH113" s="350"/>
    </row>
    <row r="114" spans="1:34" s="37" customFormat="1" ht="14.25">
      <c r="A114" s="463">
        <v>36</v>
      </c>
      <c r="B114" s="509">
        <v>44340</v>
      </c>
      <c r="C114" s="457"/>
      <c r="D114" s="424" t="s">
        <v>971</v>
      </c>
      <c r="E114" s="458" t="s">
        <v>557</v>
      </c>
      <c r="F114" s="422">
        <v>11.5</v>
      </c>
      <c r="G114" s="422">
        <v>5</v>
      </c>
      <c r="H114" s="422">
        <v>15</v>
      </c>
      <c r="I114" s="527" t="s">
        <v>954</v>
      </c>
      <c r="J114" s="423" t="s">
        <v>884</v>
      </c>
      <c r="K114" s="528">
        <f t="shared" ref="K114" si="88">H114-F114</f>
        <v>3.5</v>
      </c>
      <c r="L114" s="423">
        <v>100</v>
      </c>
      <c r="M114" s="460">
        <f t="shared" ref="M114" si="89">(K114*N114)-L114</f>
        <v>2350</v>
      </c>
      <c r="N114" s="423">
        <v>700</v>
      </c>
      <c r="O114" s="461" t="s">
        <v>556</v>
      </c>
      <c r="P114" s="475">
        <v>44341</v>
      </c>
      <c r="Q114" s="344"/>
      <c r="R114" s="314" t="s">
        <v>559</v>
      </c>
      <c r="Z114" s="350"/>
      <c r="AA114" s="350"/>
      <c r="AB114" s="350"/>
      <c r="AC114" s="350"/>
      <c r="AD114" s="350"/>
      <c r="AE114" s="350"/>
      <c r="AF114" s="350"/>
      <c r="AG114" s="350"/>
      <c r="AH114" s="350"/>
    </row>
    <row r="115" spans="1:34" s="37" customFormat="1" ht="14.25">
      <c r="A115" s="463">
        <v>37</v>
      </c>
      <c r="B115" s="509">
        <v>44340</v>
      </c>
      <c r="C115" s="457"/>
      <c r="D115" s="424" t="s">
        <v>1000</v>
      </c>
      <c r="E115" s="458" t="s">
        <v>557</v>
      </c>
      <c r="F115" s="422">
        <v>5.75</v>
      </c>
      <c r="G115" s="422">
        <v>2</v>
      </c>
      <c r="H115" s="422">
        <v>7.75</v>
      </c>
      <c r="I115" s="527" t="s">
        <v>994</v>
      </c>
      <c r="J115" s="423" t="s">
        <v>908</v>
      </c>
      <c r="K115" s="459">
        <f t="shared" ref="K115" si="90">H115-F115</f>
        <v>2</v>
      </c>
      <c r="L115" s="423">
        <v>100</v>
      </c>
      <c r="M115" s="460">
        <f t="shared" ref="M115" si="91">(K115*N115)-L115</f>
        <v>2900</v>
      </c>
      <c r="N115" s="423">
        <v>1500</v>
      </c>
      <c r="O115" s="461" t="s">
        <v>556</v>
      </c>
      <c r="P115" s="462">
        <v>44340</v>
      </c>
      <c r="Q115" s="344"/>
      <c r="R115" s="314" t="s">
        <v>792</v>
      </c>
      <c r="Z115" s="350"/>
      <c r="AA115" s="350"/>
      <c r="AB115" s="350"/>
      <c r="AC115" s="350"/>
      <c r="AD115" s="350"/>
      <c r="AE115" s="350"/>
      <c r="AF115" s="350"/>
      <c r="AG115" s="350"/>
      <c r="AH115" s="350"/>
    </row>
    <row r="116" spans="1:34" s="37" customFormat="1" ht="14.25">
      <c r="A116" s="463">
        <v>38</v>
      </c>
      <c r="B116" s="509">
        <v>44340</v>
      </c>
      <c r="C116" s="457"/>
      <c r="D116" s="424" t="s">
        <v>995</v>
      </c>
      <c r="E116" s="458" t="s">
        <v>557</v>
      </c>
      <c r="F116" s="422">
        <v>335</v>
      </c>
      <c r="G116" s="422">
        <v>150</v>
      </c>
      <c r="H116" s="422">
        <v>415</v>
      </c>
      <c r="I116" s="423" t="s">
        <v>996</v>
      </c>
      <c r="J116" s="423" t="s">
        <v>997</v>
      </c>
      <c r="K116" s="459">
        <f t="shared" ref="K116:K118" si="92">H116-F116</f>
        <v>80</v>
      </c>
      <c r="L116" s="423">
        <v>100</v>
      </c>
      <c r="M116" s="460">
        <f t="shared" ref="M116:M118" si="93">(K116*N116)-L116</f>
        <v>1900</v>
      </c>
      <c r="N116" s="423">
        <v>25</v>
      </c>
      <c r="O116" s="461" t="s">
        <v>556</v>
      </c>
      <c r="P116" s="462">
        <v>44340</v>
      </c>
      <c r="Q116" s="344"/>
      <c r="R116" s="314" t="s">
        <v>559</v>
      </c>
      <c r="Z116" s="350"/>
      <c r="AA116" s="350"/>
      <c r="AB116" s="350"/>
      <c r="AC116" s="350"/>
      <c r="AD116" s="350"/>
      <c r="AE116" s="350"/>
      <c r="AF116" s="350"/>
      <c r="AG116" s="350"/>
      <c r="AH116" s="350"/>
    </row>
    <row r="117" spans="1:34" s="37" customFormat="1" ht="14.25">
      <c r="A117" s="510">
        <v>39</v>
      </c>
      <c r="B117" s="479">
        <v>44340</v>
      </c>
      <c r="C117" s="511"/>
      <c r="D117" s="512" t="s">
        <v>998</v>
      </c>
      <c r="E117" s="513" t="s">
        <v>557</v>
      </c>
      <c r="F117" s="482">
        <v>14.5</v>
      </c>
      <c r="G117" s="482">
        <v>4.5</v>
      </c>
      <c r="H117" s="482">
        <v>4.5</v>
      </c>
      <c r="I117" s="484" t="s">
        <v>954</v>
      </c>
      <c r="J117" s="484" t="s">
        <v>1030</v>
      </c>
      <c r="K117" s="514">
        <f t="shared" si="92"/>
        <v>-10</v>
      </c>
      <c r="L117" s="484">
        <v>100</v>
      </c>
      <c r="M117" s="515">
        <f t="shared" si="93"/>
        <v>-5600</v>
      </c>
      <c r="N117" s="484">
        <v>550</v>
      </c>
      <c r="O117" s="516" t="s">
        <v>620</v>
      </c>
      <c r="P117" s="487">
        <v>44341</v>
      </c>
      <c r="Q117" s="344"/>
      <c r="R117" s="314" t="s">
        <v>792</v>
      </c>
      <c r="Z117" s="350"/>
      <c r="AA117" s="350"/>
      <c r="AB117" s="350"/>
      <c r="AC117" s="350"/>
      <c r="AD117" s="350"/>
      <c r="AE117" s="350"/>
      <c r="AF117" s="350"/>
      <c r="AG117" s="350"/>
      <c r="AH117" s="350"/>
    </row>
    <row r="118" spans="1:34" s="37" customFormat="1" ht="14.25">
      <c r="A118" s="463">
        <v>40</v>
      </c>
      <c r="B118" s="509">
        <v>44341</v>
      </c>
      <c r="C118" s="457"/>
      <c r="D118" s="424" t="s">
        <v>1000</v>
      </c>
      <c r="E118" s="458" t="s">
        <v>557</v>
      </c>
      <c r="F118" s="422">
        <v>4.5</v>
      </c>
      <c r="G118" s="422"/>
      <c r="H118" s="422">
        <v>7.4</v>
      </c>
      <c r="I118" s="527" t="s">
        <v>1032</v>
      </c>
      <c r="J118" s="423" t="s">
        <v>1031</v>
      </c>
      <c r="K118" s="528">
        <f t="shared" si="92"/>
        <v>2.9000000000000004</v>
      </c>
      <c r="L118" s="423">
        <v>100</v>
      </c>
      <c r="M118" s="460">
        <f t="shared" si="93"/>
        <v>4250.0000000000009</v>
      </c>
      <c r="N118" s="423">
        <v>1500</v>
      </c>
      <c r="O118" s="461" t="s">
        <v>556</v>
      </c>
      <c r="P118" s="462">
        <v>44341</v>
      </c>
      <c r="Q118" s="344"/>
      <c r="R118" s="314" t="s">
        <v>559</v>
      </c>
      <c r="Z118" s="350"/>
      <c r="AA118" s="350"/>
      <c r="AB118" s="350"/>
      <c r="AC118" s="350"/>
      <c r="AD118" s="350"/>
      <c r="AE118" s="350"/>
      <c r="AF118" s="350"/>
      <c r="AG118" s="350"/>
      <c r="AH118" s="350"/>
    </row>
    <row r="119" spans="1:34" s="37" customFormat="1" ht="14.25">
      <c r="A119" s="399"/>
      <c r="B119" s="397"/>
      <c r="C119" s="398"/>
      <c r="D119" s="391"/>
      <c r="E119" s="392"/>
      <c r="F119" s="368"/>
      <c r="G119" s="368"/>
      <c r="H119" s="368"/>
      <c r="I119" s="334"/>
      <c r="J119" s="334"/>
      <c r="K119" s="526"/>
      <c r="L119" s="334"/>
      <c r="M119" s="449"/>
      <c r="N119" s="334"/>
      <c r="O119" s="361"/>
      <c r="P119" s="374"/>
      <c r="Q119" s="344"/>
      <c r="R119" s="314"/>
      <c r="Z119" s="350"/>
      <c r="AA119" s="350"/>
      <c r="AB119" s="350"/>
      <c r="AC119" s="350"/>
      <c r="AD119" s="350"/>
      <c r="AE119" s="350"/>
      <c r="AF119" s="350"/>
      <c r="AG119" s="350"/>
      <c r="AH119" s="350"/>
    </row>
    <row r="120" spans="1:34" s="37" customFormat="1" ht="14.25">
      <c r="A120" s="399"/>
      <c r="B120" s="397"/>
      <c r="C120" s="398"/>
      <c r="D120" s="391"/>
      <c r="E120" s="392"/>
      <c r="F120" s="368"/>
      <c r="G120" s="368"/>
      <c r="H120" s="368"/>
      <c r="I120" s="334"/>
      <c r="J120" s="334"/>
      <c r="K120" s="334"/>
      <c r="L120" s="334"/>
      <c r="M120" s="449"/>
      <c r="N120" s="334"/>
      <c r="O120" s="361"/>
      <c r="P120" s="374"/>
      <c r="Q120" s="344"/>
      <c r="R120" s="314"/>
      <c r="Z120" s="350"/>
      <c r="AA120" s="350"/>
      <c r="AB120" s="350"/>
      <c r="AC120" s="350"/>
      <c r="AD120" s="350"/>
      <c r="AE120" s="350"/>
      <c r="AF120" s="350"/>
      <c r="AG120" s="350"/>
      <c r="AH120" s="350"/>
    </row>
    <row r="121" spans="1:34" s="37" customFormat="1" ht="14.25">
      <c r="A121" s="335"/>
      <c r="B121" s="336"/>
      <c r="C121" s="336"/>
      <c r="D121" s="337"/>
      <c r="E121" s="335"/>
      <c r="F121" s="351"/>
      <c r="G121" s="335"/>
      <c r="H121" s="335"/>
      <c r="I121" s="335"/>
      <c r="J121" s="336"/>
      <c r="K121" s="352"/>
      <c r="L121" s="335"/>
      <c r="M121" s="335"/>
      <c r="N121" s="335"/>
      <c r="O121" s="353"/>
      <c r="P121" s="344"/>
      <c r="Q121" s="344"/>
      <c r="R121" s="314"/>
      <c r="Z121" s="350"/>
      <c r="AA121" s="350"/>
      <c r="AB121" s="350"/>
      <c r="AC121" s="350"/>
      <c r="AD121" s="350"/>
      <c r="AE121" s="350"/>
      <c r="AF121" s="350"/>
      <c r="AG121" s="350"/>
      <c r="AH121" s="350"/>
    </row>
    <row r="122" spans="1:34" ht="15">
      <c r="A122" s="96" t="s">
        <v>575</v>
      </c>
      <c r="B122" s="97"/>
      <c r="C122" s="97"/>
      <c r="D122" s="98"/>
      <c r="E122" s="31"/>
      <c r="F122" s="29"/>
      <c r="G122" s="29"/>
      <c r="H122" s="70"/>
      <c r="I122" s="116"/>
      <c r="J122" s="117"/>
      <c r="K122" s="14"/>
      <c r="L122" s="14"/>
      <c r="M122" s="14"/>
      <c r="N122" s="8"/>
      <c r="O122" s="50"/>
      <c r="Q122" s="92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34" ht="38.25">
      <c r="A123" s="17" t="s">
        <v>16</v>
      </c>
      <c r="B123" s="18" t="s">
        <v>534</v>
      </c>
      <c r="C123" s="18"/>
      <c r="D123" s="19" t="s">
        <v>545</v>
      </c>
      <c r="E123" s="18" t="s">
        <v>546</v>
      </c>
      <c r="F123" s="18" t="s">
        <v>547</v>
      </c>
      <c r="G123" s="18" t="s">
        <v>548</v>
      </c>
      <c r="H123" s="18" t="s">
        <v>549</v>
      </c>
      <c r="I123" s="18" t="s">
        <v>550</v>
      </c>
      <c r="J123" s="17" t="s">
        <v>551</v>
      </c>
      <c r="K123" s="59" t="s">
        <v>567</v>
      </c>
      <c r="L123" s="373" t="s">
        <v>818</v>
      </c>
      <c r="M123" s="60" t="s">
        <v>817</v>
      </c>
      <c r="N123" s="18" t="s">
        <v>554</v>
      </c>
      <c r="O123" s="75" t="s">
        <v>555</v>
      </c>
      <c r="P123" s="94"/>
      <c r="Q123" s="8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34" s="350" customFormat="1" ht="14.25">
      <c r="A124" s="470">
        <v>1</v>
      </c>
      <c r="B124" s="509">
        <v>44238</v>
      </c>
      <c r="C124" s="471"/>
      <c r="D124" s="522" t="s">
        <v>445</v>
      </c>
      <c r="E124" s="472" t="s">
        <v>557</v>
      </c>
      <c r="F124" s="422">
        <v>1515</v>
      </c>
      <c r="G124" s="473">
        <v>1390</v>
      </c>
      <c r="H124" s="422">
        <v>1645</v>
      </c>
      <c r="I124" s="474" t="s">
        <v>835</v>
      </c>
      <c r="J124" s="523" t="s">
        <v>965</v>
      </c>
      <c r="K124" s="523">
        <f t="shared" ref="K124" si="94">H124-F124</f>
        <v>130</v>
      </c>
      <c r="L124" s="524">
        <f>(F124*-0.8)/100</f>
        <v>-12.12</v>
      </c>
      <c r="M124" s="421">
        <f t="shared" ref="M124" si="95">(K124+L124)/F124</f>
        <v>7.7808580858085799E-2</v>
      </c>
      <c r="N124" s="525" t="s">
        <v>556</v>
      </c>
      <c r="O124" s="475">
        <v>44336</v>
      </c>
      <c r="P124" s="95"/>
      <c r="Q124" s="395"/>
      <c r="R124" s="431" t="s">
        <v>559</v>
      </c>
      <c r="S124" s="389"/>
      <c r="T124" s="389"/>
      <c r="U124" s="389"/>
      <c r="V124" s="389"/>
      <c r="W124" s="389"/>
      <c r="X124" s="389"/>
      <c r="Y124" s="389"/>
      <c r="Z124" s="389"/>
    </row>
    <row r="125" spans="1:34" s="350" customFormat="1" ht="14.25">
      <c r="A125" s="345">
        <v>2</v>
      </c>
      <c r="B125" s="354">
        <v>44327</v>
      </c>
      <c r="C125" s="414"/>
      <c r="D125" s="366" t="s">
        <v>465</v>
      </c>
      <c r="E125" s="359" t="s">
        <v>557</v>
      </c>
      <c r="F125" s="368" t="s">
        <v>911</v>
      </c>
      <c r="G125" s="364">
        <v>218</v>
      </c>
      <c r="H125" s="368"/>
      <c r="I125" s="356" t="s">
        <v>912</v>
      </c>
      <c r="J125" s="393" t="s">
        <v>558</v>
      </c>
      <c r="K125" s="393"/>
      <c r="L125" s="394"/>
      <c r="M125" s="381"/>
      <c r="N125" s="360"/>
      <c r="O125" s="388"/>
      <c r="P125" s="95"/>
      <c r="Q125" s="395"/>
      <c r="R125" s="431" t="s">
        <v>559</v>
      </c>
      <c r="S125" s="389"/>
      <c r="T125" s="389"/>
      <c r="U125" s="389"/>
      <c r="V125" s="389"/>
      <c r="W125" s="389"/>
      <c r="X125" s="389"/>
      <c r="Y125" s="389"/>
      <c r="Z125" s="389"/>
    </row>
    <row r="126" spans="1:34" s="350" customFormat="1" ht="14.25">
      <c r="A126" s="470">
        <v>3</v>
      </c>
      <c r="B126" s="509">
        <v>44328</v>
      </c>
      <c r="C126" s="471"/>
      <c r="D126" s="522" t="s">
        <v>426</v>
      </c>
      <c r="E126" s="472" t="s">
        <v>557</v>
      </c>
      <c r="F126" s="422">
        <v>383.5</v>
      </c>
      <c r="G126" s="473">
        <v>348</v>
      </c>
      <c r="H126" s="422">
        <v>420.5</v>
      </c>
      <c r="I126" s="474" t="s">
        <v>919</v>
      </c>
      <c r="J126" s="463" t="s">
        <v>999</v>
      </c>
      <c r="K126" s="523">
        <f t="shared" ref="K126" si="96">H126-F126</f>
        <v>37</v>
      </c>
      <c r="L126" s="524">
        <f>(F126*-0.8)/100</f>
        <v>-3.0680000000000001</v>
      </c>
      <c r="M126" s="421">
        <f t="shared" ref="M126" si="97">(K126+L126)/F126</f>
        <v>8.8479791395045637E-2</v>
      </c>
      <c r="N126" s="525" t="s">
        <v>556</v>
      </c>
      <c r="O126" s="475">
        <v>44340</v>
      </c>
      <c r="P126" s="95"/>
      <c r="Q126" s="395"/>
      <c r="R126" s="431" t="s">
        <v>559</v>
      </c>
      <c r="S126" s="389"/>
      <c r="T126" s="389"/>
      <c r="U126" s="389"/>
      <c r="V126" s="389"/>
      <c r="W126" s="389"/>
      <c r="X126" s="389"/>
      <c r="Y126" s="389"/>
      <c r="Z126" s="389"/>
    </row>
    <row r="127" spans="1:34" s="5" customFormat="1">
      <c r="A127" s="345"/>
      <c r="B127" s="346"/>
      <c r="C127" s="347"/>
      <c r="D127" s="348"/>
      <c r="E127" s="377"/>
      <c r="F127" s="377"/>
      <c r="G127" s="429"/>
      <c r="H127" s="429"/>
      <c r="I127" s="377"/>
      <c r="J127" s="430"/>
      <c r="K127" s="425"/>
      <c r="L127" s="426"/>
      <c r="M127" s="427"/>
      <c r="N127" s="428"/>
      <c r="O127" s="349"/>
      <c r="P127" s="120"/>
      <c r="Q127"/>
      <c r="R127" s="91"/>
      <c r="T127" s="54"/>
      <c r="U127" s="54"/>
      <c r="V127" s="54"/>
      <c r="W127" s="54"/>
      <c r="X127" s="54"/>
      <c r="Y127" s="54"/>
      <c r="Z127" s="54"/>
    </row>
    <row r="128" spans="1:34">
      <c r="A128" s="20" t="s">
        <v>560</v>
      </c>
      <c r="B128" s="20"/>
      <c r="C128" s="20"/>
      <c r="D128" s="20"/>
      <c r="E128" s="2"/>
      <c r="F128" s="27" t="s">
        <v>562</v>
      </c>
      <c r="G128" s="79"/>
      <c r="H128" s="79"/>
      <c r="I128" s="35"/>
      <c r="J128" s="82"/>
      <c r="K128" s="80"/>
      <c r="L128" s="81"/>
      <c r="M128" s="82"/>
      <c r="N128" s="83"/>
      <c r="O128" s="121"/>
      <c r="P128" s="8"/>
      <c r="Q128" s="13"/>
      <c r="R128" s="93"/>
      <c r="S128" s="13"/>
      <c r="T128" s="13"/>
      <c r="U128" s="13"/>
      <c r="V128" s="13"/>
      <c r="W128" s="13"/>
      <c r="X128" s="13"/>
      <c r="Y128" s="13"/>
    </row>
    <row r="129" spans="1:29">
      <c r="A129" s="26" t="s">
        <v>561</v>
      </c>
      <c r="B129" s="20"/>
      <c r="C129" s="20"/>
      <c r="D129" s="20"/>
      <c r="E129" s="29"/>
      <c r="F129" s="27" t="s">
        <v>564</v>
      </c>
      <c r="G129" s="9"/>
      <c r="H129" s="9"/>
      <c r="I129" s="9"/>
      <c r="J129" s="50"/>
      <c r="K129" s="9"/>
      <c r="L129" s="9"/>
      <c r="M129" s="9"/>
      <c r="N129" s="8"/>
      <c r="O129" s="50"/>
      <c r="Q129" s="4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9">
      <c r="A130" s="26"/>
      <c r="B130" s="20"/>
      <c r="C130" s="20"/>
      <c r="D130" s="20"/>
      <c r="E130" s="29"/>
      <c r="F130" s="27"/>
      <c r="G130" s="9"/>
      <c r="H130" s="9"/>
      <c r="I130" s="9"/>
      <c r="J130" s="50"/>
      <c r="K130" s="9"/>
      <c r="L130" s="9"/>
      <c r="M130" s="9"/>
      <c r="N130" s="8"/>
      <c r="O130" s="50"/>
      <c r="Q130" s="4"/>
      <c r="R130" s="79"/>
      <c r="S130" s="13"/>
      <c r="T130" s="13"/>
      <c r="U130" s="13"/>
      <c r="V130" s="13"/>
      <c r="W130" s="13"/>
      <c r="X130" s="13"/>
      <c r="Y130" s="13"/>
      <c r="Z130" s="13"/>
    </row>
    <row r="131" spans="1:29" ht="15">
      <c r="A131" s="8"/>
      <c r="B131" s="30" t="s">
        <v>822</v>
      </c>
      <c r="C131" s="30"/>
      <c r="D131" s="30"/>
      <c r="E131" s="30"/>
      <c r="F131" s="31"/>
      <c r="G131" s="29"/>
      <c r="H131" s="29"/>
      <c r="I131" s="70"/>
      <c r="J131" s="71"/>
      <c r="K131" s="72"/>
      <c r="L131" s="372"/>
      <c r="M131" s="9"/>
      <c r="N131" s="8"/>
      <c r="O131" s="50"/>
      <c r="Q131" s="4"/>
      <c r="R131" s="79"/>
      <c r="S131" s="13"/>
      <c r="T131" s="13"/>
      <c r="U131" s="13"/>
      <c r="V131" s="13"/>
      <c r="W131" s="13"/>
      <c r="X131" s="13"/>
      <c r="Y131" s="13"/>
      <c r="Z131" s="13"/>
    </row>
    <row r="132" spans="1:29" ht="38.25">
      <c r="A132" s="17" t="s">
        <v>16</v>
      </c>
      <c r="B132" s="18" t="s">
        <v>534</v>
      </c>
      <c r="C132" s="18"/>
      <c r="D132" s="19" t="s">
        <v>545</v>
      </c>
      <c r="E132" s="18" t="s">
        <v>546</v>
      </c>
      <c r="F132" s="18" t="s">
        <v>547</v>
      </c>
      <c r="G132" s="18" t="s">
        <v>566</v>
      </c>
      <c r="H132" s="18" t="s">
        <v>549</v>
      </c>
      <c r="I132" s="18" t="s">
        <v>550</v>
      </c>
      <c r="J132" s="73" t="s">
        <v>551</v>
      </c>
      <c r="K132" s="59" t="s">
        <v>567</v>
      </c>
      <c r="L132" s="74" t="s">
        <v>568</v>
      </c>
      <c r="M132" s="18" t="s">
        <v>569</v>
      </c>
      <c r="N132" s="373" t="s">
        <v>818</v>
      </c>
      <c r="O132" s="60" t="s">
        <v>817</v>
      </c>
      <c r="P132" s="18" t="s">
        <v>554</v>
      </c>
      <c r="Q132" s="75" t="s">
        <v>555</v>
      </c>
      <c r="R132" s="79"/>
      <c r="S132" s="13"/>
      <c r="T132" s="13"/>
      <c r="U132" s="13"/>
      <c r="V132" s="13"/>
      <c r="W132" s="13"/>
      <c r="X132" s="13"/>
      <c r="Y132" s="13"/>
      <c r="Z132" s="13"/>
    </row>
    <row r="133" spans="1:29" ht="14.25">
      <c r="A133" s="340"/>
      <c r="B133" s="354"/>
      <c r="C133" s="358"/>
      <c r="D133" s="366"/>
      <c r="E133" s="359"/>
      <c r="F133" s="382"/>
      <c r="G133" s="364"/>
      <c r="H133" s="359"/>
      <c r="I133" s="356"/>
      <c r="J133" s="393"/>
      <c r="K133" s="393"/>
      <c r="L133" s="394"/>
      <c r="M133" s="392"/>
      <c r="N133" s="394"/>
      <c r="O133" s="381"/>
      <c r="P133" s="360"/>
      <c r="Q133" s="374"/>
      <c r="R133" s="390"/>
      <c r="S133" s="380"/>
      <c r="T133" s="13"/>
      <c r="U133" s="389"/>
      <c r="V133" s="389"/>
      <c r="W133" s="389"/>
      <c r="X133" s="389"/>
      <c r="Y133" s="389"/>
      <c r="Z133" s="389"/>
      <c r="AA133" s="350"/>
      <c r="AB133" s="350"/>
      <c r="AC133" s="350"/>
    </row>
    <row r="134" spans="1:29" ht="14.25">
      <c r="A134" s="340"/>
      <c r="B134" s="354"/>
      <c r="C134" s="358"/>
      <c r="D134" s="366"/>
      <c r="E134" s="359"/>
      <c r="F134" s="382"/>
      <c r="G134" s="364"/>
      <c r="H134" s="359"/>
      <c r="I134" s="356"/>
      <c r="J134" s="393"/>
      <c r="K134" s="393"/>
      <c r="L134" s="394"/>
      <c r="M134" s="392"/>
      <c r="N134" s="394"/>
      <c r="O134" s="381"/>
      <c r="P134" s="360"/>
      <c r="Q134" s="374"/>
      <c r="R134" s="390"/>
      <c r="S134" s="380"/>
      <c r="T134" s="13"/>
      <c r="U134" s="389"/>
      <c r="V134" s="389"/>
      <c r="W134" s="389"/>
      <c r="X134" s="389"/>
      <c r="Y134" s="389"/>
      <c r="Z134" s="389"/>
      <c r="AA134" s="350"/>
      <c r="AB134" s="350"/>
      <c r="AC134" s="350"/>
    </row>
    <row r="135" spans="1:29" s="350" customFormat="1" ht="14.25">
      <c r="A135" s="340"/>
      <c r="B135" s="354"/>
      <c r="C135" s="358"/>
      <c r="D135" s="366"/>
      <c r="E135" s="359"/>
      <c r="F135" s="382"/>
      <c r="G135" s="364"/>
      <c r="H135" s="359"/>
      <c r="I135" s="356"/>
      <c r="J135" s="393"/>
      <c r="K135" s="393"/>
      <c r="L135" s="394"/>
      <c r="M135" s="392"/>
      <c r="N135" s="394"/>
      <c r="O135" s="381"/>
      <c r="P135" s="360"/>
      <c r="Q135" s="374"/>
      <c r="R135" s="387"/>
      <c r="S135" s="389"/>
      <c r="T135" s="389"/>
      <c r="U135" s="389"/>
      <c r="V135" s="389"/>
      <c r="W135" s="389"/>
      <c r="X135" s="389"/>
      <c r="Y135" s="389"/>
      <c r="Z135" s="389"/>
    </row>
    <row r="136" spans="1:29" s="350" customFormat="1" ht="14.25">
      <c r="A136" s="340"/>
      <c r="B136" s="354"/>
      <c r="C136" s="358"/>
      <c r="D136" s="366"/>
      <c r="E136" s="359"/>
      <c r="F136" s="393"/>
      <c r="G136" s="368"/>
      <c r="H136" s="359"/>
      <c r="I136" s="356"/>
      <c r="J136" s="393"/>
      <c r="K136" s="393"/>
      <c r="L136" s="394"/>
      <c r="M136" s="392"/>
      <c r="N136" s="394"/>
      <c r="O136" s="381"/>
      <c r="P136" s="360"/>
      <c r="Q136" s="374"/>
      <c r="R136" s="387"/>
      <c r="S136" s="389"/>
      <c r="T136" s="389"/>
      <c r="U136" s="389"/>
      <c r="V136" s="389"/>
      <c r="W136" s="389"/>
      <c r="X136" s="389"/>
      <c r="Y136" s="389"/>
      <c r="Z136" s="389"/>
    </row>
    <row r="137" spans="1:29" s="350" customFormat="1" ht="14.25">
      <c r="A137" s="340"/>
      <c r="B137" s="354"/>
      <c r="C137" s="358"/>
      <c r="D137" s="366"/>
      <c r="E137" s="359"/>
      <c r="F137" s="393"/>
      <c r="G137" s="368"/>
      <c r="H137" s="359"/>
      <c r="I137" s="356"/>
      <c r="J137" s="393"/>
      <c r="K137" s="393"/>
      <c r="L137" s="394"/>
      <c r="M137" s="392"/>
      <c r="N137" s="394"/>
      <c r="O137" s="381"/>
      <c r="P137" s="360"/>
      <c r="Q137" s="374"/>
      <c r="R137" s="387"/>
      <c r="S137" s="389"/>
      <c r="T137" s="389"/>
      <c r="U137" s="389"/>
      <c r="V137" s="389"/>
      <c r="W137" s="389"/>
      <c r="X137" s="389"/>
      <c r="Y137" s="389"/>
      <c r="Z137" s="389"/>
    </row>
    <row r="138" spans="1:29" s="350" customFormat="1" ht="14.25">
      <c r="A138" s="340"/>
      <c r="B138" s="354"/>
      <c r="C138" s="358"/>
      <c r="D138" s="366"/>
      <c r="E138" s="359"/>
      <c r="F138" s="382"/>
      <c r="G138" s="364"/>
      <c r="H138" s="359"/>
      <c r="I138" s="356"/>
      <c r="J138" s="393"/>
      <c r="K138" s="384"/>
      <c r="L138" s="394"/>
      <c r="M138" s="392"/>
      <c r="N138" s="394"/>
      <c r="O138" s="381"/>
      <c r="P138" s="386"/>
      <c r="Q138" s="374"/>
      <c r="R138" s="387"/>
      <c r="S138" s="389"/>
      <c r="T138" s="389"/>
      <c r="U138" s="389"/>
      <c r="V138" s="389"/>
      <c r="W138" s="389"/>
      <c r="X138" s="389"/>
      <c r="Y138" s="389"/>
      <c r="Z138" s="389"/>
    </row>
    <row r="139" spans="1:29" s="350" customFormat="1" ht="14.25">
      <c r="A139" s="340"/>
      <c r="B139" s="354"/>
      <c r="C139" s="358"/>
      <c r="D139" s="366"/>
      <c r="E139" s="359"/>
      <c r="F139" s="382"/>
      <c r="G139" s="364"/>
      <c r="H139" s="359"/>
      <c r="I139" s="356"/>
      <c r="J139" s="384"/>
      <c r="K139" s="384"/>
      <c r="L139" s="384"/>
      <c r="M139" s="384"/>
      <c r="N139" s="385"/>
      <c r="O139" s="396"/>
      <c r="P139" s="386"/>
      <c r="Q139" s="374"/>
      <c r="R139" s="387"/>
      <c r="S139" s="389"/>
      <c r="T139" s="389"/>
      <c r="U139" s="389"/>
      <c r="V139" s="389"/>
      <c r="W139" s="389"/>
      <c r="X139" s="389"/>
      <c r="Y139" s="389"/>
      <c r="Z139" s="389"/>
    </row>
    <row r="140" spans="1:29" s="350" customFormat="1" ht="14.25">
      <c r="A140" s="340"/>
      <c r="B140" s="354"/>
      <c r="C140" s="358"/>
      <c r="D140" s="366"/>
      <c r="E140" s="359"/>
      <c r="F140" s="393"/>
      <c r="G140" s="368"/>
      <c r="H140" s="359"/>
      <c r="I140" s="356"/>
      <c r="J140" s="393"/>
      <c r="K140" s="393"/>
      <c r="L140" s="394"/>
      <c r="M140" s="392"/>
      <c r="N140" s="394"/>
      <c r="O140" s="381"/>
      <c r="P140" s="360"/>
      <c r="Q140" s="374"/>
      <c r="R140" s="390"/>
      <c r="S140" s="380"/>
      <c r="T140" s="389"/>
      <c r="U140" s="389"/>
      <c r="V140" s="389"/>
      <c r="W140" s="389"/>
      <c r="X140" s="389"/>
      <c r="Y140" s="389"/>
      <c r="Z140" s="389"/>
    </row>
    <row r="141" spans="1:29" s="350" customFormat="1" ht="14.25">
      <c r="A141" s="340"/>
      <c r="B141" s="354"/>
      <c r="C141" s="358"/>
      <c r="D141" s="366"/>
      <c r="E141" s="359"/>
      <c r="F141" s="382"/>
      <c r="G141" s="364"/>
      <c r="H141" s="359"/>
      <c r="I141" s="356"/>
      <c r="J141" s="334"/>
      <c r="K141" s="334"/>
      <c r="L141" s="334"/>
      <c r="M141" s="334"/>
      <c r="N141" s="383"/>
      <c r="O141" s="381"/>
      <c r="P141" s="361"/>
      <c r="Q141" s="374"/>
      <c r="R141" s="390"/>
      <c r="S141" s="380"/>
      <c r="T141" s="389"/>
      <c r="U141" s="389"/>
      <c r="V141" s="389"/>
      <c r="W141" s="389"/>
      <c r="X141" s="389"/>
      <c r="Y141" s="389"/>
      <c r="Z141" s="389"/>
    </row>
    <row r="142" spans="1:29">
      <c r="A142" s="26"/>
      <c r="B142" s="20"/>
      <c r="C142" s="20"/>
      <c r="D142" s="20"/>
      <c r="E142" s="29"/>
      <c r="F142" s="27"/>
      <c r="G142" s="9"/>
      <c r="H142" s="9"/>
      <c r="I142" s="9"/>
      <c r="J142" s="50"/>
      <c r="K142" s="9"/>
      <c r="L142" s="9"/>
      <c r="M142" s="9"/>
      <c r="N142" s="8"/>
      <c r="O142" s="50"/>
      <c r="P142" s="4"/>
      <c r="Q142" s="8"/>
      <c r="R142" s="138"/>
      <c r="S142" s="13"/>
      <c r="T142" s="13"/>
      <c r="U142" s="13"/>
      <c r="V142" s="13"/>
      <c r="W142" s="13"/>
      <c r="X142" s="13"/>
      <c r="Y142" s="13"/>
      <c r="Z142" s="13"/>
    </row>
    <row r="143" spans="1:29">
      <c r="A143" s="26"/>
      <c r="B143" s="20"/>
      <c r="C143" s="20"/>
      <c r="D143" s="20"/>
      <c r="E143" s="29"/>
      <c r="F143" s="27"/>
      <c r="G143" s="38"/>
      <c r="H143" s="39"/>
      <c r="I143" s="79"/>
      <c r="J143" s="14"/>
      <c r="K143" s="80"/>
      <c r="L143" s="81"/>
      <c r="M143" s="82"/>
      <c r="N143" s="83"/>
      <c r="O143" s="84"/>
      <c r="P143" s="8"/>
      <c r="Q143" s="13"/>
      <c r="R143" s="138"/>
      <c r="S143" s="13"/>
      <c r="T143" s="13"/>
      <c r="U143" s="13"/>
      <c r="V143" s="13"/>
      <c r="W143" s="13"/>
      <c r="X143" s="13"/>
      <c r="Y143" s="13"/>
      <c r="Z143" s="13"/>
    </row>
    <row r="144" spans="1:29">
      <c r="A144" s="34"/>
      <c r="B144" s="42"/>
      <c r="C144" s="99"/>
      <c r="D144" s="3"/>
      <c r="E144" s="35"/>
      <c r="F144" s="79"/>
      <c r="G144" s="38"/>
      <c r="H144" s="39"/>
      <c r="I144" s="79"/>
      <c r="J144" s="14"/>
      <c r="K144" s="80"/>
      <c r="L144" s="81"/>
      <c r="M144" s="82"/>
      <c r="N144" s="83"/>
      <c r="O144" s="84"/>
      <c r="P144" s="8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 ht="15">
      <c r="A145" s="2"/>
      <c r="B145" s="100" t="s">
        <v>576</v>
      </c>
      <c r="C145" s="100"/>
      <c r="D145" s="100"/>
      <c r="E145" s="100"/>
      <c r="F145" s="14"/>
      <c r="G145" s="14"/>
      <c r="H145" s="101"/>
      <c r="I145" s="14"/>
      <c r="J145" s="71"/>
      <c r="K145" s="72"/>
      <c r="L145" s="14"/>
      <c r="M145" s="14"/>
      <c r="N145" s="13"/>
      <c r="O145" s="95"/>
      <c r="P145" s="8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 ht="38.25">
      <c r="A146" s="17" t="s">
        <v>16</v>
      </c>
      <c r="B146" s="18" t="s">
        <v>534</v>
      </c>
      <c r="C146" s="18"/>
      <c r="D146" s="19" t="s">
        <v>545</v>
      </c>
      <c r="E146" s="18" t="s">
        <v>546</v>
      </c>
      <c r="F146" s="18" t="s">
        <v>547</v>
      </c>
      <c r="G146" s="18" t="s">
        <v>577</v>
      </c>
      <c r="H146" s="18" t="s">
        <v>578</v>
      </c>
      <c r="I146" s="18" t="s">
        <v>550</v>
      </c>
      <c r="J146" s="58" t="s">
        <v>551</v>
      </c>
      <c r="K146" s="18" t="s">
        <v>552</v>
      </c>
      <c r="L146" s="18" t="s">
        <v>553</v>
      </c>
      <c r="M146" s="18" t="s">
        <v>554</v>
      </c>
      <c r="N146" s="19" t="s">
        <v>555</v>
      </c>
      <c r="O146" s="95"/>
      <c r="P146" s="8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1</v>
      </c>
      <c r="B147" s="102">
        <v>41579</v>
      </c>
      <c r="C147" s="102"/>
      <c r="D147" s="103" t="s">
        <v>579</v>
      </c>
      <c r="E147" s="104" t="s">
        <v>580</v>
      </c>
      <c r="F147" s="105">
        <v>82</v>
      </c>
      <c r="G147" s="104" t="s">
        <v>581</v>
      </c>
      <c r="H147" s="104">
        <v>100</v>
      </c>
      <c r="I147" s="122">
        <v>100</v>
      </c>
      <c r="J147" s="123" t="s">
        <v>582</v>
      </c>
      <c r="K147" s="124">
        <f t="shared" ref="K147:K178" si="98">H147-F147</f>
        <v>18</v>
      </c>
      <c r="L147" s="125">
        <f t="shared" ref="L147:L178" si="99">K147/F147</f>
        <v>0.21951219512195122</v>
      </c>
      <c r="M147" s="126" t="s">
        <v>556</v>
      </c>
      <c r="N147" s="127">
        <v>42657</v>
      </c>
      <c r="O147" s="50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2</v>
      </c>
      <c r="B148" s="102">
        <v>41794</v>
      </c>
      <c r="C148" s="102"/>
      <c r="D148" s="103" t="s">
        <v>583</v>
      </c>
      <c r="E148" s="104" t="s">
        <v>557</v>
      </c>
      <c r="F148" s="105">
        <v>257</v>
      </c>
      <c r="G148" s="104" t="s">
        <v>581</v>
      </c>
      <c r="H148" s="104">
        <v>300</v>
      </c>
      <c r="I148" s="122">
        <v>300</v>
      </c>
      <c r="J148" s="123" t="s">
        <v>582</v>
      </c>
      <c r="K148" s="124">
        <f t="shared" si="98"/>
        <v>43</v>
      </c>
      <c r="L148" s="125">
        <f t="shared" si="99"/>
        <v>0.16731517509727625</v>
      </c>
      <c r="M148" s="126" t="s">
        <v>556</v>
      </c>
      <c r="N148" s="127">
        <v>41822</v>
      </c>
      <c r="O148" s="50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3</v>
      </c>
      <c r="B149" s="102">
        <v>41828</v>
      </c>
      <c r="C149" s="102"/>
      <c r="D149" s="103" t="s">
        <v>584</v>
      </c>
      <c r="E149" s="104" t="s">
        <v>557</v>
      </c>
      <c r="F149" s="105">
        <v>393</v>
      </c>
      <c r="G149" s="104" t="s">
        <v>581</v>
      </c>
      <c r="H149" s="104">
        <v>468</v>
      </c>
      <c r="I149" s="122">
        <v>468</v>
      </c>
      <c r="J149" s="123" t="s">
        <v>582</v>
      </c>
      <c r="K149" s="124">
        <f t="shared" si="98"/>
        <v>75</v>
      </c>
      <c r="L149" s="125">
        <f t="shared" si="99"/>
        <v>0.19083969465648856</v>
      </c>
      <c r="M149" s="126" t="s">
        <v>556</v>
      </c>
      <c r="N149" s="127">
        <v>41863</v>
      </c>
      <c r="O149" s="50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4</v>
      </c>
      <c r="B150" s="102">
        <v>41857</v>
      </c>
      <c r="C150" s="102"/>
      <c r="D150" s="103" t="s">
        <v>585</v>
      </c>
      <c r="E150" s="104" t="s">
        <v>557</v>
      </c>
      <c r="F150" s="105">
        <v>205</v>
      </c>
      <c r="G150" s="104" t="s">
        <v>581</v>
      </c>
      <c r="H150" s="104">
        <v>275</v>
      </c>
      <c r="I150" s="122">
        <v>250</v>
      </c>
      <c r="J150" s="123" t="s">
        <v>582</v>
      </c>
      <c r="K150" s="124">
        <f t="shared" si="98"/>
        <v>70</v>
      </c>
      <c r="L150" s="125">
        <f t="shared" si="99"/>
        <v>0.34146341463414637</v>
      </c>
      <c r="M150" s="126" t="s">
        <v>556</v>
      </c>
      <c r="N150" s="127">
        <v>41962</v>
      </c>
      <c r="O150" s="50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5</v>
      </c>
      <c r="B151" s="102">
        <v>41886</v>
      </c>
      <c r="C151" s="102"/>
      <c r="D151" s="103" t="s">
        <v>586</v>
      </c>
      <c r="E151" s="104" t="s">
        <v>557</v>
      </c>
      <c r="F151" s="105">
        <v>162</v>
      </c>
      <c r="G151" s="104" t="s">
        <v>581</v>
      </c>
      <c r="H151" s="104">
        <v>190</v>
      </c>
      <c r="I151" s="122">
        <v>190</v>
      </c>
      <c r="J151" s="123" t="s">
        <v>582</v>
      </c>
      <c r="K151" s="124">
        <f t="shared" si="98"/>
        <v>28</v>
      </c>
      <c r="L151" s="125">
        <f t="shared" si="99"/>
        <v>0.1728395061728395</v>
      </c>
      <c r="M151" s="126" t="s">
        <v>556</v>
      </c>
      <c r="N151" s="127">
        <v>42006</v>
      </c>
      <c r="O151" s="50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6</v>
      </c>
      <c r="B152" s="102">
        <v>41886</v>
      </c>
      <c r="C152" s="102"/>
      <c r="D152" s="103" t="s">
        <v>587</v>
      </c>
      <c r="E152" s="104" t="s">
        <v>557</v>
      </c>
      <c r="F152" s="105">
        <v>75</v>
      </c>
      <c r="G152" s="104" t="s">
        <v>581</v>
      </c>
      <c r="H152" s="104">
        <v>91.5</v>
      </c>
      <c r="I152" s="122" t="s">
        <v>588</v>
      </c>
      <c r="J152" s="123" t="s">
        <v>589</v>
      </c>
      <c r="K152" s="124">
        <f t="shared" si="98"/>
        <v>16.5</v>
      </c>
      <c r="L152" s="125">
        <f t="shared" si="99"/>
        <v>0.22</v>
      </c>
      <c r="M152" s="126" t="s">
        <v>556</v>
      </c>
      <c r="N152" s="127">
        <v>41954</v>
      </c>
      <c r="O152" s="50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7</v>
      </c>
      <c r="B153" s="102">
        <v>41913</v>
      </c>
      <c r="C153" s="102"/>
      <c r="D153" s="103" t="s">
        <v>590</v>
      </c>
      <c r="E153" s="104" t="s">
        <v>557</v>
      </c>
      <c r="F153" s="105">
        <v>850</v>
      </c>
      <c r="G153" s="104" t="s">
        <v>581</v>
      </c>
      <c r="H153" s="104">
        <v>982.5</v>
      </c>
      <c r="I153" s="122">
        <v>1050</v>
      </c>
      <c r="J153" s="123" t="s">
        <v>591</v>
      </c>
      <c r="K153" s="124">
        <f t="shared" si="98"/>
        <v>132.5</v>
      </c>
      <c r="L153" s="125">
        <f t="shared" si="99"/>
        <v>0.15588235294117647</v>
      </c>
      <c r="M153" s="126" t="s">
        <v>556</v>
      </c>
      <c r="N153" s="127">
        <v>42039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8</v>
      </c>
      <c r="B154" s="102">
        <v>41913</v>
      </c>
      <c r="C154" s="102"/>
      <c r="D154" s="103" t="s">
        <v>592</v>
      </c>
      <c r="E154" s="104" t="s">
        <v>557</v>
      </c>
      <c r="F154" s="105">
        <v>475</v>
      </c>
      <c r="G154" s="104" t="s">
        <v>581</v>
      </c>
      <c r="H154" s="104">
        <v>515</v>
      </c>
      <c r="I154" s="122">
        <v>600</v>
      </c>
      <c r="J154" s="123" t="s">
        <v>593</v>
      </c>
      <c r="K154" s="124">
        <f t="shared" si="98"/>
        <v>40</v>
      </c>
      <c r="L154" s="125">
        <f t="shared" si="99"/>
        <v>8.4210526315789472E-2</v>
      </c>
      <c r="M154" s="126" t="s">
        <v>556</v>
      </c>
      <c r="N154" s="127">
        <v>41939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9</v>
      </c>
      <c r="B155" s="102">
        <v>41913</v>
      </c>
      <c r="C155" s="102"/>
      <c r="D155" s="103" t="s">
        <v>594</v>
      </c>
      <c r="E155" s="104" t="s">
        <v>557</v>
      </c>
      <c r="F155" s="105">
        <v>86</v>
      </c>
      <c r="G155" s="104" t="s">
        <v>581</v>
      </c>
      <c r="H155" s="104">
        <v>99</v>
      </c>
      <c r="I155" s="122">
        <v>140</v>
      </c>
      <c r="J155" s="123" t="s">
        <v>595</v>
      </c>
      <c r="K155" s="124">
        <f t="shared" si="98"/>
        <v>13</v>
      </c>
      <c r="L155" s="125">
        <f t="shared" si="99"/>
        <v>0.15116279069767441</v>
      </c>
      <c r="M155" s="126" t="s">
        <v>556</v>
      </c>
      <c r="N155" s="127">
        <v>41939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10</v>
      </c>
      <c r="B156" s="102">
        <v>41926</v>
      </c>
      <c r="C156" s="102"/>
      <c r="D156" s="103" t="s">
        <v>596</v>
      </c>
      <c r="E156" s="104" t="s">
        <v>557</v>
      </c>
      <c r="F156" s="105">
        <v>496.6</v>
      </c>
      <c r="G156" s="104" t="s">
        <v>581</v>
      </c>
      <c r="H156" s="104">
        <v>621</v>
      </c>
      <c r="I156" s="122">
        <v>580</v>
      </c>
      <c r="J156" s="123" t="s">
        <v>582</v>
      </c>
      <c r="K156" s="124">
        <f t="shared" si="98"/>
        <v>124.39999999999998</v>
      </c>
      <c r="L156" s="125">
        <f t="shared" si="99"/>
        <v>0.25050342327829234</v>
      </c>
      <c r="M156" s="126" t="s">
        <v>556</v>
      </c>
      <c r="N156" s="127">
        <v>42605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11</v>
      </c>
      <c r="B157" s="102">
        <v>41926</v>
      </c>
      <c r="C157" s="102"/>
      <c r="D157" s="103" t="s">
        <v>597</v>
      </c>
      <c r="E157" s="104" t="s">
        <v>557</v>
      </c>
      <c r="F157" s="105">
        <v>2481.9</v>
      </c>
      <c r="G157" s="104" t="s">
        <v>581</v>
      </c>
      <c r="H157" s="104">
        <v>2840</v>
      </c>
      <c r="I157" s="122">
        <v>2870</v>
      </c>
      <c r="J157" s="123" t="s">
        <v>598</v>
      </c>
      <c r="K157" s="124">
        <f t="shared" si="98"/>
        <v>358.09999999999991</v>
      </c>
      <c r="L157" s="125">
        <f t="shared" si="99"/>
        <v>0.14428462065353154</v>
      </c>
      <c r="M157" s="126" t="s">
        <v>556</v>
      </c>
      <c r="N157" s="127">
        <v>42017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12</v>
      </c>
      <c r="B158" s="102">
        <v>41928</v>
      </c>
      <c r="C158" s="102"/>
      <c r="D158" s="103" t="s">
        <v>599</v>
      </c>
      <c r="E158" s="104" t="s">
        <v>557</v>
      </c>
      <c r="F158" s="105">
        <v>84.5</v>
      </c>
      <c r="G158" s="104" t="s">
        <v>581</v>
      </c>
      <c r="H158" s="104">
        <v>93</v>
      </c>
      <c r="I158" s="122">
        <v>110</v>
      </c>
      <c r="J158" s="123" t="s">
        <v>600</v>
      </c>
      <c r="K158" s="124">
        <f t="shared" si="98"/>
        <v>8.5</v>
      </c>
      <c r="L158" s="125">
        <f t="shared" si="99"/>
        <v>0.10059171597633136</v>
      </c>
      <c r="M158" s="126" t="s">
        <v>556</v>
      </c>
      <c r="N158" s="127">
        <v>41939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13</v>
      </c>
      <c r="B159" s="102">
        <v>41928</v>
      </c>
      <c r="C159" s="102"/>
      <c r="D159" s="103" t="s">
        <v>601</v>
      </c>
      <c r="E159" s="104" t="s">
        <v>557</v>
      </c>
      <c r="F159" s="105">
        <v>401</v>
      </c>
      <c r="G159" s="104" t="s">
        <v>581</v>
      </c>
      <c r="H159" s="104">
        <v>428</v>
      </c>
      <c r="I159" s="122">
        <v>450</v>
      </c>
      <c r="J159" s="123" t="s">
        <v>602</v>
      </c>
      <c r="K159" s="124">
        <f t="shared" si="98"/>
        <v>27</v>
      </c>
      <c r="L159" s="125">
        <f t="shared" si="99"/>
        <v>6.7331670822942641E-2</v>
      </c>
      <c r="M159" s="126" t="s">
        <v>556</v>
      </c>
      <c r="N159" s="127">
        <v>42020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14</v>
      </c>
      <c r="B160" s="102">
        <v>41928</v>
      </c>
      <c r="C160" s="102"/>
      <c r="D160" s="103" t="s">
        <v>603</v>
      </c>
      <c r="E160" s="104" t="s">
        <v>557</v>
      </c>
      <c r="F160" s="105">
        <v>101</v>
      </c>
      <c r="G160" s="104" t="s">
        <v>581</v>
      </c>
      <c r="H160" s="104">
        <v>112</v>
      </c>
      <c r="I160" s="122">
        <v>120</v>
      </c>
      <c r="J160" s="123" t="s">
        <v>604</v>
      </c>
      <c r="K160" s="124">
        <f t="shared" si="98"/>
        <v>11</v>
      </c>
      <c r="L160" s="125">
        <f t="shared" si="99"/>
        <v>0.10891089108910891</v>
      </c>
      <c r="M160" s="126" t="s">
        <v>556</v>
      </c>
      <c r="N160" s="127">
        <v>41939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15</v>
      </c>
      <c r="B161" s="102">
        <v>41954</v>
      </c>
      <c r="C161" s="102"/>
      <c r="D161" s="103" t="s">
        <v>605</v>
      </c>
      <c r="E161" s="104" t="s">
        <v>557</v>
      </c>
      <c r="F161" s="105">
        <v>59</v>
      </c>
      <c r="G161" s="104" t="s">
        <v>581</v>
      </c>
      <c r="H161" s="104">
        <v>76</v>
      </c>
      <c r="I161" s="122">
        <v>76</v>
      </c>
      <c r="J161" s="123" t="s">
        <v>582</v>
      </c>
      <c r="K161" s="124">
        <f t="shared" si="98"/>
        <v>17</v>
      </c>
      <c r="L161" s="125">
        <f t="shared" si="99"/>
        <v>0.28813559322033899</v>
      </c>
      <c r="M161" s="126" t="s">
        <v>556</v>
      </c>
      <c r="N161" s="127">
        <v>43032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16</v>
      </c>
      <c r="B162" s="102">
        <v>41954</v>
      </c>
      <c r="C162" s="102"/>
      <c r="D162" s="103" t="s">
        <v>594</v>
      </c>
      <c r="E162" s="104" t="s">
        <v>557</v>
      </c>
      <c r="F162" s="105">
        <v>99</v>
      </c>
      <c r="G162" s="104" t="s">
        <v>581</v>
      </c>
      <c r="H162" s="104">
        <v>120</v>
      </c>
      <c r="I162" s="122">
        <v>120</v>
      </c>
      <c r="J162" s="123" t="s">
        <v>606</v>
      </c>
      <c r="K162" s="124">
        <f t="shared" si="98"/>
        <v>21</v>
      </c>
      <c r="L162" s="125">
        <f t="shared" si="99"/>
        <v>0.21212121212121213</v>
      </c>
      <c r="M162" s="126" t="s">
        <v>556</v>
      </c>
      <c r="N162" s="127">
        <v>41960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17</v>
      </c>
      <c r="B163" s="102">
        <v>41956</v>
      </c>
      <c r="C163" s="102"/>
      <c r="D163" s="103" t="s">
        <v>607</v>
      </c>
      <c r="E163" s="104" t="s">
        <v>557</v>
      </c>
      <c r="F163" s="105">
        <v>22</v>
      </c>
      <c r="G163" s="104" t="s">
        <v>581</v>
      </c>
      <c r="H163" s="104">
        <v>33.549999999999997</v>
      </c>
      <c r="I163" s="122">
        <v>32</v>
      </c>
      <c r="J163" s="123" t="s">
        <v>608</v>
      </c>
      <c r="K163" s="124">
        <f t="shared" si="98"/>
        <v>11.549999999999997</v>
      </c>
      <c r="L163" s="125">
        <f t="shared" si="99"/>
        <v>0.52499999999999991</v>
      </c>
      <c r="M163" s="126" t="s">
        <v>556</v>
      </c>
      <c r="N163" s="127">
        <v>42188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18</v>
      </c>
      <c r="B164" s="102">
        <v>41976</v>
      </c>
      <c r="C164" s="102"/>
      <c r="D164" s="103" t="s">
        <v>609</v>
      </c>
      <c r="E164" s="104" t="s">
        <v>557</v>
      </c>
      <c r="F164" s="105">
        <v>440</v>
      </c>
      <c r="G164" s="104" t="s">
        <v>581</v>
      </c>
      <c r="H164" s="104">
        <v>520</v>
      </c>
      <c r="I164" s="122">
        <v>520</v>
      </c>
      <c r="J164" s="123" t="s">
        <v>610</v>
      </c>
      <c r="K164" s="124">
        <f t="shared" si="98"/>
        <v>80</v>
      </c>
      <c r="L164" s="125">
        <f t="shared" si="99"/>
        <v>0.18181818181818182</v>
      </c>
      <c r="M164" s="126" t="s">
        <v>556</v>
      </c>
      <c r="N164" s="127">
        <v>42208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19</v>
      </c>
      <c r="B165" s="102">
        <v>41976</v>
      </c>
      <c r="C165" s="102"/>
      <c r="D165" s="103" t="s">
        <v>611</v>
      </c>
      <c r="E165" s="104" t="s">
        <v>557</v>
      </c>
      <c r="F165" s="105">
        <v>360</v>
      </c>
      <c r="G165" s="104" t="s">
        <v>581</v>
      </c>
      <c r="H165" s="104">
        <v>427</v>
      </c>
      <c r="I165" s="122">
        <v>425</v>
      </c>
      <c r="J165" s="123" t="s">
        <v>612</v>
      </c>
      <c r="K165" s="124">
        <f t="shared" si="98"/>
        <v>67</v>
      </c>
      <c r="L165" s="125">
        <f t="shared" si="99"/>
        <v>0.18611111111111112</v>
      </c>
      <c r="M165" s="126" t="s">
        <v>556</v>
      </c>
      <c r="N165" s="127">
        <v>42058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20</v>
      </c>
      <c r="B166" s="102">
        <v>42012</v>
      </c>
      <c r="C166" s="102"/>
      <c r="D166" s="103" t="s">
        <v>613</v>
      </c>
      <c r="E166" s="104" t="s">
        <v>557</v>
      </c>
      <c r="F166" s="105">
        <v>360</v>
      </c>
      <c r="G166" s="104" t="s">
        <v>581</v>
      </c>
      <c r="H166" s="104">
        <v>455</v>
      </c>
      <c r="I166" s="122">
        <v>420</v>
      </c>
      <c r="J166" s="123" t="s">
        <v>614</v>
      </c>
      <c r="K166" s="124">
        <f t="shared" si="98"/>
        <v>95</v>
      </c>
      <c r="L166" s="125">
        <f t="shared" si="99"/>
        <v>0.2638888888888889</v>
      </c>
      <c r="M166" s="126" t="s">
        <v>556</v>
      </c>
      <c r="N166" s="127">
        <v>42024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21</v>
      </c>
      <c r="B167" s="102">
        <v>42012</v>
      </c>
      <c r="C167" s="102"/>
      <c r="D167" s="103" t="s">
        <v>615</v>
      </c>
      <c r="E167" s="104" t="s">
        <v>557</v>
      </c>
      <c r="F167" s="105">
        <v>130</v>
      </c>
      <c r="G167" s="104"/>
      <c r="H167" s="104">
        <v>175.5</v>
      </c>
      <c r="I167" s="122">
        <v>165</v>
      </c>
      <c r="J167" s="123" t="s">
        <v>616</v>
      </c>
      <c r="K167" s="124">
        <f t="shared" si="98"/>
        <v>45.5</v>
      </c>
      <c r="L167" s="125">
        <f t="shared" si="99"/>
        <v>0.35</v>
      </c>
      <c r="M167" s="126" t="s">
        <v>556</v>
      </c>
      <c r="N167" s="127">
        <v>43088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22</v>
      </c>
      <c r="B168" s="102">
        <v>42040</v>
      </c>
      <c r="C168" s="102"/>
      <c r="D168" s="103" t="s">
        <v>376</v>
      </c>
      <c r="E168" s="104" t="s">
        <v>580</v>
      </c>
      <c r="F168" s="105">
        <v>98</v>
      </c>
      <c r="G168" s="104"/>
      <c r="H168" s="104">
        <v>120</v>
      </c>
      <c r="I168" s="122">
        <v>120</v>
      </c>
      <c r="J168" s="123" t="s">
        <v>582</v>
      </c>
      <c r="K168" s="124">
        <f t="shared" si="98"/>
        <v>22</v>
      </c>
      <c r="L168" s="125">
        <f t="shared" si="99"/>
        <v>0.22448979591836735</v>
      </c>
      <c r="M168" s="126" t="s">
        <v>556</v>
      </c>
      <c r="N168" s="127">
        <v>42753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23</v>
      </c>
      <c r="B169" s="102">
        <v>42040</v>
      </c>
      <c r="C169" s="102"/>
      <c r="D169" s="103" t="s">
        <v>617</v>
      </c>
      <c r="E169" s="104" t="s">
        <v>580</v>
      </c>
      <c r="F169" s="105">
        <v>196</v>
      </c>
      <c r="G169" s="104"/>
      <c r="H169" s="104">
        <v>262</v>
      </c>
      <c r="I169" s="122">
        <v>255</v>
      </c>
      <c r="J169" s="123" t="s">
        <v>582</v>
      </c>
      <c r="K169" s="124">
        <f t="shared" si="98"/>
        <v>66</v>
      </c>
      <c r="L169" s="125">
        <f t="shared" si="99"/>
        <v>0.33673469387755101</v>
      </c>
      <c r="M169" s="126" t="s">
        <v>556</v>
      </c>
      <c r="N169" s="127">
        <v>42599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7">
        <v>24</v>
      </c>
      <c r="B170" s="106">
        <v>42067</v>
      </c>
      <c r="C170" s="106"/>
      <c r="D170" s="107" t="s">
        <v>375</v>
      </c>
      <c r="E170" s="108" t="s">
        <v>580</v>
      </c>
      <c r="F170" s="109">
        <v>235</v>
      </c>
      <c r="G170" s="109"/>
      <c r="H170" s="110">
        <v>77</v>
      </c>
      <c r="I170" s="128" t="s">
        <v>618</v>
      </c>
      <c r="J170" s="129" t="s">
        <v>619</v>
      </c>
      <c r="K170" s="130">
        <f t="shared" si="98"/>
        <v>-158</v>
      </c>
      <c r="L170" s="131">
        <f t="shared" si="99"/>
        <v>-0.67234042553191486</v>
      </c>
      <c r="M170" s="132" t="s">
        <v>620</v>
      </c>
      <c r="N170" s="133">
        <v>43522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25</v>
      </c>
      <c r="B171" s="102">
        <v>42067</v>
      </c>
      <c r="C171" s="102"/>
      <c r="D171" s="103" t="s">
        <v>453</v>
      </c>
      <c r="E171" s="104" t="s">
        <v>580</v>
      </c>
      <c r="F171" s="105">
        <v>185</v>
      </c>
      <c r="G171" s="104"/>
      <c r="H171" s="104">
        <v>224</v>
      </c>
      <c r="I171" s="122" t="s">
        <v>621</v>
      </c>
      <c r="J171" s="123" t="s">
        <v>582</v>
      </c>
      <c r="K171" s="124">
        <f t="shared" si="98"/>
        <v>39</v>
      </c>
      <c r="L171" s="125">
        <f t="shared" si="99"/>
        <v>0.21081081081081082</v>
      </c>
      <c r="M171" s="126" t="s">
        <v>556</v>
      </c>
      <c r="N171" s="127">
        <v>42647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323">
        <v>26</v>
      </c>
      <c r="B172" s="111">
        <v>42090</v>
      </c>
      <c r="C172" s="111"/>
      <c r="D172" s="112" t="s">
        <v>622</v>
      </c>
      <c r="E172" s="113" t="s">
        <v>580</v>
      </c>
      <c r="F172" s="114">
        <v>49.5</v>
      </c>
      <c r="G172" s="115"/>
      <c r="H172" s="115">
        <v>15.85</v>
      </c>
      <c r="I172" s="115">
        <v>67</v>
      </c>
      <c r="J172" s="134" t="s">
        <v>623</v>
      </c>
      <c r="K172" s="115">
        <f t="shared" si="98"/>
        <v>-33.65</v>
      </c>
      <c r="L172" s="135">
        <f t="shared" si="99"/>
        <v>-0.67979797979797973</v>
      </c>
      <c r="M172" s="132" t="s">
        <v>620</v>
      </c>
      <c r="N172" s="136">
        <v>43627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27</v>
      </c>
      <c r="B173" s="102">
        <v>42093</v>
      </c>
      <c r="C173" s="102"/>
      <c r="D173" s="103" t="s">
        <v>624</v>
      </c>
      <c r="E173" s="104" t="s">
        <v>580</v>
      </c>
      <c r="F173" s="105">
        <v>183.5</v>
      </c>
      <c r="G173" s="104"/>
      <c r="H173" s="104">
        <v>219</v>
      </c>
      <c r="I173" s="122">
        <v>218</v>
      </c>
      <c r="J173" s="123" t="s">
        <v>625</v>
      </c>
      <c r="K173" s="124">
        <f t="shared" si="98"/>
        <v>35.5</v>
      </c>
      <c r="L173" s="125">
        <f t="shared" si="99"/>
        <v>0.19346049046321526</v>
      </c>
      <c r="M173" s="126" t="s">
        <v>556</v>
      </c>
      <c r="N173" s="127">
        <v>42103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28</v>
      </c>
      <c r="B174" s="102">
        <v>42114</v>
      </c>
      <c r="C174" s="102"/>
      <c r="D174" s="103" t="s">
        <v>626</v>
      </c>
      <c r="E174" s="104" t="s">
        <v>580</v>
      </c>
      <c r="F174" s="105">
        <f>(227+237)/2</f>
        <v>232</v>
      </c>
      <c r="G174" s="104"/>
      <c r="H174" s="104">
        <v>298</v>
      </c>
      <c r="I174" s="122">
        <v>298</v>
      </c>
      <c r="J174" s="123" t="s">
        <v>582</v>
      </c>
      <c r="K174" s="124">
        <f t="shared" si="98"/>
        <v>66</v>
      </c>
      <c r="L174" s="125">
        <f t="shared" si="99"/>
        <v>0.28448275862068967</v>
      </c>
      <c r="M174" s="126" t="s">
        <v>556</v>
      </c>
      <c r="N174" s="127">
        <v>42823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29</v>
      </c>
      <c r="B175" s="102">
        <v>42128</v>
      </c>
      <c r="C175" s="102"/>
      <c r="D175" s="103" t="s">
        <v>627</v>
      </c>
      <c r="E175" s="104" t="s">
        <v>557</v>
      </c>
      <c r="F175" s="105">
        <v>385</v>
      </c>
      <c r="G175" s="104"/>
      <c r="H175" s="104">
        <f>212.5+331</f>
        <v>543.5</v>
      </c>
      <c r="I175" s="122">
        <v>510</v>
      </c>
      <c r="J175" s="123" t="s">
        <v>628</v>
      </c>
      <c r="K175" s="124">
        <f t="shared" si="98"/>
        <v>158.5</v>
      </c>
      <c r="L175" s="125">
        <f t="shared" si="99"/>
        <v>0.41168831168831171</v>
      </c>
      <c r="M175" s="126" t="s">
        <v>556</v>
      </c>
      <c r="N175" s="127">
        <v>42235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30</v>
      </c>
      <c r="B176" s="102">
        <v>42128</v>
      </c>
      <c r="C176" s="102"/>
      <c r="D176" s="103" t="s">
        <v>629</v>
      </c>
      <c r="E176" s="104" t="s">
        <v>557</v>
      </c>
      <c r="F176" s="105">
        <v>115.5</v>
      </c>
      <c r="G176" s="104"/>
      <c r="H176" s="104">
        <v>146</v>
      </c>
      <c r="I176" s="122">
        <v>142</v>
      </c>
      <c r="J176" s="123" t="s">
        <v>630</v>
      </c>
      <c r="K176" s="124">
        <f t="shared" si="98"/>
        <v>30.5</v>
      </c>
      <c r="L176" s="125">
        <f t="shared" si="99"/>
        <v>0.26406926406926406</v>
      </c>
      <c r="M176" s="126" t="s">
        <v>556</v>
      </c>
      <c r="N176" s="127">
        <v>42202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31</v>
      </c>
      <c r="B177" s="102">
        <v>42151</v>
      </c>
      <c r="C177" s="102"/>
      <c r="D177" s="103" t="s">
        <v>631</v>
      </c>
      <c r="E177" s="104" t="s">
        <v>557</v>
      </c>
      <c r="F177" s="105">
        <v>237.5</v>
      </c>
      <c r="G177" s="104"/>
      <c r="H177" s="104">
        <v>279.5</v>
      </c>
      <c r="I177" s="122">
        <v>278</v>
      </c>
      <c r="J177" s="123" t="s">
        <v>582</v>
      </c>
      <c r="K177" s="124">
        <f t="shared" si="98"/>
        <v>42</v>
      </c>
      <c r="L177" s="125">
        <f t="shared" si="99"/>
        <v>0.17684210526315788</v>
      </c>
      <c r="M177" s="126" t="s">
        <v>556</v>
      </c>
      <c r="N177" s="127">
        <v>42222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32</v>
      </c>
      <c r="B178" s="102">
        <v>42174</v>
      </c>
      <c r="C178" s="102"/>
      <c r="D178" s="103" t="s">
        <v>601</v>
      </c>
      <c r="E178" s="104" t="s">
        <v>580</v>
      </c>
      <c r="F178" s="105">
        <v>340</v>
      </c>
      <c r="G178" s="104"/>
      <c r="H178" s="104">
        <v>448</v>
      </c>
      <c r="I178" s="122">
        <v>448</v>
      </c>
      <c r="J178" s="123" t="s">
        <v>582</v>
      </c>
      <c r="K178" s="124">
        <f t="shared" si="98"/>
        <v>108</v>
      </c>
      <c r="L178" s="125">
        <f t="shared" si="99"/>
        <v>0.31764705882352939</v>
      </c>
      <c r="M178" s="126" t="s">
        <v>556</v>
      </c>
      <c r="N178" s="127">
        <v>43018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33</v>
      </c>
      <c r="B179" s="102">
        <v>42191</v>
      </c>
      <c r="C179" s="102"/>
      <c r="D179" s="103" t="s">
        <v>632</v>
      </c>
      <c r="E179" s="104" t="s">
        <v>580</v>
      </c>
      <c r="F179" s="105">
        <v>390</v>
      </c>
      <c r="G179" s="104"/>
      <c r="H179" s="104">
        <v>460</v>
      </c>
      <c r="I179" s="122">
        <v>460</v>
      </c>
      <c r="J179" s="123" t="s">
        <v>582</v>
      </c>
      <c r="K179" s="124">
        <f t="shared" ref="K179:K199" si="100">H179-F179</f>
        <v>70</v>
      </c>
      <c r="L179" s="125">
        <f t="shared" ref="L179:L199" si="101">K179/F179</f>
        <v>0.17948717948717949</v>
      </c>
      <c r="M179" s="126" t="s">
        <v>556</v>
      </c>
      <c r="N179" s="127">
        <v>42478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7">
        <v>34</v>
      </c>
      <c r="B180" s="106">
        <v>42195</v>
      </c>
      <c r="C180" s="106"/>
      <c r="D180" s="107" t="s">
        <v>633</v>
      </c>
      <c r="E180" s="108" t="s">
        <v>580</v>
      </c>
      <c r="F180" s="109">
        <v>122.5</v>
      </c>
      <c r="G180" s="109"/>
      <c r="H180" s="110">
        <v>61</v>
      </c>
      <c r="I180" s="128">
        <v>172</v>
      </c>
      <c r="J180" s="129" t="s">
        <v>634</v>
      </c>
      <c r="K180" s="130">
        <f t="shared" si="100"/>
        <v>-61.5</v>
      </c>
      <c r="L180" s="131">
        <f t="shared" si="101"/>
        <v>-0.50204081632653064</v>
      </c>
      <c r="M180" s="132" t="s">
        <v>620</v>
      </c>
      <c r="N180" s="133">
        <v>43333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35</v>
      </c>
      <c r="B181" s="102">
        <v>42219</v>
      </c>
      <c r="C181" s="102"/>
      <c r="D181" s="103" t="s">
        <v>635</v>
      </c>
      <c r="E181" s="104" t="s">
        <v>580</v>
      </c>
      <c r="F181" s="105">
        <v>297.5</v>
      </c>
      <c r="G181" s="104"/>
      <c r="H181" s="104">
        <v>350</v>
      </c>
      <c r="I181" s="122">
        <v>360</v>
      </c>
      <c r="J181" s="123" t="s">
        <v>636</v>
      </c>
      <c r="K181" s="124">
        <f t="shared" si="100"/>
        <v>52.5</v>
      </c>
      <c r="L181" s="125">
        <f t="shared" si="101"/>
        <v>0.17647058823529413</v>
      </c>
      <c r="M181" s="126" t="s">
        <v>556</v>
      </c>
      <c r="N181" s="127">
        <v>42232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36</v>
      </c>
      <c r="B182" s="102">
        <v>42219</v>
      </c>
      <c r="C182" s="102"/>
      <c r="D182" s="103" t="s">
        <v>637</v>
      </c>
      <c r="E182" s="104" t="s">
        <v>580</v>
      </c>
      <c r="F182" s="105">
        <v>115.5</v>
      </c>
      <c r="G182" s="104"/>
      <c r="H182" s="104">
        <v>149</v>
      </c>
      <c r="I182" s="122">
        <v>140</v>
      </c>
      <c r="J182" s="137" t="s">
        <v>638</v>
      </c>
      <c r="K182" s="124">
        <f t="shared" si="100"/>
        <v>33.5</v>
      </c>
      <c r="L182" s="125">
        <f t="shared" si="101"/>
        <v>0.29004329004329005</v>
      </c>
      <c r="M182" s="126" t="s">
        <v>556</v>
      </c>
      <c r="N182" s="127">
        <v>42740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37</v>
      </c>
      <c r="B183" s="102">
        <v>42251</v>
      </c>
      <c r="C183" s="102"/>
      <c r="D183" s="103" t="s">
        <v>631</v>
      </c>
      <c r="E183" s="104" t="s">
        <v>580</v>
      </c>
      <c r="F183" s="105">
        <v>226</v>
      </c>
      <c r="G183" s="104"/>
      <c r="H183" s="104">
        <v>292</v>
      </c>
      <c r="I183" s="122">
        <v>292</v>
      </c>
      <c r="J183" s="123" t="s">
        <v>639</v>
      </c>
      <c r="K183" s="124">
        <f t="shared" si="100"/>
        <v>66</v>
      </c>
      <c r="L183" s="125">
        <f t="shared" si="101"/>
        <v>0.29203539823008851</v>
      </c>
      <c r="M183" s="126" t="s">
        <v>556</v>
      </c>
      <c r="N183" s="127">
        <v>42286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38</v>
      </c>
      <c r="B184" s="102">
        <v>42254</v>
      </c>
      <c r="C184" s="102"/>
      <c r="D184" s="103" t="s">
        <v>626</v>
      </c>
      <c r="E184" s="104" t="s">
        <v>580</v>
      </c>
      <c r="F184" s="105">
        <v>232.5</v>
      </c>
      <c r="G184" s="104"/>
      <c r="H184" s="104">
        <v>312.5</v>
      </c>
      <c r="I184" s="122">
        <v>310</v>
      </c>
      <c r="J184" s="123" t="s">
        <v>582</v>
      </c>
      <c r="K184" s="124">
        <f t="shared" si="100"/>
        <v>80</v>
      </c>
      <c r="L184" s="125">
        <f t="shared" si="101"/>
        <v>0.34408602150537637</v>
      </c>
      <c r="M184" s="126" t="s">
        <v>556</v>
      </c>
      <c r="N184" s="127">
        <v>42823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39</v>
      </c>
      <c r="B185" s="102">
        <v>42268</v>
      </c>
      <c r="C185" s="102"/>
      <c r="D185" s="103" t="s">
        <v>640</v>
      </c>
      <c r="E185" s="104" t="s">
        <v>580</v>
      </c>
      <c r="F185" s="105">
        <v>196.5</v>
      </c>
      <c r="G185" s="104"/>
      <c r="H185" s="104">
        <v>238</v>
      </c>
      <c r="I185" s="122">
        <v>238</v>
      </c>
      <c r="J185" s="123" t="s">
        <v>639</v>
      </c>
      <c r="K185" s="124">
        <f t="shared" si="100"/>
        <v>41.5</v>
      </c>
      <c r="L185" s="125">
        <f t="shared" si="101"/>
        <v>0.21119592875318066</v>
      </c>
      <c r="M185" s="126" t="s">
        <v>556</v>
      </c>
      <c r="N185" s="127">
        <v>42291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40</v>
      </c>
      <c r="B186" s="102">
        <v>42271</v>
      </c>
      <c r="C186" s="102"/>
      <c r="D186" s="103" t="s">
        <v>579</v>
      </c>
      <c r="E186" s="104" t="s">
        <v>580</v>
      </c>
      <c r="F186" s="105">
        <v>65</v>
      </c>
      <c r="G186" s="104"/>
      <c r="H186" s="104">
        <v>82</v>
      </c>
      <c r="I186" s="122">
        <v>82</v>
      </c>
      <c r="J186" s="123" t="s">
        <v>639</v>
      </c>
      <c r="K186" s="124">
        <f t="shared" si="100"/>
        <v>17</v>
      </c>
      <c r="L186" s="125">
        <f t="shared" si="101"/>
        <v>0.26153846153846155</v>
      </c>
      <c r="M186" s="126" t="s">
        <v>556</v>
      </c>
      <c r="N186" s="127">
        <v>42578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41</v>
      </c>
      <c r="B187" s="102">
        <v>42291</v>
      </c>
      <c r="C187" s="102"/>
      <c r="D187" s="103" t="s">
        <v>641</v>
      </c>
      <c r="E187" s="104" t="s">
        <v>580</v>
      </c>
      <c r="F187" s="105">
        <v>144</v>
      </c>
      <c r="G187" s="104"/>
      <c r="H187" s="104">
        <v>182.5</v>
      </c>
      <c r="I187" s="122">
        <v>181</v>
      </c>
      <c r="J187" s="123" t="s">
        <v>639</v>
      </c>
      <c r="K187" s="124">
        <f t="shared" si="100"/>
        <v>38.5</v>
      </c>
      <c r="L187" s="125">
        <f t="shared" si="101"/>
        <v>0.2673611111111111</v>
      </c>
      <c r="M187" s="126" t="s">
        <v>556</v>
      </c>
      <c r="N187" s="127">
        <v>42817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42</v>
      </c>
      <c r="B188" s="102">
        <v>42291</v>
      </c>
      <c r="C188" s="102"/>
      <c r="D188" s="103" t="s">
        <v>642</v>
      </c>
      <c r="E188" s="104" t="s">
        <v>580</v>
      </c>
      <c r="F188" s="105">
        <v>264</v>
      </c>
      <c r="G188" s="104"/>
      <c r="H188" s="104">
        <v>311</v>
      </c>
      <c r="I188" s="122">
        <v>311</v>
      </c>
      <c r="J188" s="123" t="s">
        <v>639</v>
      </c>
      <c r="K188" s="124">
        <f t="shared" si="100"/>
        <v>47</v>
      </c>
      <c r="L188" s="125">
        <f t="shared" si="101"/>
        <v>0.17803030303030304</v>
      </c>
      <c r="M188" s="126" t="s">
        <v>556</v>
      </c>
      <c r="N188" s="127">
        <v>42604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43</v>
      </c>
      <c r="B189" s="102">
        <v>42318</v>
      </c>
      <c r="C189" s="102"/>
      <c r="D189" s="103" t="s">
        <v>643</v>
      </c>
      <c r="E189" s="104" t="s">
        <v>557</v>
      </c>
      <c r="F189" s="105">
        <v>549.5</v>
      </c>
      <c r="G189" s="104"/>
      <c r="H189" s="104">
        <v>630</v>
      </c>
      <c r="I189" s="122">
        <v>630</v>
      </c>
      <c r="J189" s="123" t="s">
        <v>639</v>
      </c>
      <c r="K189" s="124">
        <f t="shared" si="100"/>
        <v>80.5</v>
      </c>
      <c r="L189" s="125">
        <f t="shared" si="101"/>
        <v>0.1464968152866242</v>
      </c>
      <c r="M189" s="126" t="s">
        <v>556</v>
      </c>
      <c r="N189" s="127">
        <v>42419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44</v>
      </c>
      <c r="B190" s="102">
        <v>42342</v>
      </c>
      <c r="C190" s="102"/>
      <c r="D190" s="103" t="s">
        <v>644</v>
      </c>
      <c r="E190" s="104" t="s">
        <v>580</v>
      </c>
      <c r="F190" s="105">
        <v>1027.5</v>
      </c>
      <c r="G190" s="104"/>
      <c r="H190" s="104">
        <v>1315</v>
      </c>
      <c r="I190" s="122">
        <v>1250</v>
      </c>
      <c r="J190" s="123" t="s">
        <v>639</v>
      </c>
      <c r="K190" s="124">
        <f t="shared" si="100"/>
        <v>287.5</v>
      </c>
      <c r="L190" s="125">
        <f t="shared" si="101"/>
        <v>0.27980535279805352</v>
      </c>
      <c r="M190" s="126" t="s">
        <v>556</v>
      </c>
      <c r="N190" s="127">
        <v>43244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45</v>
      </c>
      <c r="B191" s="102">
        <v>42367</v>
      </c>
      <c r="C191" s="102"/>
      <c r="D191" s="103" t="s">
        <v>645</v>
      </c>
      <c r="E191" s="104" t="s">
        <v>580</v>
      </c>
      <c r="F191" s="105">
        <v>465</v>
      </c>
      <c r="G191" s="104"/>
      <c r="H191" s="104">
        <v>540</v>
      </c>
      <c r="I191" s="122">
        <v>540</v>
      </c>
      <c r="J191" s="123" t="s">
        <v>639</v>
      </c>
      <c r="K191" s="124">
        <f t="shared" si="100"/>
        <v>75</v>
      </c>
      <c r="L191" s="125">
        <f t="shared" si="101"/>
        <v>0.16129032258064516</v>
      </c>
      <c r="M191" s="126" t="s">
        <v>556</v>
      </c>
      <c r="N191" s="127">
        <v>42530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46</v>
      </c>
      <c r="B192" s="102">
        <v>42380</v>
      </c>
      <c r="C192" s="102"/>
      <c r="D192" s="103" t="s">
        <v>376</v>
      </c>
      <c r="E192" s="104" t="s">
        <v>557</v>
      </c>
      <c r="F192" s="105">
        <v>81</v>
      </c>
      <c r="G192" s="104"/>
      <c r="H192" s="104">
        <v>110</v>
      </c>
      <c r="I192" s="122">
        <v>110</v>
      </c>
      <c r="J192" s="123" t="s">
        <v>639</v>
      </c>
      <c r="K192" s="124">
        <f t="shared" si="100"/>
        <v>29</v>
      </c>
      <c r="L192" s="125">
        <f t="shared" si="101"/>
        <v>0.35802469135802467</v>
      </c>
      <c r="M192" s="126" t="s">
        <v>556</v>
      </c>
      <c r="N192" s="127">
        <v>42745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47</v>
      </c>
      <c r="B193" s="102">
        <v>42382</v>
      </c>
      <c r="C193" s="102"/>
      <c r="D193" s="103" t="s">
        <v>646</v>
      </c>
      <c r="E193" s="104" t="s">
        <v>557</v>
      </c>
      <c r="F193" s="105">
        <v>417.5</v>
      </c>
      <c r="G193" s="104"/>
      <c r="H193" s="104">
        <v>547</v>
      </c>
      <c r="I193" s="122">
        <v>535</v>
      </c>
      <c r="J193" s="123" t="s">
        <v>639</v>
      </c>
      <c r="K193" s="124">
        <f t="shared" si="100"/>
        <v>129.5</v>
      </c>
      <c r="L193" s="125">
        <f t="shared" si="101"/>
        <v>0.31017964071856285</v>
      </c>
      <c r="M193" s="126" t="s">
        <v>556</v>
      </c>
      <c r="N193" s="127">
        <v>42578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48</v>
      </c>
      <c r="B194" s="102">
        <v>42408</v>
      </c>
      <c r="C194" s="102"/>
      <c r="D194" s="103" t="s">
        <v>647</v>
      </c>
      <c r="E194" s="104" t="s">
        <v>580</v>
      </c>
      <c r="F194" s="105">
        <v>650</v>
      </c>
      <c r="G194" s="104"/>
      <c r="H194" s="104">
        <v>800</v>
      </c>
      <c r="I194" s="122">
        <v>800</v>
      </c>
      <c r="J194" s="123" t="s">
        <v>639</v>
      </c>
      <c r="K194" s="124">
        <f t="shared" si="100"/>
        <v>150</v>
      </c>
      <c r="L194" s="125">
        <f t="shared" si="101"/>
        <v>0.23076923076923078</v>
      </c>
      <c r="M194" s="126" t="s">
        <v>556</v>
      </c>
      <c r="N194" s="127">
        <v>43154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49</v>
      </c>
      <c r="B195" s="102">
        <v>42433</v>
      </c>
      <c r="C195" s="102"/>
      <c r="D195" s="103" t="s">
        <v>193</v>
      </c>
      <c r="E195" s="104" t="s">
        <v>580</v>
      </c>
      <c r="F195" s="105">
        <v>437.5</v>
      </c>
      <c r="G195" s="104"/>
      <c r="H195" s="104">
        <v>504.5</v>
      </c>
      <c r="I195" s="122">
        <v>522</v>
      </c>
      <c r="J195" s="123" t="s">
        <v>648</v>
      </c>
      <c r="K195" s="124">
        <f t="shared" si="100"/>
        <v>67</v>
      </c>
      <c r="L195" s="125">
        <f t="shared" si="101"/>
        <v>0.15314285714285714</v>
      </c>
      <c r="M195" s="126" t="s">
        <v>556</v>
      </c>
      <c r="N195" s="127">
        <v>42480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50</v>
      </c>
      <c r="B196" s="102">
        <v>42438</v>
      </c>
      <c r="C196" s="102"/>
      <c r="D196" s="103" t="s">
        <v>649</v>
      </c>
      <c r="E196" s="104" t="s">
        <v>580</v>
      </c>
      <c r="F196" s="105">
        <v>189.5</v>
      </c>
      <c r="G196" s="104"/>
      <c r="H196" s="104">
        <v>218</v>
      </c>
      <c r="I196" s="122">
        <v>218</v>
      </c>
      <c r="J196" s="123" t="s">
        <v>639</v>
      </c>
      <c r="K196" s="124">
        <f t="shared" si="100"/>
        <v>28.5</v>
      </c>
      <c r="L196" s="125">
        <f t="shared" si="101"/>
        <v>0.15039577836411611</v>
      </c>
      <c r="M196" s="126" t="s">
        <v>556</v>
      </c>
      <c r="N196" s="127">
        <v>43034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323">
        <v>51</v>
      </c>
      <c r="B197" s="111">
        <v>42471</v>
      </c>
      <c r="C197" s="111"/>
      <c r="D197" s="112" t="s">
        <v>650</v>
      </c>
      <c r="E197" s="113" t="s">
        <v>580</v>
      </c>
      <c r="F197" s="114">
        <v>36.5</v>
      </c>
      <c r="G197" s="115"/>
      <c r="H197" s="115">
        <v>15.85</v>
      </c>
      <c r="I197" s="115">
        <v>60</v>
      </c>
      <c r="J197" s="134" t="s">
        <v>651</v>
      </c>
      <c r="K197" s="130">
        <f t="shared" si="100"/>
        <v>-20.65</v>
      </c>
      <c r="L197" s="159">
        <f t="shared" si="101"/>
        <v>-0.5657534246575342</v>
      </c>
      <c r="M197" s="132" t="s">
        <v>620</v>
      </c>
      <c r="N197" s="160">
        <v>43627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52</v>
      </c>
      <c r="B198" s="102">
        <v>42472</v>
      </c>
      <c r="C198" s="102"/>
      <c r="D198" s="103" t="s">
        <v>652</v>
      </c>
      <c r="E198" s="104" t="s">
        <v>580</v>
      </c>
      <c r="F198" s="105">
        <v>93</v>
      </c>
      <c r="G198" s="104"/>
      <c r="H198" s="104">
        <v>149</v>
      </c>
      <c r="I198" s="122">
        <v>140</v>
      </c>
      <c r="J198" s="137" t="s">
        <v>653</v>
      </c>
      <c r="K198" s="124">
        <f t="shared" si="100"/>
        <v>56</v>
      </c>
      <c r="L198" s="125">
        <f t="shared" si="101"/>
        <v>0.60215053763440862</v>
      </c>
      <c r="M198" s="126" t="s">
        <v>556</v>
      </c>
      <c r="N198" s="127">
        <v>42740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53</v>
      </c>
      <c r="B199" s="102">
        <v>42472</v>
      </c>
      <c r="C199" s="102"/>
      <c r="D199" s="103" t="s">
        <v>654</v>
      </c>
      <c r="E199" s="104" t="s">
        <v>580</v>
      </c>
      <c r="F199" s="105">
        <v>130</v>
      </c>
      <c r="G199" s="104"/>
      <c r="H199" s="104">
        <v>150</v>
      </c>
      <c r="I199" s="122" t="s">
        <v>655</v>
      </c>
      <c r="J199" s="123" t="s">
        <v>639</v>
      </c>
      <c r="K199" s="124">
        <f t="shared" si="100"/>
        <v>20</v>
      </c>
      <c r="L199" s="125">
        <f t="shared" si="101"/>
        <v>0.15384615384615385</v>
      </c>
      <c r="M199" s="126" t="s">
        <v>556</v>
      </c>
      <c r="N199" s="127">
        <v>42564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54</v>
      </c>
      <c r="B200" s="102">
        <v>42473</v>
      </c>
      <c r="C200" s="102"/>
      <c r="D200" s="103" t="s">
        <v>344</v>
      </c>
      <c r="E200" s="104" t="s">
        <v>580</v>
      </c>
      <c r="F200" s="105">
        <v>196</v>
      </c>
      <c r="G200" s="104"/>
      <c r="H200" s="104">
        <v>299</v>
      </c>
      <c r="I200" s="122">
        <v>299</v>
      </c>
      <c r="J200" s="123" t="s">
        <v>639</v>
      </c>
      <c r="K200" s="124">
        <v>103</v>
      </c>
      <c r="L200" s="125">
        <v>0.52551020408163296</v>
      </c>
      <c r="M200" s="126" t="s">
        <v>556</v>
      </c>
      <c r="N200" s="127">
        <v>42620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55</v>
      </c>
      <c r="B201" s="102">
        <v>42473</v>
      </c>
      <c r="C201" s="102"/>
      <c r="D201" s="103" t="s">
        <v>713</v>
      </c>
      <c r="E201" s="104" t="s">
        <v>580</v>
      </c>
      <c r="F201" s="105">
        <v>88</v>
      </c>
      <c r="G201" s="104"/>
      <c r="H201" s="104">
        <v>103</v>
      </c>
      <c r="I201" s="122">
        <v>103</v>
      </c>
      <c r="J201" s="123" t="s">
        <v>639</v>
      </c>
      <c r="K201" s="124">
        <v>15</v>
      </c>
      <c r="L201" s="125">
        <v>0.170454545454545</v>
      </c>
      <c r="M201" s="126" t="s">
        <v>556</v>
      </c>
      <c r="N201" s="127">
        <v>42530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56</v>
      </c>
      <c r="B202" s="102">
        <v>42492</v>
      </c>
      <c r="C202" s="102"/>
      <c r="D202" s="103" t="s">
        <v>656</v>
      </c>
      <c r="E202" s="104" t="s">
        <v>580</v>
      </c>
      <c r="F202" s="105">
        <v>127.5</v>
      </c>
      <c r="G202" s="104"/>
      <c r="H202" s="104">
        <v>148</v>
      </c>
      <c r="I202" s="122" t="s">
        <v>657</v>
      </c>
      <c r="J202" s="123" t="s">
        <v>639</v>
      </c>
      <c r="K202" s="124">
        <f>H202-F202</f>
        <v>20.5</v>
      </c>
      <c r="L202" s="125">
        <f>K202/F202</f>
        <v>0.16078431372549021</v>
      </c>
      <c r="M202" s="126" t="s">
        <v>556</v>
      </c>
      <c r="N202" s="127">
        <v>42564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57</v>
      </c>
      <c r="B203" s="102">
        <v>42493</v>
      </c>
      <c r="C203" s="102"/>
      <c r="D203" s="103" t="s">
        <v>658</v>
      </c>
      <c r="E203" s="104" t="s">
        <v>580</v>
      </c>
      <c r="F203" s="105">
        <v>675</v>
      </c>
      <c r="G203" s="104"/>
      <c r="H203" s="104">
        <v>815</v>
      </c>
      <c r="I203" s="122" t="s">
        <v>659</v>
      </c>
      <c r="J203" s="123" t="s">
        <v>639</v>
      </c>
      <c r="K203" s="124">
        <f>H203-F203</f>
        <v>140</v>
      </c>
      <c r="L203" s="125">
        <f>K203/F203</f>
        <v>0.2074074074074074</v>
      </c>
      <c r="M203" s="126" t="s">
        <v>556</v>
      </c>
      <c r="N203" s="127">
        <v>43154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7">
        <v>58</v>
      </c>
      <c r="B204" s="106">
        <v>42522</v>
      </c>
      <c r="C204" s="106"/>
      <c r="D204" s="107" t="s">
        <v>714</v>
      </c>
      <c r="E204" s="108" t="s">
        <v>580</v>
      </c>
      <c r="F204" s="109">
        <v>500</v>
      </c>
      <c r="G204" s="109"/>
      <c r="H204" s="110">
        <v>232.5</v>
      </c>
      <c r="I204" s="128" t="s">
        <v>715</v>
      </c>
      <c r="J204" s="129" t="s">
        <v>716</v>
      </c>
      <c r="K204" s="130">
        <f>H204-F204</f>
        <v>-267.5</v>
      </c>
      <c r="L204" s="131">
        <f>K204/F204</f>
        <v>-0.53500000000000003</v>
      </c>
      <c r="M204" s="132" t="s">
        <v>620</v>
      </c>
      <c r="N204" s="133">
        <v>43735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59</v>
      </c>
      <c r="B205" s="102">
        <v>42527</v>
      </c>
      <c r="C205" s="102"/>
      <c r="D205" s="103" t="s">
        <v>660</v>
      </c>
      <c r="E205" s="104" t="s">
        <v>580</v>
      </c>
      <c r="F205" s="105">
        <v>110</v>
      </c>
      <c r="G205" s="104"/>
      <c r="H205" s="104">
        <v>126.5</v>
      </c>
      <c r="I205" s="122">
        <v>125</v>
      </c>
      <c r="J205" s="123" t="s">
        <v>589</v>
      </c>
      <c r="K205" s="124">
        <f>H205-F205</f>
        <v>16.5</v>
      </c>
      <c r="L205" s="125">
        <f>K205/F205</f>
        <v>0.15</v>
      </c>
      <c r="M205" s="126" t="s">
        <v>556</v>
      </c>
      <c r="N205" s="127">
        <v>42552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60</v>
      </c>
      <c r="B206" s="102">
        <v>42538</v>
      </c>
      <c r="C206" s="102"/>
      <c r="D206" s="103" t="s">
        <v>661</v>
      </c>
      <c r="E206" s="104" t="s">
        <v>580</v>
      </c>
      <c r="F206" s="105">
        <v>44</v>
      </c>
      <c r="G206" s="104"/>
      <c r="H206" s="104">
        <v>69.5</v>
      </c>
      <c r="I206" s="122">
        <v>69.5</v>
      </c>
      <c r="J206" s="123" t="s">
        <v>662</v>
      </c>
      <c r="K206" s="124">
        <f>H206-F206</f>
        <v>25.5</v>
      </c>
      <c r="L206" s="125">
        <f>K206/F206</f>
        <v>0.57954545454545459</v>
      </c>
      <c r="M206" s="126" t="s">
        <v>556</v>
      </c>
      <c r="N206" s="127">
        <v>42977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61</v>
      </c>
      <c r="B207" s="102">
        <v>42549</v>
      </c>
      <c r="C207" s="102"/>
      <c r="D207" s="144" t="s">
        <v>717</v>
      </c>
      <c r="E207" s="104" t="s">
        <v>580</v>
      </c>
      <c r="F207" s="105">
        <v>262.5</v>
      </c>
      <c r="G207" s="104"/>
      <c r="H207" s="104">
        <v>340</v>
      </c>
      <c r="I207" s="122">
        <v>333</v>
      </c>
      <c r="J207" s="123" t="s">
        <v>718</v>
      </c>
      <c r="K207" s="124">
        <v>77.5</v>
      </c>
      <c r="L207" s="125">
        <v>0.29523809523809502</v>
      </c>
      <c r="M207" s="126" t="s">
        <v>556</v>
      </c>
      <c r="N207" s="127">
        <v>43017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62</v>
      </c>
      <c r="B208" s="102">
        <v>42549</v>
      </c>
      <c r="C208" s="102"/>
      <c r="D208" s="144" t="s">
        <v>719</v>
      </c>
      <c r="E208" s="104" t="s">
        <v>580</v>
      </c>
      <c r="F208" s="105">
        <v>840</v>
      </c>
      <c r="G208" s="104"/>
      <c r="H208" s="104">
        <v>1230</v>
      </c>
      <c r="I208" s="122">
        <v>1230</v>
      </c>
      <c r="J208" s="123" t="s">
        <v>639</v>
      </c>
      <c r="K208" s="124">
        <v>390</v>
      </c>
      <c r="L208" s="125">
        <v>0.46428571428571402</v>
      </c>
      <c r="M208" s="126" t="s">
        <v>556</v>
      </c>
      <c r="N208" s="127">
        <v>42649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324">
        <v>63</v>
      </c>
      <c r="B209" s="139">
        <v>42556</v>
      </c>
      <c r="C209" s="139"/>
      <c r="D209" s="140" t="s">
        <v>663</v>
      </c>
      <c r="E209" s="141" t="s">
        <v>580</v>
      </c>
      <c r="F209" s="142">
        <v>395</v>
      </c>
      <c r="G209" s="143"/>
      <c r="H209" s="143">
        <f>(468.5+342.5)/2</f>
        <v>405.5</v>
      </c>
      <c r="I209" s="143">
        <v>510</v>
      </c>
      <c r="J209" s="161" t="s">
        <v>664</v>
      </c>
      <c r="K209" s="162">
        <f t="shared" ref="K209:K215" si="102">H209-F209</f>
        <v>10.5</v>
      </c>
      <c r="L209" s="163">
        <f t="shared" ref="L209:L215" si="103">K209/F209</f>
        <v>2.6582278481012658E-2</v>
      </c>
      <c r="M209" s="164" t="s">
        <v>665</v>
      </c>
      <c r="N209" s="165">
        <v>43606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7">
        <v>64</v>
      </c>
      <c r="B210" s="106">
        <v>42584</v>
      </c>
      <c r="C210" s="106"/>
      <c r="D210" s="107" t="s">
        <v>666</v>
      </c>
      <c r="E210" s="108" t="s">
        <v>557</v>
      </c>
      <c r="F210" s="109">
        <f>169.5-12.8</f>
        <v>156.69999999999999</v>
      </c>
      <c r="G210" s="109"/>
      <c r="H210" s="110">
        <v>77</v>
      </c>
      <c r="I210" s="128" t="s">
        <v>667</v>
      </c>
      <c r="J210" s="341" t="s">
        <v>795</v>
      </c>
      <c r="K210" s="130">
        <f t="shared" si="102"/>
        <v>-79.699999999999989</v>
      </c>
      <c r="L210" s="131">
        <f t="shared" si="103"/>
        <v>-0.50861518825781749</v>
      </c>
      <c r="M210" s="132" t="s">
        <v>620</v>
      </c>
      <c r="N210" s="133">
        <v>43522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7">
        <v>65</v>
      </c>
      <c r="B211" s="106">
        <v>42586</v>
      </c>
      <c r="C211" s="106"/>
      <c r="D211" s="107" t="s">
        <v>668</v>
      </c>
      <c r="E211" s="108" t="s">
        <v>580</v>
      </c>
      <c r="F211" s="109">
        <v>400</v>
      </c>
      <c r="G211" s="109"/>
      <c r="H211" s="110">
        <v>305</v>
      </c>
      <c r="I211" s="128">
        <v>475</v>
      </c>
      <c r="J211" s="129" t="s">
        <v>669</v>
      </c>
      <c r="K211" s="130">
        <f t="shared" si="102"/>
        <v>-95</v>
      </c>
      <c r="L211" s="131">
        <f t="shared" si="103"/>
        <v>-0.23749999999999999</v>
      </c>
      <c r="M211" s="132" t="s">
        <v>620</v>
      </c>
      <c r="N211" s="133">
        <v>43606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6">
        <v>66</v>
      </c>
      <c r="B212" s="102">
        <v>42593</v>
      </c>
      <c r="C212" s="102"/>
      <c r="D212" s="103" t="s">
        <v>670</v>
      </c>
      <c r="E212" s="104" t="s">
        <v>580</v>
      </c>
      <c r="F212" s="105">
        <v>86.5</v>
      </c>
      <c r="G212" s="104"/>
      <c r="H212" s="104">
        <v>130</v>
      </c>
      <c r="I212" s="122">
        <v>130</v>
      </c>
      <c r="J212" s="137" t="s">
        <v>671</v>
      </c>
      <c r="K212" s="124">
        <f t="shared" si="102"/>
        <v>43.5</v>
      </c>
      <c r="L212" s="125">
        <f t="shared" si="103"/>
        <v>0.50289017341040465</v>
      </c>
      <c r="M212" s="126" t="s">
        <v>556</v>
      </c>
      <c r="N212" s="127">
        <v>43091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7">
        <v>67</v>
      </c>
      <c r="B213" s="106">
        <v>42600</v>
      </c>
      <c r="C213" s="106"/>
      <c r="D213" s="107" t="s">
        <v>367</v>
      </c>
      <c r="E213" s="108" t="s">
        <v>580</v>
      </c>
      <c r="F213" s="109">
        <v>133.5</v>
      </c>
      <c r="G213" s="109"/>
      <c r="H213" s="110">
        <v>126.5</v>
      </c>
      <c r="I213" s="128">
        <v>178</v>
      </c>
      <c r="J213" s="129" t="s">
        <v>672</v>
      </c>
      <c r="K213" s="130">
        <f t="shared" si="102"/>
        <v>-7</v>
      </c>
      <c r="L213" s="131">
        <f t="shared" si="103"/>
        <v>-5.2434456928838954E-2</v>
      </c>
      <c r="M213" s="132" t="s">
        <v>620</v>
      </c>
      <c r="N213" s="133">
        <v>42615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68</v>
      </c>
      <c r="B214" s="102">
        <v>42613</v>
      </c>
      <c r="C214" s="102"/>
      <c r="D214" s="103" t="s">
        <v>673</v>
      </c>
      <c r="E214" s="104" t="s">
        <v>580</v>
      </c>
      <c r="F214" s="105">
        <v>560</v>
      </c>
      <c r="G214" s="104"/>
      <c r="H214" s="104">
        <v>725</v>
      </c>
      <c r="I214" s="122">
        <v>725</v>
      </c>
      <c r="J214" s="123" t="s">
        <v>582</v>
      </c>
      <c r="K214" s="124">
        <f t="shared" si="102"/>
        <v>165</v>
      </c>
      <c r="L214" s="125">
        <f t="shared" si="103"/>
        <v>0.29464285714285715</v>
      </c>
      <c r="M214" s="126" t="s">
        <v>556</v>
      </c>
      <c r="N214" s="127">
        <v>42456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6">
        <v>69</v>
      </c>
      <c r="B215" s="102">
        <v>42614</v>
      </c>
      <c r="C215" s="102"/>
      <c r="D215" s="103" t="s">
        <v>674</v>
      </c>
      <c r="E215" s="104" t="s">
        <v>580</v>
      </c>
      <c r="F215" s="105">
        <v>160.5</v>
      </c>
      <c r="G215" s="104"/>
      <c r="H215" s="104">
        <v>210</v>
      </c>
      <c r="I215" s="122">
        <v>210</v>
      </c>
      <c r="J215" s="123" t="s">
        <v>582</v>
      </c>
      <c r="K215" s="124">
        <f t="shared" si="102"/>
        <v>49.5</v>
      </c>
      <c r="L215" s="125">
        <f t="shared" si="103"/>
        <v>0.30841121495327101</v>
      </c>
      <c r="M215" s="126" t="s">
        <v>556</v>
      </c>
      <c r="N215" s="127">
        <v>42871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70</v>
      </c>
      <c r="B216" s="102">
        <v>42646</v>
      </c>
      <c r="C216" s="102"/>
      <c r="D216" s="144" t="s">
        <v>390</v>
      </c>
      <c r="E216" s="104" t="s">
        <v>580</v>
      </c>
      <c r="F216" s="105">
        <v>430</v>
      </c>
      <c r="G216" s="104"/>
      <c r="H216" s="104">
        <v>596</v>
      </c>
      <c r="I216" s="122">
        <v>575</v>
      </c>
      <c r="J216" s="123" t="s">
        <v>720</v>
      </c>
      <c r="K216" s="124">
        <v>166</v>
      </c>
      <c r="L216" s="125">
        <v>0.38604651162790699</v>
      </c>
      <c r="M216" s="126" t="s">
        <v>556</v>
      </c>
      <c r="N216" s="127">
        <v>42769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6">
        <v>71</v>
      </c>
      <c r="B217" s="102">
        <v>42657</v>
      </c>
      <c r="C217" s="102"/>
      <c r="D217" s="103" t="s">
        <v>675</v>
      </c>
      <c r="E217" s="104" t="s">
        <v>580</v>
      </c>
      <c r="F217" s="105">
        <v>280</v>
      </c>
      <c r="G217" s="104"/>
      <c r="H217" s="104">
        <v>345</v>
      </c>
      <c r="I217" s="122">
        <v>345</v>
      </c>
      <c r="J217" s="123" t="s">
        <v>582</v>
      </c>
      <c r="K217" s="124">
        <f t="shared" ref="K217:K222" si="104">H217-F217</f>
        <v>65</v>
      </c>
      <c r="L217" s="125">
        <f>K217/F217</f>
        <v>0.23214285714285715</v>
      </c>
      <c r="M217" s="126" t="s">
        <v>556</v>
      </c>
      <c r="N217" s="127">
        <v>42814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6">
        <v>72</v>
      </c>
      <c r="B218" s="102">
        <v>42657</v>
      </c>
      <c r="C218" s="102"/>
      <c r="D218" s="103" t="s">
        <v>676</v>
      </c>
      <c r="E218" s="104" t="s">
        <v>580</v>
      </c>
      <c r="F218" s="105">
        <v>245</v>
      </c>
      <c r="G218" s="104"/>
      <c r="H218" s="104">
        <v>325.5</v>
      </c>
      <c r="I218" s="122">
        <v>330</v>
      </c>
      <c r="J218" s="123" t="s">
        <v>677</v>
      </c>
      <c r="K218" s="124">
        <f t="shared" si="104"/>
        <v>80.5</v>
      </c>
      <c r="L218" s="125">
        <f>K218/F218</f>
        <v>0.32857142857142857</v>
      </c>
      <c r="M218" s="126" t="s">
        <v>556</v>
      </c>
      <c r="N218" s="127">
        <v>42769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73</v>
      </c>
      <c r="B219" s="102">
        <v>42660</v>
      </c>
      <c r="C219" s="102"/>
      <c r="D219" s="103" t="s">
        <v>340</v>
      </c>
      <c r="E219" s="104" t="s">
        <v>580</v>
      </c>
      <c r="F219" s="105">
        <v>125</v>
      </c>
      <c r="G219" s="104"/>
      <c r="H219" s="104">
        <v>160</v>
      </c>
      <c r="I219" s="122">
        <v>160</v>
      </c>
      <c r="J219" s="123" t="s">
        <v>639</v>
      </c>
      <c r="K219" s="124">
        <f t="shared" si="104"/>
        <v>35</v>
      </c>
      <c r="L219" s="125">
        <v>0.28000000000000003</v>
      </c>
      <c r="M219" s="126" t="s">
        <v>556</v>
      </c>
      <c r="N219" s="127">
        <v>42803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74</v>
      </c>
      <c r="B220" s="102">
        <v>42660</v>
      </c>
      <c r="C220" s="102"/>
      <c r="D220" s="103" t="s">
        <v>455</v>
      </c>
      <c r="E220" s="104" t="s">
        <v>580</v>
      </c>
      <c r="F220" s="105">
        <v>114</v>
      </c>
      <c r="G220" s="104"/>
      <c r="H220" s="104">
        <v>145</v>
      </c>
      <c r="I220" s="122">
        <v>145</v>
      </c>
      <c r="J220" s="123" t="s">
        <v>639</v>
      </c>
      <c r="K220" s="124">
        <f t="shared" si="104"/>
        <v>31</v>
      </c>
      <c r="L220" s="125">
        <f>K220/F220</f>
        <v>0.27192982456140352</v>
      </c>
      <c r="M220" s="126" t="s">
        <v>556</v>
      </c>
      <c r="N220" s="127">
        <v>42859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75</v>
      </c>
      <c r="B221" s="102">
        <v>42660</v>
      </c>
      <c r="C221" s="102"/>
      <c r="D221" s="103" t="s">
        <v>678</v>
      </c>
      <c r="E221" s="104" t="s">
        <v>580</v>
      </c>
      <c r="F221" s="105">
        <v>212</v>
      </c>
      <c r="G221" s="104"/>
      <c r="H221" s="104">
        <v>280</v>
      </c>
      <c r="I221" s="122">
        <v>276</v>
      </c>
      <c r="J221" s="123" t="s">
        <v>679</v>
      </c>
      <c r="K221" s="124">
        <f t="shared" si="104"/>
        <v>68</v>
      </c>
      <c r="L221" s="125">
        <f>K221/F221</f>
        <v>0.32075471698113206</v>
      </c>
      <c r="M221" s="126" t="s">
        <v>556</v>
      </c>
      <c r="N221" s="127">
        <v>42858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76</v>
      </c>
      <c r="B222" s="102">
        <v>42678</v>
      </c>
      <c r="C222" s="102"/>
      <c r="D222" s="103" t="s">
        <v>149</v>
      </c>
      <c r="E222" s="104" t="s">
        <v>580</v>
      </c>
      <c r="F222" s="105">
        <v>155</v>
      </c>
      <c r="G222" s="104"/>
      <c r="H222" s="104">
        <v>210</v>
      </c>
      <c r="I222" s="122">
        <v>210</v>
      </c>
      <c r="J222" s="123" t="s">
        <v>680</v>
      </c>
      <c r="K222" s="124">
        <f t="shared" si="104"/>
        <v>55</v>
      </c>
      <c r="L222" s="125">
        <f>K222/F222</f>
        <v>0.35483870967741937</v>
      </c>
      <c r="M222" s="126" t="s">
        <v>556</v>
      </c>
      <c r="N222" s="127">
        <v>42944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7">
        <v>77</v>
      </c>
      <c r="B223" s="106">
        <v>42710</v>
      </c>
      <c r="C223" s="106"/>
      <c r="D223" s="107" t="s">
        <v>721</v>
      </c>
      <c r="E223" s="108" t="s">
        <v>580</v>
      </c>
      <c r="F223" s="109">
        <v>150.5</v>
      </c>
      <c r="G223" s="109"/>
      <c r="H223" s="110">
        <v>72.5</v>
      </c>
      <c r="I223" s="128">
        <v>174</v>
      </c>
      <c r="J223" s="129" t="s">
        <v>722</v>
      </c>
      <c r="K223" s="130">
        <v>-78</v>
      </c>
      <c r="L223" s="131">
        <v>-0.51827242524916906</v>
      </c>
      <c r="M223" s="132" t="s">
        <v>620</v>
      </c>
      <c r="N223" s="133">
        <v>43333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78</v>
      </c>
      <c r="B224" s="102">
        <v>42712</v>
      </c>
      <c r="C224" s="102"/>
      <c r="D224" s="103" t="s">
        <v>123</v>
      </c>
      <c r="E224" s="104" t="s">
        <v>580</v>
      </c>
      <c r="F224" s="105">
        <v>380</v>
      </c>
      <c r="G224" s="104"/>
      <c r="H224" s="104">
        <v>478</v>
      </c>
      <c r="I224" s="122">
        <v>468</v>
      </c>
      <c r="J224" s="123" t="s">
        <v>639</v>
      </c>
      <c r="K224" s="124">
        <f>H224-F224</f>
        <v>98</v>
      </c>
      <c r="L224" s="125">
        <f>K224/F224</f>
        <v>0.25789473684210529</v>
      </c>
      <c r="M224" s="126" t="s">
        <v>556</v>
      </c>
      <c r="N224" s="127">
        <v>43025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6">
        <v>79</v>
      </c>
      <c r="B225" s="102">
        <v>42734</v>
      </c>
      <c r="C225" s="102"/>
      <c r="D225" s="103" t="s">
        <v>244</v>
      </c>
      <c r="E225" s="104" t="s">
        <v>580</v>
      </c>
      <c r="F225" s="105">
        <v>305</v>
      </c>
      <c r="G225" s="104"/>
      <c r="H225" s="104">
        <v>375</v>
      </c>
      <c r="I225" s="122">
        <v>375</v>
      </c>
      <c r="J225" s="123" t="s">
        <v>639</v>
      </c>
      <c r="K225" s="124">
        <f>H225-F225</f>
        <v>70</v>
      </c>
      <c r="L225" s="125">
        <f>K225/F225</f>
        <v>0.22950819672131148</v>
      </c>
      <c r="M225" s="126" t="s">
        <v>556</v>
      </c>
      <c r="N225" s="127">
        <v>42768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6">
        <v>80</v>
      </c>
      <c r="B226" s="102">
        <v>42739</v>
      </c>
      <c r="C226" s="102"/>
      <c r="D226" s="103" t="s">
        <v>342</v>
      </c>
      <c r="E226" s="104" t="s">
        <v>580</v>
      </c>
      <c r="F226" s="105">
        <v>99.5</v>
      </c>
      <c r="G226" s="104"/>
      <c r="H226" s="104">
        <v>158</v>
      </c>
      <c r="I226" s="122">
        <v>158</v>
      </c>
      <c r="J226" s="123" t="s">
        <v>639</v>
      </c>
      <c r="K226" s="124">
        <f>H226-F226</f>
        <v>58.5</v>
      </c>
      <c r="L226" s="125">
        <f>K226/F226</f>
        <v>0.5879396984924623</v>
      </c>
      <c r="M226" s="126" t="s">
        <v>556</v>
      </c>
      <c r="N226" s="127">
        <v>42898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6">
        <v>81</v>
      </c>
      <c r="B227" s="102">
        <v>42739</v>
      </c>
      <c r="C227" s="102"/>
      <c r="D227" s="103" t="s">
        <v>342</v>
      </c>
      <c r="E227" s="104" t="s">
        <v>580</v>
      </c>
      <c r="F227" s="105">
        <v>99.5</v>
      </c>
      <c r="G227" s="104"/>
      <c r="H227" s="104">
        <v>158</v>
      </c>
      <c r="I227" s="122">
        <v>158</v>
      </c>
      <c r="J227" s="123" t="s">
        <v>639</v>
      </c>
      <c r="K227" s="124">
        <v>58.5</v>
      </c>
      <c r="L227" s="125">
        <v>0.58793969849246197</v>
      </c>
      <c r="M227" s="126" t="s">
        <v>556</v>
      </c>
      <c r="N227" s="127">
        <v>42898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6">
        <v>82</v>
      </c>
      <c r="B228" s="102">
        <v>42786</v>
      </c>
      <c r="C228" s="102"/>
      <c r="D228" s="103" t="s">
        <v>166</v>
      </c>
      <c r="E228" s="104" t="s">
        <v>580</v>
      </c>
      <c r="F228" s="105">
        <v>140.5</v>
      </c>
      <c r="G228" s="104"/>
      <c r="H228" s="104">
        <v>220</v>
      </c>
      <c r="I228" s="122">
        <v>220</v>
      </c>
      <c r="J228" s="123" t="s">
        <v>639</v>
      </c>
      <c r="K228" s="124">
        <f>H228-F228</f>
        <v>79.5</v>
      </c>
      <c r="L228" s="125">
        <f>K228/F228</f>
        <v>0.5658362989323843</v>
      </c>
      <c r="M228" s="126" t="s">
        <v>556</v>
      </c>
      <c r="N228" s="127">
        <v>42864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6">
        <v>83</v>
      </c>
      <c r="B229" s="102">
        <v>42786</v>
      </c>
      <c r="C229" s="102"/>
      <c r="D229" s="103" t="s">
        <v>723</v>
      </c>
      <c r="E229" s="104" t="s">
        <v>580</v>
      </c>
      <c r="F229" s="105">
        <v>202.5</v>
      </c>
      <c r="G229" s="104"/>
      <c r="H229" s="104">
        <v>234</v>
      </c>
      <c r="I229" s="122">
        <v>234</v>
      </c>
      <c r="J229" s="123" t="s">
        <v>639</v>
      </c>
      <c r="K229" s="124">
        <v>31.5</v>
      </c>
      <c r="L229" s="125">
        <v>0.155555555555556</v>
      </c>
      <c r="M229" s="126" t="s">
        <v>556</v>
      </c>
      <c r="N229" s="127">
        <v>42836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6">
        <v>84</v>
      </c>
      <c r="B230" s="102">
        <v>42818</v>
      </c>
      <c r="C230" s="102"/>
      <c r="D230" s="103" t="s">
        <v>517</v>
      </c>
      <c r="E230" s="104" t="s">
        <v>580</v>
      </c>
      <c r="F230" s="105">
        <v>300.5</v>
      </c>
      <c r="G230" s="104"/>
      <c r="H230" s="104">
        <v>417.5</v>
      </c>
      <c r="I230" s="122">
        <v>420</v>
      </c>
      <c r="J230" s="123" t="s">
        <v>681</v>
      </c>
      <c r="K230" s="124">
        <f>H230-F230</f>
        <v>117</v>
      </c>
      <c r="L230" s="125">
        <f>K230/F230</f>
        <v>0.38935108153078202</v>
      </c>
      <c r="M230" s="126" t="s">
        <v>556</v>
      </c>
      <c r="N230" s="127">
        <v>43070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85</v>
      </c>
      <c r="B231" s="102">
        <v>42818</v>
      </c>
      <c r="C231" s="102"/>
      <c r="D231" s="103" t="s">
        <v>719</v>
      </c>
      <c r="E231" s="104" t="s">
        <v>580</v>
      </c>
      <c r="F231" s="105">
        <v>850</v>
      </c>
      <c r="G231" s="104"/>
      <c r="H231" s="104">
        <v>1042.5</v>
      </c>
      <c r="I231" s="122">
        <v>1023</v>
      </c>
      <c r="J231" s="123" t="s">
        <v>724</v>
      </c>
      <c r="K231" s="124">
        <v>192.5</v>
      </c>
      <c r="L231" s="125">
        <v>0.22647058823529401</v>
      </c>
      <c r="M231" s="126" t="s">
        <v>556</v>
      </c>
      <c r="N231" s="127">
        <v>42830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86</v>
      </c>
      <c r="B232" s="102">
        <v>42830</v>
      </c>
      <c r="C232" s="102"/>
      <c r="D232" s="103" t="s">
        <v>471</v>
      </c>
      <c r="E232" s="104" t="s">
        <v>580</v>
      </c>
      <c r="F232" s="105">
        <v>785</v>
      </c>
      <c r="G232" s="104"/>
      <c r="H232" s="104">
        <v>930</v>
      </c>
      <c r="I232" s="122">
        <v>920</v>
      </c>
      <c r="J232" s="123" t="s">
        <v>682</v>
      </c>
      <c r="K232" s="124">
        <f>H232-F232</f>
        <v>145</v>
      </c>
      <c r="L232" s="125">
        <f>K232/F232</f>
        <v>0.18471337579617833</v>
      </c>
      <c r="M232" s="126" t="s">
        <v>556</v>
      </c>
      <c r="N232" s="127">
        <v>42976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7">
        <v>87</v>
      </c>
      <c r="B233" s="106">
        <v>42831</v>
      </c>
      <c r="C233" s="106"/>
      <c r="D233" s="107" t="s">
        <v>725</v>
      </c>
      <c r="E233" s="108" t="s">
        <v>580</v>
      </c>
      <c r="F233" s="109">
        <v>40</v>
      </c>
      <c r="G233" s="109"/>
      <c r="H233" s="110">
        <v>13.1</v>
      </c>
      <c r="I233" s="128">
        <v>60</v>
      </c>
      <c r="J233" s="134" t="s">
        <v>726</v>
      </c>
      <c r="K233" s="130">
        <v>-26.9</v>
      </c>
      <c r="L233" s="131">
        <v>-0.67249999999999999</v>
      </c>
      <c r="M233" s="132" t="s">
        <v>620</v>
      </c>
      <c r="N233" s="133">
        <v>43138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6">
        <v>88</v>
      </c>
      <c r="B234" s="102">
        <v>42837</v>
      </c>
      <c r="C234" s="102"/>
      <c r="D234" s="103" t="s">
        <v>87</v>
      </c>
      <c r="E234" s="104" t="s">
        <v>580</v>
      </c>
      <c r="F234" s="105">
        <v>289.5</v>
      </c>
      <c r="G234" s="104"/>
      <c r="H234" s="104">
        <v>354</v>
      </c>
      <c r="I234" s="122">
        <v>360</v>
      </c>
      <c r="J234" s="123" t="s">
        <v>683</v>
      </c>
      <c r="K234" s="124">
        <f t="shared" ref="K234:K242" si="105">H234-F234</f>
        <v>64.5</v>
      </c>
      <c r="L234" s="125">
        <f t="shared" ref="L234:L242" si="106">K234/F234</f>
        <v>0.22279792746113988</v>
      </c>
      <c r="M234" s="126" t="s">
        <v>556</v>
      </c>
      <c r="N234" s="127">
        <v>43040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6">
        <v>89</v>
      </c>
      <c r="B235" s="102">
        <v>42845</v>
      </c>
      <c r="C235" s="102"/>
      <c r="D235" s="103" t="s">
        <v>416</v>
      </c>
      <c r="E235" s="104" t="s">
        <v>580</v>
      </c>
      <c r="F235" s="105">
        <v>700</v>
      </c>
      <c r="G235" s="104"/>
      <c r="H235" s="104">
        <v>840</v>
      </c>
      <c r="I235" s="122">
        <v>840</v>
      </c>
      <c r="J235" s="123" t="s">
        <v>684</v>
      </c>
      <c r="K235" s="124">
        <f t="shared" si="105"/>
        <v>140</v>
      </c>
      <c r="L235" s="125">
        <f t="shared" si="106"/>
        <v>0.2</v>
      </c>
      <c r="M235" s="126" t="s">
        <v>556</v>
      </c>
      <c r="N235" s="127">
        <v>42893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6">
        <v>90</v>
      </c>
      <c r="B236" s="102">
        <v>42887</v>
      </c>
      <c r="C236" s="102"/>
      <c r="D236" s="144" t="s">
        <v>353</v>
      </c>
      <c r="E236" s="104" t="s">
        <v>580</v>
      </c>
      <c r="F236" s="105">
        <v>130</v>
      </c>
      <c r="G236" s="104"/>
      <c r="H236" s="104">
        <v>144.25</v>
      </c>
      <c r="I236" s="122">
        <v>170</v>
      </c>
      <c r="J236" s="123" t="s">
        <v>685</v>
      </c>
      <c r="K236" s="124">
        <f t="shared" si="105"/>
        <v>14.25</v>
      </c>
      <c r="L236" s="125">
        <f t="shared" si="106"/>
        <v>0.10961538461538461</v>
      </c>
      <c r="M236" s="126" t="s">
        <v>556</v>
      </c>
      <c r="N236" s="127">
        <v>43675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91</v>
      </c>
      <c r="B237" s="102">
        <v>42901</v>
      </c>
      <c r="C237" s="102"/>
      <c r="D237" s="144" t="s">
        <v>686</v>
      </c>
      <c r="E237" s="104" t="s">
        <v>580</v>
      </c>
      <c r="F237" s="105">
        <v>214.5</v>
      </c>
      <c r="G237" s="104"/>
      <c r="H237" s="104">
        <v>262</v>
      </c>
      <c r="I237" s="122">
        <v>262</v>
      </c>
      <c r="J237" s="123" t="s">
        <v>687</v>
      </c>
      <c r="K237" s="124">
        <f t="shared" si="105"/>
        <v>47.5</v>
      </c>
      <c r="L237" s="125">
        <f t="shared" si="106"/>
        <v>0.22144522144522144</v>
      </c>
      <c r="M237" s="126" t="s">
        <v>556</v>
      </c>
      <c r="N237" s="127">
        <v>42977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8">
        <v>92</v>
      </c>
      <c r="B238" s="150">
        <v>42933</v>
      </c>
      <c r="C238" s="150"/>
      <c r="D238" s="151" t="s">
        <v>688</v>
      </c>
      <c r="E238" s="152" t="s">
        <v>580</v>
      </c>
      <c r="F238" s="153">
        <v>370</v>
      </c>
      <c r="G238" s="152"/>
      <c r="H238" s="152">
        <v>447.5</v>
      </c>
      <c r="I238" s="169">
        <v>450</v>
      </c>
      <c r="J238" s="209" t="s">
        <v>639</v>
      </c>
      <c r="K238" s="124">
        <f t="shared" si="105"/>
        <v>77.5</v>
      </c>
      <c r="L238" s="171">
        <f t="shared" si="106"/>
        <v>0.20945945945945946</v>
      </c>
      <c r="M238" s="172" t="s">
        <v>556</v>
      </c>
      <c r="N238" s="173">
        <v>43035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8">
        <v>93</v>
      </c>
      <c r="B239" s="150">
        <v>42943</v>
      </c>
      <c r="C239" s="150"/>
      <c r="D239" s="151" t="s">
        <v>164</v>
      </c>
      <c r="E239" s="152" t="s">
        <v>580</v>
      </c>
      <c r="F239" s="153">
        <v>657.5</v>
      </c>
      <c r="G239" s="152"/>
      <c r="H239" s="152">
        <v>825</v>
      </c>
      <c r="I239" s="169">
        <v>820</v>
      </c>
      <c r="J239" s="209" t="s">
        <v>639</v>
      </c>
      <c r="K239" s="124">
        <f t="shared" si="105"/>
        <v>167.5</v>
      </c>
      <c r="L239" s="171">
        <f t="shared" si="106"/>
        <v>0.25475285171102663</v>
      </c>
      <c r="M239" s="172" t="s">
        <v>556</v>
      </c>
      <c r="N239" s="173">
        <v>43090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6">
        <v>94</v>
      </c>
      <c r="B240" s="102">
        <v>42964</v>
      </c>
      <c r="C240" s="102"/>
      <c r="D240" s="103" t="s">
        <v>357</v>
      </c>
      <c r="E240" s="104" t="s">
        <v>580</v>
      </c>
      <c r="F240" s="105">
        <v>605</v>
      </c>
      <c r="G240" s="104"/>
      <c r="H240" s="104">
        <v>750</v>
      </c>
      <c r="I240" s="122">
        <v>750</v>
      </c>
      <c r="J240" s="123" t="s">
        <v>682</v>
      </c>
      <c r="K240" s="124">
        <f t="shared" si="105"/>
        <v>145</v>
      </c>
      <c r="L240" s="125">
        <f t="shared" si="106"/>
        <v>0.23966942148760331</v>
      </c>
      <c r="M240" s="126" t="s">
        <v>556</v>
      </c>
      <c r="N240" s="127">
        <v>43027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25">
        <v>95</v>
      </c>
      <c r="B241" s="145">
        <v>42979</v>
      </c>
      <c r="C241" s="145"/>
      <c r="D241" s="146" t="s">
        <v>475</v>
      </c>
      <c r="E241" s="147" t="s">
        <v>580</v>
      </c>
      <c r="F241" s="148">
        <v>255</v>
      </c>
      <c r="G241" s="149"/>
      <c r="H241" s="149">
        <v>217.25</v>
      </c>
      <c r="I241" s="149">
        <v>320</v>
      </c>
      <c r="J241" s="166" t="s">
        <v>689</v>
      </c>
      <c r="K241" s="130">
        <f t="shared" si="105"/>
        <v>-37.75</v>
      </c>
      <c r="L241" s="167">
        <f t="shared" si="106"/>
        <v>-0.14803921568627451</v>
      </c>
      <c r="M241" s="132" t="s">
        <v>620</v>
      </c>
      <c r="N241" s="168">
        <v>43661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6">
        <v>96</v>
      </c>
      <c r="B242" s="102">
        <v>42997</v>
      </c>
      <c r="C242" s="102"/>
      <c r="D242" s="103" t="s">
        <v>690</v>
      </c>
      <c r="E242" s="104" t="s">
        <v>580</v>
      </c>
      <c r="F242" s="105">
        <v>215</v>
      </c>
      <c r="G242" s="104"/>
      <c r="H242" s="104">
        <v>258</v>
      </c>
      <c r="I242" s="122">
        <v>258</v>
      </c>
      <c r="J242" s="123" t="s">
        <v>639</v>
      </c>
      <c r="K242" s="124">
        <f t="shared" si="105"/>
        <v>43</v>
      </c>
      <c r="L242" s="125">
        <f t="shared" si="106"/>
        <v>0.2</v>
      </c>
      <c r="M242" s="126" t="s">
        <v>556</v>
      </c>
      <c r="N242" s="127">
        <v>43040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6">
        <v>97</v>
      </c>
      <c r="B243" s="102">
        <v>42997</v>
      </c>
      <c r="C243" s="102"/>
      <c r="D243" s="103" t="s">
        <v>690</v>
      </c>
      <c r="E243" s="104" t="s">
        <v>580</v>
      </c>
      <c r="F243" s="105">
        <v>215</v>
      </c>
      <c r="G243" s="104"/>
      <c r="H243" s="104">
        <v>258</v>
      </c>
      <c r="I243" s="122">
        <v>258</v>
      </c>
      <c r="J243" s="209" t="s">
        <v>639</v>
      </c>
      <c r="K243" s="124">
        <v>43</v>
      </c>
      <c r="L243" s="125">
        <v>0.2</v>
      </c>
      <c r="M243" s="126" t="s">
        <v>556</v>
      </c>
      <c r="N243" s="127">
        <v>43040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9">
        <v>98</v>
      </c>
      <c r="B244" s="190">
        <v>42998</v>
      </c>
      <c r="C244" s="190"/>
      <c r="D244" s="332" t="s">
        <v>780</v>
      </c>
      <c r="E244" s="191" t="s">
        <v>580</v>
      </c>
      <c r="F244" s="192">
        <v>75</v>
      </c>
      <c r="G244" s="191"/>
      <c r="H244" s="191">
        <v>90</v>
      </c>
      <c r="I244" s="210">
        <v>90</v>
      </c>
      <c r="J244" s="123" t="s">
        <v>691</v>
      </c>
      <c r="K244" s="124">
        <f t="shared" ref="K244:K249" si="107">H244-F244</f>
        <v>15</v>
      </c>
      <c r="L244" s="125">
        <f t="shared" ref="L244:L249" si="108">K244/F244</f>
        <v>0.2</v>
      </c>
      <c r="M244" s="126" t="s">
        <v>556</v>
      </c>
      <c r="N244" s="127">
        <v>43019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8">
        <v>99</v>
      </c>
      <c r="B245" s="150">
        <v>43011</v>
      </c>
      <c r="C245" s="150"/>
      <c r="D245" s="151" t="s">
        <v>692</v>
      </c>
      <c r="E245" s="152" t="s">
        <v>580</v>
      </c>
      <c r="F245" s="153">
        <v>315</v>
      </c>
      <c r="G245" s="152"/>
      <c r="H245" s="152">
        <v>392</v>
      </c>
      <c r="I245" s="169">
        <v>384</v>
      </c>
      <c r="J245" s="209" t="s">
        <v>693</v>
      </c>
      <c r="K245" s="124">
        <f t="shared" si="107"/>
        <v>77</v>
      </c>
      <c r="L245" s="171">
        <f t="shared" si="108"/>
        <v>0.24444444444444444</v>
      </c>
      <c r="M245" s="172" t="s">
        <v>556</v>
      </c>
      <c r="N245" s="173">
        <v>43017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8">
        <v>100</v>
      </c>
      <c r="B246" s="150">
        <v>43013</v>
      </c>
      <c r="C246" s="150"/>
      <c r="D246" s="151" t="s">
        <v>694</v>
      </c>
      <c r="E246" s="152" t="s">
        <v>580</v>
      </c>
      <c r="F246" s="153">
        <v>145</v>
      </c>
      <c r="G246" s="152"/>
      <c r="H246" s="152">
        <v>179</v>
      </c>
      <c r="I246" s="169">
        <v>180</v>
      </c>
      <c r="J246" s="209" t="s">
        <v>570</v>
      </c>
      <c r="K246" s="124">
        <f t="shared" si="107"/>
        <v>34</v>
      </c>
      <c r="L246" s="171">
        <f t="shared" si="108"/>
        <v>0.23448275862068965</v>
      </c>
      <c r="M246" s="172" t="s">
        <v>556</v>
      </c>
      <c r="N246" s="173">
        <v>43025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8">
        <v>101</v>
      </c>
      <c r="B247" s="150">
        <v>43014</v>
      </c>
      <c r="C247" s="150"/>
      <c r="D247" s="151" t="s">
        <v>330</v>
      </c>
      <c r="E247" s="152" t="s">
        <v>580</v>
      </c>
      <c r="F247" s="153">
        <v>256</v>
      </c>
      <c r="G247" s="152"/>
      <c r="H247" s="152">
        <v>323</v>
      </c>
      <c r="I247" s="169">
        <v>320</v>
      </c>
      <c r="J247" s="209" t="s">
        <v>639</v>
      </c>
      <c r="K247" s="124">
        <f t="shared" si="107"/>
        <v>67</v>
      </c>
      <c r="L247" s="171">
        <f t="shared" si="108"/>
        <v>0.26171875</v>
      </c>
      <c r="M247" s="172" t="s">
        <v>556</v>
      </c>
      <c r="N247" s="173">
        <v>43067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8">
        <v>102</v>
      </c>
      <c r="B248" s="150">
        <v>43017</v>
      </c>
      <c r="C248" s="150"/>
      <c r="D248" s="151" t="s">
        <v>350</v>
      </c>
      <c r="E248" s="152" t="s">
        <v>580</v>
      </c>
      <c r="F248" s="153">
        <v>137.5</v>
      </c>
      <c r="G248" s="152"/>
      <c r="H248" s="152">
        <v>184</v>
      </c>
      <c r="I248" s="169">
        <v>183</v>
      </c>
      <c r="J248" s="170" t="s">
        <v>695</v>
      </c>
      <c r="K248" s="124">
        <f t="shared" si="107"/>
        <v>46.5</v>
      </c>
      <c r="L248" s="171">
        <f t="shared" si="108"/>
        <v>0.33818181818181819</v>
      </c>
      <c r="M248" s="172" t="s">
        <v>556</v>
      </c>
      <c r="N248" s="173">
        <v>43108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8">
        <v>103</v>
      </c>
      <c r="B249" s="150">
        <v>43018</v>
      </c>
      <c r="C249" s="150"/>
      <c r="D249" s="151" t="s">
        <v>696</v>
      </c>
      <c r="E249" s="152" t="s">
        <v>580</v>
      </c>
      <c r="F249" s="153">
        <v>125.5</v>
      </c>
      <c r="G249" s="152"/>
      <c r="H249" s="152">
        <v>158</v>
      </c>
      <c r="I249" s="169">
        <v>155</v>
      </c>
      <c r="J249" s="170" t="s">
        <v>697</v>
      </c>
      <c r="K249" s="124">
        <f t="shared" si="107"/>
        <v>32.5</v>
      </c>
      <c r="L249" s="171">
        <f t="shared" si="108"/>
        <v>0.25896414342629481</v>
      </c>
      <c r="M249" s="172" t="s">
        <v>556</v>
      </c>
      <c r="N249" s="173">
        <v>43067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8">
        <v>104</v>
      </c>
      <c r="B250" s="150">
        <v>43018</v>
      </c>
      <c r="C250" s="150"/>
      <c r="D250" s="151" t="s">
        <v>727</v>
      </c>
      <c r="E250" s="152" t="s">
        <v>580</v>
      </c>
      <c r="F250" s="153">
        <v>895</v>
      </c>
      <c r="G250" s="152"/>
      <c r="H250" s="152">
        <v>1122.5</v>
      </c>
      <c r="I250" s="169">
        <v>1078</v>
      </c>
      <c r="J250" s="170" t="s">
        <v>728</v>
      </c>
      <c r="K250" s="124">
        <v>227.5</v>
      </c>
      <c r="L250" s="171">
        <v>0.25418994413407803</v>
      </c>
      <c r="M250" s="172" t="s">
        <v>556</v>
      </c>
      <c r="N250" s="173">
        <v>43117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8">
        <v>105</v>
      </c>
      <c r="B251" s="150">
        <v>43020</v>
      </c>
      <c r="C251" s="150"/>
      <c r="D251" s="151" t="s">
        <v>338</v>
      </c>
      <c r="E251" s="152" t="s">
        <v>580</v>
      </c>
      <c r="F251" s="153">
        <v>525</v>
      </c>
      <c r="G251" s="152"/>
      <c r="H251" s="152">
        <v>629</v>
      </c>
      <c r="I251" s="169">
        <v>629</v>
      </c>
      <c r="J251" s="209" t="s">
        <v>639</v>
      </c>
      <c r="K251" s="124">
        <v>104</v>
      </c>
      <c r="L251" s="171">
        <v>0.19809523809523799</v>
      </c>
      <c r="M251" s="172" t="s">
        <v>556</v>
      </c>
      <c r="N251" s="173">
        <v>43119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8">
        <v>106</v>
      </c>
      <c r="B252" s="150">
        <v>43046</v>
      </c>
      <c r="C252" s="150"/>
      <c r="D252" s="151" t="s">
        <v>379</v>
      </c>
      <c r="E252" s="152" t="s">
        <v>580</v>
      </c>
      <c r="F252" s="153">
        <v>740</v>
      </c>
      <c r="G252" s="152"/>
      <c r="H252" s="152">
        <v>892.5</v>
      </c>
      <c r="I252" s="169">
        <v>900</v>
      </c>
      <c r="J252" s="170" t="s">
        <v>698</v>
      </c>
      <c r="K252" s="124">
        <f>H252-F252</f>
        <v>152.5</v>
      </c>
      <c r="L252" s="171">
        <f>K252/F252</f>
        <v>0.20608108108108109</v>
      </c>
      <c r="M252" s="172" t="s">
        <v>556</v>
      </c>
      <c r="N252" s="173">
        <v>43052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6">
        <v>107</v>
      </c>
      <c r="B253" s="102">
        <v>43073</v>
      </c>
      <c r="C253" s="102"/>
      <c r="D253" s="103" t="s">
        <v>699</v>
      </c>
      <c r="E253" s="104" t="s">
        <v>580</v>
      </c>
      <c r="F253" s="105">
        <v>118.5</v>
      </c>
      <c r="G253" s="104"/>
      <c r="H253" s="104">
        <v>143.5</v>
      </c>
      <c r="I253" s="122">
        <v>145</v>
      </c>
      <c r="J253" s="137" t="s">
        <v>700</v>
      </c>
      <c r="K253" s="124">
        <f>H253-F253</f>
        <v>25</v>
      </c>
      <c r="L253" s="125">
        <f>K253/F253</f>
        <v>0.2109704641350211</v>
      </c>
      <c r="M253" s="126" t="s">
        <v>556</v>
      </c>
      <c r="N253" s="127">
        <v>43097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7">
        <v>108</v>
      </c>
      <c r="B254" s="106">
        <v>43090</v>
      </c>
      <c r="C254" s="106"/>
      <c r="D254" s="154" t="s">
        <v>420</v>
      </c>
      <c r="E254" s="108" t="s">
        <v>580</v>
      </c>
      <c r="F254" s="109">
        <v>715</v>
      </c>
      <c r="G254" s="109"/>
      <c r="H254" s="110">
        <v>500</v>
      </c>
      <c r="I254" s="128">
        <v>872</v>
      </c>
      <c r="J254" s="134" t="s">
        <v>701</v>
      </c>
      <c r="K254" s="130">
        <f>H254-F254</f>
        <v>-215</v>
      </c>
      <c r="L254" s="131">
        <f>K254/F254</f>
        <v>-0.30069930069930068</v>
      </c>
      <c r="M254" s="132" t="s">
        <v>620</v>
      </c>
      <c r="N254" s="133">
        <v>43670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6">
        <v>109</v>
      </c>
      <c r="B255" s="102">
        <v>43098</v>
      </c>
      <c r="C255" s="102"/>
      <c r="D255" s="103" t="s">
        <v>692</v>
      </c>
      <c r="E255" s="104" t="s">
        <v>580</v>
      </c>
      <c r="F255" s="105">
        <v>435</v>
      </c>
      <c r="G255" s="104"/>
      <c r="H255" s="104">
        <v>542.5</v>
      </c>
      <c r="I255" s="122">
        <v>539</v>
      </c>
      <c r="J255" s="137" t="s">
        <v>639</v>
      </c>
      <c r="K255" s="124">
        <v>107.5</v>
      </c>
      <c r="L255" s="125">
        <v>0.247126436781609</v>
      </c>
      <c r="M255" s="126" t="s">
        <v>556</v>
      </c>
      <c r="N255" s="127">
        <v>43206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6">
        <v>110</v>
      </c>
      <c r="B256" s="102">
        <v>43098</v>
      </c>
      <c r="C256" s="102"/>
      <c r="D256" s="103" t="s">
        <v>530</v>
      </c>
      <c r="E256" s="104" t="s">
        <v>580</v>
      </c>
      <c r="F256" s="105">
        <v>885</v>
      </c>
      <c r="G256" s="104"/>
      <c r="H256" s="104">
        <v>1090</v>
      </c>
      <c r="I256" s="122">
        <v>1084</v>
      </c>
      <c r="J256" s="137" t="s">
        <v>639</v>
      </c>
      <c r="K256" s="124">
        <v>205</v>
      </c>
      <c r="L256" s="125">
        <v>0.23163841807909599</v>
      </c>
      <c r="M256" s="126" t="s">
        <v>556</v>
      </c>
      <c r="N256" s="127">
        <v>43213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326">
        <v>111</v>
      </c>
      <c r="B257" s="317">
        <v>43192</v>
      </c>
      <c r="C257" s="317"/>
      <c r="D257" s="112" t="s">
        <v>709</v>
      </c>
      <c r="E257" s="318" t="s">
        <v>580</v>
      </c>
      <c r="F257" s="319">
        <v>478.5</v>
      </c>
      <c r="G257" s="318"/>
      <c r="H257" s="318">
        <v>442</v>
      </c>
      <c r="I257" s="320">
        <v>613</v>
      </c>
      <c r="J257" s="341" t="s">
        <v>797</v>
      </c>
      <c r="K257" s="130">
        <f>H257-F257</f>
        <v>-36.5</v>
      </c>
      <c r="L257" s="131">
        <f>K257/F257</f>
        <v>-7.6280041797283177E-2</v>
      </c>
      <c r="M257" s="132" t="s">
        <v>620</v>
      </c>
      <c r="N257" s="133">
        <v>43762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7">
        <v>112</v>
      </c>
      <c r="B258" s="106">
        <v>43194</v>
      </c>
      <c r="C258" s="106"/>
      <c r="D258" s="331" t="s">
        <v>779</v>
      </c>
      <c r="E258" s="108" t="s">
        <v>580</v>
      </c>
      <c r="F258" s="109">
        <f>141.5-7.3</f>
        <v>134.19999999999999</v>
      </c>
      <c r="G258" s="109"/>
      <c r="H258" s="110">
        <v>77</v>
      </c>
      <c r="I258" s="128">
        <v>180</v>
      </c>
      <c r="J258" s="341" t="s">
        <v>796</v>
      </c>
      <c r="K258" s="130">
        <f>H258-F258</f>
        <v>-57.199999999999989</v>
      </c>
      <c r="L258" s="131">
        <f>K258/F258</f>
        <v>-0.42622950819672129</v>
      </c>
      <c r="M258" s="132" t="s">
        <v>620</v>
      </c>
      <c r="N258" s="133">
        <v>43522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7">
        <v>113</v>
      </c>
      <c r="B259" s="106">
        <v>43209</v>
      </c>
      <c r="C259" s="106"/>
      <c r="D259" s="107" t="s">
        <v>702</v>
      </c>
      <c r="E259" s="108" t="s">
        <v>580</v>
      </c>
      <c r="F259" s="109">
        <v>430</v>
      </c>
      <c r="G259" s="109"/>
      <c r="H259" s="110">
        <v>220</v>
      </c>
      <c r="I259" s="128">
        <v>537</v>
      </c>
      <c r="J259" s="134" t="s">
        <v>703</v>
      </c>
      <c r="K259" s="130">
        <f>H259-F259</f>
        <v>-210</v>
      </c>
      <c r="L259" s="131">
        <f>K259/F259</f>
        <v>-0.48837209302325579</v>
      </c>
      <c r="M259" s="132" t="s">
        <v>620</v>
      </c>
      <c r="N259" s="133">
        <v>43252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114</v>
      </c>
      <c r="B260" s="190">
        <v>43220</v>
      </c>
      <c r="C260" s="190"/>
      <c r="D260" s="151" t="s">
        <v>380</v>
      </c>
      <c r="E260" s="191" t="s">
        <v>580</v>
      </c>
      <c r="F260" s="191">
        <v>153.5</v>
      </c>
      <c r="G260" s="191"/>
      <c r="H260" s="191">
        <v>196</v>
      </c>
      <c r="I260" s="210">
        <v>196</v>
      </c>
      <c r="J260" s="137" t="s">
        <v>812</v>
      </c>
      <c r="K260" s="124">
        <f>H260-F260</f>
        <v>42.5</v>
      </c>
      <c r="L260" s="125">
        <f>K260/F260</f>
        <v>0.27687296416938112</v>
      </c>
      <c r="M260" s="126" t="s">
        <v>556</v>
      </c>
      <c r="N260" s="322">
        <v>43605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7">
        <v>115</v>
      </c>
      <c r="B261" s="106">
        <v>43306</v>
      </c>
      <c r="C261" s="106"/>
      <c r="D261" s="107" t="s">
        <v>725</v>
      </c>
      <c r="E261" s="108" t="s">
        <v>580</v>
      </c>
      <c r="F261" s="109">
        <v>27.5</v>
      </c>
      <c r="G261" s="109"/>
      <c r="H261" s="110">
        <v>13.1</v>
      </c>
      <c r="I261" s="128">
        <v>60</v>
      </c>
      <c r="J261" s="134" t="s">
        <v>729</v>
      </c>
      <c r="K261" s="130">
        <v>-14.4</v>
      </c>
      <c r="L261" s="131">
        <v>-0.52363636363636401</v>
      </c>
      <c r="M261" s="132" t="s">
        <v>620</v>
      </c>
      <c r="N261" s="133">
        <v>43138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326">
        <v>116</v>
      </c>
      <c r="B262" s="317">
        <v>43318</v>
      </c>
      <c r="C262" s="317"/>
      <c r="D262" s="112" t="s">
        <v>704</v>
      </c>
      <c r="E262" s="318" t="s">
        <v>580</v>
      </c>
      <c r="F262" s="318">
        <v>148.5</v>
      </c>
      <c r="G262" s="318"/>
      <c r="H262" s="318">
        <v>102</v>
      </c>
      <c r="I262" s="320">
        <v>182</v>
      </c>
      <c r="J262" s="134" t="s">
        <v>811</v>
      </c>
      <c r="K262" s="130">
        <f>H262-F262</f>
        <v>-46.5</v>
      </c>
      <c r="L262" s="131">
        <f>K262/F262</f>
        <v>-0.31313131313131315</v>
      </c>
      <c r="M262" s="132" t="s">
        <v>620</v>
      </c>
      <c r="N262" s="133">
        <v>43661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6">
        <v>117</v>
      </c>
      <c r="B263" s="102">
        <v>43335</v>
      </c>
      <c r="C263" s="102"/>
      <c r="D263" s="103" t="s">
        <v>730</v>
      </c>
      <c r="E263" s="104" t="s">
        <v>580</v>
      </c>
      <c r="F263" s="152">
        <v>285</v>
      </c>
      <c r="G263" s="104"/>
      <c r="H263" s="104">
        <v>355</v>
      </c>
      <c r="I263" s="122">
        <v>364</v>
      </c>
      <c r="J263" s="137" t="s">
        <v>731</v>
      </c>
      <c r="K263" s="124">
        <v>70</v>
      </c>
      <c r="L263" s="125">
        <v>0.24561403508771901</v>
      </c>
      <c r="M263" s="126" t="s">
        <v>556</v>
      </c>
      <c r="N263" s="127">
        <v>43455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6">
        <v>118</v>
      </c>
      <c r="B264" s="102">
        <v>43341</v>
      </c>
      <c r="C264" s="102"/>
      <c r="D264" s="103" t="s">
        <v>370</v>
      </c>
      <c r="E264" s="104" t="s">
        <v>580</v>
      </c>
      <c r="F264" s="152">
        <v>525</v>
      </c>
      <c r="G264" s="104"/>
      <c r="H264" s="104">
        <v>585</v>
      </c>
      <c r="I264" s="122">
        <v>635</v>
      </c>
      <c r="J264" s="137" t="s">
        <v>705</v>
      </c>
      <c r="K264" s="124">
        <f t="shared" ref="K264:K276" si="109">H264-F264</f>
        <v>60</v>
      </c>
      <c r="L264" s="125">
        <f t="shared" ref="L264:L276" si="110">K264/F264</f>
        <v>0.11428571428571428</v>
      </c>
      <c r="M264" s="126" t="s">
        <v>556</v>
      </c>
      <c r="N264" s="127">
        <v>43662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6">
        <v>119</v>
      </c>
      <c r="B265" s="102">
        <v>43395</v>
      </c>
      <c r="C265" s="102"/>
      <c r="D265" s="103" t="s">
        <v>357</v>
      </c>
      <c r="E265" s="104" t="s">
        <v>580</v>
      </c>
      <c r="F265" s="152">
        <v>475</v>
      </c>
      <c r="G265" s="104"/>
      <c r="H265" s="104">
        <v>574</v>
      </c>
      <c r="I265" s="122">
        <v>570</v>
      </c>
      <c r="J265" s="137" t="s">
        <v>639</v>
      </c>
      <c r="K265" s="124">
        <f t="shared" si="109"/>
        <v>99</v>
      </c>
      <c r="L265" s="125">
        <f t="shared" si="110"/>
        <v>0.20842105263157895</v>
      </c>
      <c r="M265" s="126" t="s">
        <v>556</v>
      </c>
      <c r="N265" s="127">
        <v>43403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8">
        <v>120</v>
      </c>
      <c r="B266" s="150">
        <v>43397</v>
      </c>
      <c r="C266" s="150"/>
      <c r="D266" s="357" t="s">
        <v>377</v>
      </c>
      <c r="E266" s="152" t="s">
        <v>580</v>
      </c>
      <c r="F266" s="152">
        <v>707.5</v>
      </c>
      <c r="G266" s="152"/>
      <c r="H266" s="152">
        <v>872</v>
      </c>
      <c r="I266" s="169">
        <v>872</v>
      </c>
      <c r="J266" s="170" t="s">
        <v>639</v>
      </c>
      <c r="K266" s="124">
        <f t="shared" si="109"/>
        <v>164.5</v>
      </c>
      <c r="L266" s="171">
        <f t="shared" si="110"/>
        <v>0.23250883392226149</v>
      </c>
      <c r="M266" s="172" t="s">
        <v>556</v>
      </c>
      <c r="N266" s="173">
        <v>43482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8">
        <v>121</v>
      </c>
      <c r="B267" s="150">
        <v>43398</v>
      </c>
      <c r="C267" s="150"/>
      <c r="D267" s="357" t="s">
        <v>339</v>
      </c>
      <c r="E267" s="152" t="s">
        <v>580</v>
      </c>
      <c r="F267" s="152">
        <v>162</v>
      </c>
      <c r="G267" s="152"/>
      <c r="H267" s="152">
        <v>204</v>
      </c>
      <c r="I267" s="169">
        <v>209</v>
      </c>
      <c r="J267" s="170" t="s">
        <v>810</v>
      </c>
      <c r="K267" s="124">
        <f t="shared" si="109"/>
        <v>42</v>
      </c>
      <c r="L267" s="171">
        <f t="shared" si="110"/>
        <v>0.25925925925925924</v>
      </c>
      <c r="M267" s="172" t="s">
        <v>556</v>
      </c>
      <c r="N267" s="173">
        <v>43539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9">
        <v>122</v>
      </c>
      <c r="B268" s="190">
        <v>43399</v>
      </c>
      <c r="C268" s="190"/>
      <c r="D268" s="151" t="s">
        <v>465</v>
      </c>
      <c r="E268" s="191" t="s">
        <v>580</v>
      </c>
      <c r="F268" s="191">
        <v>240</v>
      </c>
      <c r="G268" s="191"/>
      <c r="H268" s="191">
        <v>297</v>
      </c>
      <c r="I268" s="210">
        <v>297</v>
      </c>
      <c r="J268" s="170" t="s">
        <v>639</v>
      </c>
      <c r="K268" s="211">
        <f t="shared" si="109"/>
        <v>57</v>
      </c>
      <c r="L268" s="212">
        <f t="shared" si="110"/>
        <v>0.23749999999999999</v>
      </c>
      <c r="M268" s="213" t="s">
        <v>556</v>
      </c>
      <c r="N268" s="214">
        <v>43417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6">
        <v>123</v>
      </c>
      <c r="B269" s="102">
        <v>43439</v>
      </c>
      <c r="C269" s="102"/>
      <c r="D269" s="144" t="s">
        <v>706</v>
      </c>
      <c r="E269" s="104" t="s">
        <v>580</v>
      </c>
      <c r="F269" s="104">
        <v>202.5</v>
      </c>
      <c r="G269" s="104"/>
      <c r="H269" s="104">
        <v>255</v>
      </c>
      <c r="I269" s="122">
        <v>252</v>
      </c>
      <c r="J269" s="137" t="s">
        <v>639</v>
      </c>
      <c r="K269" s="124">
        <f t="shared" si="109"/>
        <v>52.5</v>
      </c>
      <c r="L269" s="125">
        <f t="shared" si="110"/>
        <v>0.25925925925925924</v>
      </c>
      <c r="M269" s="126" t="s">
        <v>556</v>
      </c>
      <c r="N269" s="127">
        <v>43542</v>
      </c>
      <c r="O269" s="54"/>
      <c r="P269" s="13"/>
      <c r="Q269" s="13"/>
      <c r="R269" s="90" t="s">
        <v>708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124</v>
      </c>
      <c r="B270" s="190">
        <v>43465</v>
      </c>
      <c r="C270" s="102"/>
      <c r="D270" s="357" t="s">
        <v>402</v>
      </c>
      <c r="E270" s="191" t="s">
        <v>580</v>
      </c>
      <c r="F270" s="191">
        <v>710</v>
      </c>
      <c r="G270" s="191"/>
      <c r="H270" s="191">
        <v>866</v>
      </c>
      <c r="I270" s="210">
        <v>866</v>
      </c>
      <c r="J270" s="170" t="s">
        <v>639</v>
      </c>
      <c r="K270" s="124">
        <f t="shared" si="109"/>
        <v>156</v>
      </c>
      <c r="L270" s="125">
        <f t="shared" si="110"/>
        <v>0.21971830985915494</v>
      </c>
      <c r="M270" s="126" t="s">
        <v>556</v>
      </c>
      <c r="N270" s="322">
        <v>43553</v>
      </c>
      <c r="O270" s="54"/>
      <c r="P270" s="13"/>
      <c r="Q270" s="13"/>
      <c r="R270" s="14" t="s">
        <v>708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125</v>
      </c>
      <c r="B271" s="190">
        <v>43522</v>
      </c>
      <c r="C271" s="190"/>
      <c r="D271" s="357" t="s">
        <v>139</v>
      </c>
      <c r="E271" s="191" t="s">
        <v>580</v>
      </c>
      <c r="F271" s="191">
        <v>337.25</v>
      </c>
      <c r="G271" s="191"/>
      <c r="H271" s="191">
        <v>398.5</v>
      </c>
      <c r="I271" s="210">
        <v>411</v>
      </c>
      <c r="J271" s="137" t="s">
        <v>809</v>
      </c>
      <c r="K271" s="124">
        <f t="shared" si="109"/>
        <v>61.25</v>
      </c>
      <c r="L271" s="125">
        <f t="shared" si="110"/>
        <v>0.1816160118606375</v>
      </c>
      <c r="M271" s="126" t="s">
        <v>556</v>
      </c>
      <c r="N271" s="322">
        <v>43760</v>
      </c>
      <c r="O271" s="54"/>
      <c r="P271" s="13"/>
      <c r="Q271" s="13"/>
      <c r="R271" s="90" t="s">
        <v>708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327">
        <v>126</v>
      </c>
      <c r="B272" s="155">
        <v>43559</v>
      </c>
      <c r="C272" s="155"/>
      <c r="D272" s="156" t="s">
        <v>394</v>
      </c>
      <c r="E272" s="157" t="s">
        <v>580</v>
      </c>
      <c r="F272" s="157">
        <v>130</v>
      </c>
      <c r="G272" s="157"/>
      <c r="H272" s="157">
        <v>65</v>
      </c>
      <c r="I272" s="174">
        <v>158</v>
      </c>
      <c r="J272" s="134" t="s">
        <v>707</v>
      </c>
      <c r="K272" s="130">
        <f t="shared" si="109"/>
        <v>-65</v>
      </c>
      <c r="L272" s="131">
        <f t="shared" si="110"/>
        <v>-0.5</v>
      </c>
      <c r="M272" s="132" t="s">
        <v>620</v>
      </c>
      <c r="N272" s="133">
        <v>43726</v>
      </c>
      <c r="O272" s="54"/>
      <c r="P272" s="13"/>
      <c r="Q272" s="13"/>
      <c r="R272" s="1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328">
        <v>127</v>
      </c>
      <c r="B273" s="175">
        <v>43017</v>
      </c>
      <c r="C273" s="175"/>
      <c r="D273" s="176" t="s">
        <v>166</v>
      </c>
      <c r="E273" s="177" t="s">
        <v>580</v>
      </c>
      <c r="F273" s="178">
        <v>141.5</v>
      </c>
      <c r="G273" s="179"/>
      <c r="H273" s="179">
        <v>183.5</v>
      </c>
      <c r="I273" s="179">
        <v>210</v>
      </c>
      <c r="J273" s="200" t="s">
        <v>801</v>
      </c>
      <c r="K273" s="201">
        <f t="shared" si="109"/>
        <v>42</v>
      </c>
      <c r="L273" s="202">
        <f t="shared" si="110"/>
        <v>0.29681978798586572</v>
      </c>
      <c r="M273" s="178" t="s">
        <v>556</v>
      </c>
      <c r="N273" s="203">
        <v>43042</v>
      </c>
      <c r="O273" s="54"/>
      <c r="P273" s="13"/>
      <c r="Q273" s="13"/>
      <c r="R273" s="90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327">
        <v>128</v>
      </c>
      <c r="B274" s="155">
        <v>43074</v>
      </c>
      <c r="C274" s="155"/>
      <c r="D274" s="156" t="s">
        <v>295</v>
      </c>
      <c r="E274" s="157" t="s">
        <v>580</v>
      </c>
      <c r="F274" s="158">
        <v>172</v>
      </c>
      <c r="G274" s="157"/>
      <c r="H274" s="157">
        <v>155.25</v>
      </c>
      <c r="I274" s="174">
        <v>230</v>
      </c>
      <c r="J274" s="341" t="s">
        <v>794</v>
      </c>
      <c r="K274" s="130">
        <f t="shared" ref="K274" si="111">H274-F274</f>
        <v>-16.75</v>
      </c>
      <c r="L274" s="131">
        <f t="shared" ref="L274" si="112">K274/F274</f>
        <v>-9.7383720930232565E-2</v>
      </c>
      <c r="M274" s="132" t="s">
        <v>620</v>
      </c>
      <c r="N274" s="133">
        <v>43787</v>
      </c>
      <c r="O274" s="54"/>
      <c r="P274" s="13"/>
      <c r="Q274" s="13"/>
      <c r="R274" s="1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89">
        <v>129</v>
      </c>
      <c r="B275" s="190">
        <v>43398</v>
      </c>
      <c r="C275" s="190"/>
      <c r="D275" s="151" t="s">
        <v>103</v>
      </c>
      <c r="E275" s="191" t="s">
        <v>580</v>
      </c>
      <c r="F275" s="191">
        <v>698.5</v>
      </c>
      <c r="G275" s="191"/>
      <c r="H275" s="191">
        <v>890</v>
      </c>
      <c r="I275" s="210">
        <v>890</v>
      </c>
      <c r="J275" s="137" t="s">
        <v>925</v>
      </c>
      <c r="K275" s="124">
        <f t="shared" si="109"/>
        <v>191.5</v>
      </c>
      <c r="L275" s="125">
        <f t="shared" si="110"/>
        <v>0.27415891195418757</v>
      </c>
      <c r="M275" s="126" t="s">
        <v>556</v>
      </c>
      <c r="N275" s="322">
        <v>44328</v>
      </c>
      <c r="O275" s="54"/>
      <c r="P275" s="13"/>
      <c r="Q275" s="13"/>
      <c r="R275" s="14" t="s">
        <v>708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89">
        <v>130</v>
      </c>
      <c r="B276" s="190">
        <v>42877</v>
      </c>
      <c r="C276" s="190"/>
      <c r="D276" s="151" t="s">
        <v>369</v>
      </c>
      <c r="E276" s="191" t="s">
        <v>580</v>
      </c>
      <c r="F276" s="191">
        <v>127.6</v>
      </c>
      <c r="G276" s="191"/>
      <c r="H276" s="191">
        <v>138</v>
      </c>
      <c r="I276" s="210">
        <v>190</v>
      </c>
      <c r="J276" s="137" t="s">
        <v>798</v>
      </c>
      <c r="K276" s="124">
        <f t="shared" si="109"/>
        <v>10.400000000000006</v>
      </c>
      <c r="L276" s="125">
        <f t="shared" si="110"/>
        <v>8.1504702194357417E-2</v>
      </c>
      <c r="M276" s="126" t="s">
        <v>556</v>
      </c>
      <c r="N276" s="322">
        <v>43774</v>
      </c>
      <c r="O276" s="54"/>
      <c r="P276" s="13"/>
      <c r="Q276" s="13"/>
      <c r="R276" s="14" t="s">
        <v>710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89">
        <v>131</v>
      </c>
      <c r="B277" s="190">
        <v>43158</v>
      </c>
      <c r="C277" s="190"/>
      <c r="D277" s="151" t="s">
        <v>711</v>
      </c>
      <c r="E277" s="191" t="s">
        <v>580</v>
      </c>
      <c r="F277" s="191">
        <v>317</v>
      </c>
      <c r="G277" s="191"/>
      <c r="H277" s="191">
        <v>382.5</v>
      </c>
      <c r="I277" s="210">
        <v>398</v>
      </c>
      <c r="J277" s="137" t="s">
        <v>836</v>
      </c>
      <c r="K277" s="124">
        <f t="shared" ref="K277" si="113">H277-F277</f>
        <v>65.5</v>
      </c>
      <c r="L277" s="125">
        <f t="shared" ref="L277" si="114">K277/F277</f>
        <v>0.20662460567823343</v>
      </c>
      <c r="M277" s="126" t="s">
        <v>556</v>
      </c>
      <c r="N277" s="322">
        <v>44238</v>
      </c>
      <c r="O277" s="54"/>
      <c r="P277" s="13"/>
      <c r="Q277" s="13"/>
      <c r="R277" s="14" t="s">
        <v>710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327">
        <v>132</v>
      </c>
      <c r="B278" s="155">
        <v>43164</v>
      </c>
      <c r="C278" s="155"/>
      <c r="D278" s="156" t="s">
        <v>133</v>
      </c>
      <c r="E278" s="157" t="s">
        <v>580</v>
      </c>
      <c r="F278" s="158">
        <f>510-14.4</f>
        <v>495.6</v>
      </c>
      <c r="G278" s="157"/>
      <c r="H278" s="157">
        <v>350</v>
      </c>
      <c r="I278" s="174">
        <v>672</v>
      </c>
      <c r="J278" s="341" t="s">
        <v>803</v>
      </c>
      <c r="K278" s="130">
        <f t="shared" ref="K278" si="115">H278-F278</f>
        <v>-145.60000000000002</v>
      </c>
      <c r="L278" s="131">
        <f t="shared" ref="L278" si="116">K278/F278</f>
        <v>-0.29378531073446329</v>
      </c>
      <c r="M278" s="132" t="s">
        <v>620</v>
      </c>
      <c r="N278" s="133">
        <v>43887</v>
      </c>
      <c r="O278" s="54"/>
      <c r="P278" s="13"/>
      <c r="Q278" s="13"/>
      <c r="R278" s="14" t="s">
        <v>708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327">
        <v>133</v>
      </c>
      <c r="B279" s="155">
        <v>43237</v>
      </c>
      <c r="C279" s="155"/>
      <c r="D279" s="156" t="s">
        <v>459</v>
      </c>
      <c r="E279" s="157" t="s">
        <v>580</v>
      </c>
      <c r="F279" s="158">
        <v>230.3</v>
      </c>
      <c r="G279" s="157"/>
      <c r="H279" s="157">
        <v>102.5</v>
      </c>
      <c r="I279" s="174">
        <v>348</v>
      </c>
      <c r="J279" s="341" t="s">
        <v>805</v>
      </c>
      <c r="K279" s="130">
        <f t="shared" ref="K279:K280" si="117">H279-F279</f>
        <v>-127.80000000000001</v>
      </c>
      <c r="L279" s="131">
        <f t="shared" ref="L279:L280" si="118">K279/F279</f>
        <v>-0.55492835432045162</v>
      </c>
      <c r="M279" s="132" t="s">
        <v>620</v>
      </c>
      <c r="N279" s="133">
        <v>43896</v>
      </c>
      <c r="O279" s="54"/>
      <c r="P279" s="13"/>
      <c r="Q279" s="13"/>
      <c r="R279" s="314" t="s">
        <v>708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89">
        <v>134</v>
      </c>
      <c r="B280" s="190">
        <v>43258</v>
      </c>
      <c r="C280" s="190"/>
      <c r="D280" s="151" t="s">
        <v>426</v>
      </c>
      <c r="E280" s="191" t="s">
        <v>580</v>
      </c>
      <c r="F280" s="191">
        <f>342.5-5.1</f>
        <v>337.4</v>
      </c>
      <c r="G280" s="191"/>
      <c r="H280" s="191">
        <v>412.5</v>
      </c>
      <c r="I280" s="210">
        <v>439</v>
      </c>
      <c r="J280" s="137" t="s">
        <v>834</v>
      </c>
      <c r="K280" s="124">
        <f t="shared" si="117"/>
        <v>75.100000000000023</v>
      </c>
      <c r="L280" s="125">
        <f t="shared" si="118"/>
        <v>0.22258446947243635</v>
      </c>
      <c r="M280" s="126" t="s">
        <v>556</v>
      </c>
      <c r="N280" s="322">
        <v>44230</v>
      </c>
      <c r="O280" s="54"/>
      <c r="P280" s="13"/>
      <c r="Q280" s="13"/>
      <c r="R280" s="14" t="s">
        <v>710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7">
        <v>135</v>
      </c>
      <c r="B281" s="182">
        <v>43285</v>
      </c>
      <c r="C281" s="182"/>
      <c r="D281" s="185" t="s">
        <v>48</v>
      </c>
      <c r="E281" s="183" t="s">
        <v>580</v>
      </c>
      <c r="F281" s="181">
        <f>127.5-5.53</f>
        <v>121.97</v>
      </c>
      <c r="G281" s="183"/>
      <c r="H281" s="183"/>
      <c r="I281" s="204">
        <v>170</v>
      </c>
      <c r="J281" s="216" t="s">
        <v>558</v>
      </c>
      <c r="K281" s="206"/>
      <c r="L281" s="207"/>
      <c r="M281" s="205" t="s">
        <v>558</v>
      </c>
      <c r="N281" s="208"/>
      <c r="O281" s="54"/>
      <c r="P281" s="13"/>
      <c r="Q281" s="13"/>
      <c r="R281" s="14" t="s">
        <v>708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327">
        <v>136</v>
      </c>
      <c r="B282" s="155">
        <v>43294</v>
      </c>
      <c r="C282" s="155"/>
      <c r="D282" s="156" t="s">
        <v>239</v>
      </c>
      <c r="E282" s="157" t="s">
        <v>580</v>
      </c>
      <c r="F282" s="158">
        <v>46.5</v>
      </c>
      <c r="G282" s="157"/>
      <c r="H282" s="157">
        <v>17</v>
      </c>
      <c r="I282" s="174">
        <v>59</v>
      </c>
      <c r="J282" s="341" t="s">
        <v>802</v>
      </c>
      <c r="K282" s="130">
        <f t="shared" ref="K282" si="119">H282-F282</f>
        <v>-29.5</v>
      </c>
      <c r="L282" s="131">
        <f t="shared" ref="L282" si="120">K282/F282</f>
        <v>-0.63440860215053763</v>
      </c>
      <c r="M282" s="132" t="s">
        <v>620</v>
      </c>
      <c r="N282" s="133">
        <v>43887</v>
      </c>
      <c r="O282" s="54"/>
      <c r="P282" s="13"/>
      <c r="Q282" s="13"/>
      <c r="R282" s="14" t="s">
        <v>708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329">
        <v>137</v>
      </c>
      <c r="B283" s="180">
        <v>43396</v>
      </c>
      <c r="C283" s="180"/>
      <c r="D283" s="185" t="s">
        <v>404</v>
      </c>
      <c r="E283" s="183" t="s">
        <v>580</v>
      </c>
      <c r="F283" s="184">
        <v>156.5</v>
      </c>
      <c r="G283" s="183"/>
      <c r="H283" s="183"/>
      <c r="I283" s="204">
        <v>191</v>
      </c>
      <c r="J283" s="216" t="s">
        <v>558</v>
      </c>
      <c r="K283" s="206"/>
      <c r="L283" s="207"/>
      <c r="M283" s="205" t="s">
        <v>558</v>
      </c>
      <c r="N283" s="208"/>
      <c r="O283" s="54"/>
      <c r="P283" s="13"/>
      <c r="Q283" s="13"/>
      <c r="R283" s="14" t="s">
        <v>708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89">
        <v>138</v>
      </c>
      <c r="B284" s="190">
        <v>43439</v>
      </c>
      <c r="C284" s="190"/>
      <c r="D284" s="151" t="s">
        <v>321</v>
      </c>
      <c r="E284" s="191" t="s">
        <v>580</v>
      </c>
      <c r="F284" s="191">
        <v>259.5</v>
      </c>
      <c r="G284" s="191"/>
      <c r="H284" s="191">
        <v>320</v>
      </c>
      <c r="I284" s="210">
        <v>320</v>
      </c>
      <c r="J284" s="137" t="s">
        <v>639</v>
      </c>
      <c r="K284" s="124">
        <f t="shared" ref="K284" si="121">H284-F284</f>
        <v>60.5</v>
      </c>
      <c r="L284" s="125">
        <f t="shared" ref="L284" si="122">K284/F284</f>
        <v>0.23314065510597304</v>
      </c>
      <c r="M284" s="126" t="s">
        <v>556</v>
      </c>
      <c r="N284" s="322">
        <v>44323</v>
      </c>
      <c r="O284" s="54"/>
      <c r="P284" s="13"/>
      <c r="Q284" s="13"/>
      <c r="R284" s="14" t="s">
        <v>708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327">
        <v>139</v>
      </c>
      <c r="B285" s="155">
        <v>43439</v>
      </c>
      <c r="C285" s="155"/>
      <c r="D285" s="156" t="s">
        <v>732</v>
      </c>
      <c r="E285" s="157" t="s">
        <v>580</v>
      </c>
      <c r="F285" s="157">
        <v>715</v>
      </c>
      <c r="G285" s="157"/>
      <c r="H285" s="157">
        <v>445</v>
      </c>
      <c r="I285" s="174">
        <v>840</v>
      </c>
      <c r="J285" s="134" t="s">
        <v>782</v>
      </c>
      <c r="K285" s="130">
        <f t="shared" ref="K285:K288" si="123">H285-F285</f>
        <v>-270</v>
      </c>
      <c r="L285" s="131">
        <f t="shared" ref="L285:L288" si="124">K285/F285</f>
        <v>-0.3776223776223776</v>
      </c>
      <c r="M285" s="132" t="s">
        <v>620</v>
      </c>
      <c r="N285" s="133">
        <v>43800</v>
      </c>
      <c r="O285" s="54"/>
      <c r="P285" s="13"/>
      <c r="Q285" s="13"/>
      <c r="R285" s="14" t="s">
        <v>708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89">
        <v>140</v>
      </c>
      <c r="B286" s="190">
        <v>43469</v>
      </c>
      <c r="C286" s="190"/>
      <c r="D286" s="151" t="s">
        <v>143</v>
      </c>
      <c r="E286" s="191" t="s">
        <v>580</v>
      </c>
      <c r="F286" s="191">
        <v>875</v>
      </c>
      <c r="G286" s="191"/>
      <c r="H286" s="191">
        <v>1165</v>
      </c>
      <c r="I286" s="210">
        <v>1185</v>
      </c>
      <c r="J286" s="137" t="s">
        <v>807</v>
      </c>
      <c r="K286" s="124">
        <f t="shared" si="123"/>
        <v>290</v>
      </c>
      <c r="L286" s="125">
        <f t="shared" si="124"/>
        <v>0.33142857142857141</v>
      </c>
      <c r="M286" s="126" t="s">
        <v>556</v>
      </c>
      <c r="N286" s="322">
        <v>43847</v>
      </c>
      <c r="O286" s="54"/>
      <c r="P286" s="13"/>
      <c r="Q286" s="13"/>
      <c r="R286" s="314" t="s">
        <v>708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89">
        <v>141</v>
      </c>
      <c r="B287" s="190">
        <v>43559</v>
      </c>
      <c r="C287" s="190"/>
      <c r="D287" s="357" t="s">
        <v>336</v>
      </c>
      <c r="E287" s="191" t="s">
        <v>580</v>
      </c>
      <c r="F287" s="191">
        <f>387-14.63</f>
        <v>372.37</v>
      </c>
      <c r="G287" s="191"/>
      <c r="H287" s="191">
        <v>490</v>
      </c>
      <c r="I287" s="210">
        <v>490</v>
      </c>
      <c r="J287" s="137" t="s">
        <v>639</v>
      </c>
      <c r="K287" s="124">
        <f t="shared" si="123"/>
        <v>117.63</v>
      </c>
      <c r="L287" s="125">
        <f t="shared" si="124"/>
        <v>0.31589548030185027</v>
      </c>
      <c r="M287" s="126" t="s">
        <v>556</v>
      </c>
      <c r="N287" s="322">
        <v>43850</v>
      </c>
      <c r="O287" s="54"/>
      <c r="P287" s="13"/>
      <c r="Q287" s="13"/>
      <c r="R287" s="314" t="s">
        <v>708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327">
        <v>142</v>
      </c>
      <c r="B288" s="155">
        <v>43578</v>
      </c>
      <c r="C288" s="155"/>
      <c r="D288" s="156" t="s">
        <v>733</v>
      </c>
      <c r="E288" s="157" t="s">
        <v>557</v>
      </c>
      <c r="F288" s="157">
        <v>220</v>
      </c>
      <c r="G288" s="157"/>
      <c r="H288" s="157">
        <v>127.5</v>
      </c>
      <c r="I288" s="174">
        <v>284</v>
      </c>
      <c r="J288" s="341" t="s">
        <v>806</v>
      </c>
      <c r="K288" s="130">
        <f t="shared" si="123"/>
        <v>-92.5</v>
      </c>
      <c r="L288" s="131">
        <f t="shared" si="124"/>
        <v>-0.42045454545454547</v>
      </c>
      <c r="M288" s="132" t="s">
        <v>620</v>
      </c>
      <c r="N288" s="133">
        <v>43896</v>
      </c>
      <c r="O288" s="54"/>
      <c r="P288" s="13"/>
      <c r="Q288" s="13"/>
      <c r="R288" s="14" t="s">
        <v>708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89">
        <v>143</v>
      </c>
      <c r="B289" s="190">
        <v>43622</v>
      </c>
      <c r="C289" s="190"/>
      <c r="D289" s="357" t="s">
        <v>466</v>
      </c>
      <c r="E289" s="191" t="s">
        <v>557</v>
      </c>
      <c r="F289" s="191">
        <v>332.8</v>
      </c>
      <c r="G289" s="191"/>
      <c r="H289" s="191">
        <v>405</v>
      </c>
      <c r="I289" s="210">
        <v>419</v>
      </c>
      <c r="J289" s="137" t="s">
        <v>808</v>
      </c>
      <c r="K289" s="124">
        <f t="shared" ref="K289" si="125">H289-F289</f>
        <v>72.199999999999989</v>
      </c>
      <c r="L289" s="125">
        <f t="shared" ref="L289" si="126">K289/F289</f>
        <v>0.21694711538461534</v>
      </c>
      <c r="M289" s="126" t="s">
        <v>556</v>
      </c>
      <c r="N289" s="322">
        <v>43860</v>
      </c>
      <c r="O289" s="54"/>
      <c r="P289" s="13"/>
      <c r="Q289" s="13"/>
      <c r="R289" s="14" t="s">
        <v>710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40">
        <v>144</v>
      </c>
      <c r="B290" s="139">
        <v>43641</v>
      </c>
      <c r="C290" s="139"/>
      <c r="D290" s="140" t="s">
        <v>137</v>
      </c>
      <c r="E290" s="141" t="s">
        <v>580</v>
      </c>
      <c r="F290" s="142">
        <v>386</v>
      </c>
      <c r="G290" s="143"/>
      <c r="H290" s="143">
        <v>395</v>
      </c>
      <c r="I290" s="143">
        <v>452</v>
      </c>
      <c r="J290" s="161" t="s">
        <v>799</v>
      </c>
      <c r="K290" s="162">
        <f t="shared" ref="K290" si="127">H290-F290</f>
        <v>9</v>
      </c>
      <c r="L290" s="163">
        <f t="shared" ref="L290" si="128">K290/F290</f>
        <v>2.3316062176165803E-2</v>
      </c>
      <c r="M290" s="164" t="s">
        <v>665</v>
      </c>
      <c r="N290" s="165">
        <v>43868</v>
      </c>
      <c r="O290" s="13"/>
      <c r="P290" s="13"/>
      <c r="Q290" s="13"/>
      <c r="R290" s="14" t="s">
        <v>710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330">
        <v>145</v>
      </c>
      <c r="B291" s="180">
        <v>43707</v>
      </c>
      <c r="C291" s="180"/>
      <c r="D291" s="185" t="s">
        <v>255</v>
      </c>
      <c r="E291" s="183" t="s">
        <v>580</v>
      </c>
      <c r="F291" s="183" t="s">
        <v>712</v>
      </c>
      <c r="G291" s="183"/>
      <c r="H291" s="183"/>
      <c r="I291" s="204">
        <v>190</v>
      </c>
      <c r="J291" s="216" t="s">
        <v>558</v>
      </c>
      <c r="K291" s="206"/>
      <c r="L291" s="207"/>
      <c r="M291" s="321" t="s">
        <v>558</v>
      </c>
      <c r="N291" s="208"/>
      <c r="O291" s="13"/>
      <c r="P291" s="13"/>
      <c r="Q291" s="13"/>
      <c r="R291" s="314" t="s">
        <v>708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89">
        <v>146</v>
      </c>
      <c r="B292" s="190">
        <v>43731</v>
      </c>
      <c r="C292" s="190"/>
      <c r="D292" s="151" t="s">
        <v>418</v>
      </c>
      <c r="E292" s="191" t="s">
        <v>580</v>
      </c>
      <c r="F292" s="191">
        <v>235</v>
      </c>
      <c r="G292" s="191"/>
      <c r="H292" s="191">
        <v>295</v>
      </c>
      <c r="I292" s="210">
        <v>296</v>
      </c>
      <c r="J292" s="137" t="s">
        <v>787</v>
      </c>
      <c r="K292" s="124">
        <f t="shared" ref="K292" si="129">H292-F292</f>
        <v>60</v>
      </c>
      <c r="L292" s="125">
        <f t="shared" ref="L292" si="130">K292/F292</f>
        <v>0.25531914893617019</v>
      </c>
      <c r="M292" s="126" t="s">
        <v>556</v>
      </c>
      <c r="N292" s="322">
        <v>43844</v>
      </c>
      <c r="O292" s="54"/>
      <c r="P292" s="13"/>
      <c r="Q292" s="13"/>
      <c r="R292" s="14" t="s">
        <v>710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89">
        <v>147</v>
      </c>
      <c r="B293" s="190">
        <v>43752</v>
      </c>
      <c r="C293" s="190"/>
      <c r="D293" s="151" t="s">
        <v>778</v>
      </c>
      <c r="E293" s="191" t="s">
        <v>580</v>
      </c>
      <c r="F293" s="191">
        <v>277.5</v>
      </c>
      <c r="G293" s="191"/>
      <c r="H293" s="191">
        <v>333</v>
      </c>
      <c r="I293" s="210">
        <v>333</v>
      </c>
      <c r="J293" s="137" t="s">
        <v>788</v>
      </c>
      <c r="K293" s="124">
        <f t="shared" ref="K293" si="131">H293-F293</f>
        <v>55.5</v>
      </c>
      <c r="L293" s="125">
        <f t="shared" ref="L293" si="132">K293/F293</f>
        <v>0.2</v>
      </c>
      <c r="M293" s="126" t="s">
        <v>556</v>
      </c>
      <c r="N293" s="322">
        <v>43846</v>
      </c>
      <c r="O293" s="54"/>
      <c r="P293" s="13"/>
      <c r="Q293" s="13"/>
      <c r="R293" s="314" t="s">
        <v>708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89">
        <v>148</v>
      </c>
      <c r="B294" s="190">
        <v>43752</v>
      </c>
      <c r="C294" s="190"/>
      <c r="D294" s="151" t="s">
        <v>777</v>
      </c>
      <c r="E294" s="191" t="s">
        <v>580</v>
      </c>
      <c r="F294" s="191">
        <v>930</v>
      </c>
      <c r="G294" s="191"/>
      <c r="H294" s="191">
        <v>1165</v>
      </c>
      <c r="I294" s="210">
        <v>1200</v>
      </c>
      <c r="J294" s="137" t="s">
        <v>789</v>
      </c>
      <c r="K294" s="124">
        <f t="shared" ref="K294:K295" si="133">H294-F294</f>
        <v>235</v>
      </c>
      <c r="L294" s="125">
        <f t="shared" ref="L294:L295" si="134">K294/F294</f>
        <v>0.25268817204301075</v>
      </c>
      <c r="M294" s="126" t="s">
        <v>556</v>
      </c>
      <c r="N294" s="322">
        <v>43847</v>
      </c>
      <c r="O294" s="54"/>
      <c r="P294" s="13"/>
      <c r="Q294" s="13"/>
      <c r="R294" s="314" t="s">
        <v>710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498">
        <v>149</v>
      </c>
      <c r="B295" s="499">
        <v>43753</v>
      </c>
      <c r="C295" s="500"/>
      <c r="D295" s="501" t="s">
        <v>776</v>
      </c>
      <c r="E295" s="502" t="s">
        <v>580</v>
      </c>
      <c r="F295" s="503">
        <v>111</v>
      </c>
      <c r="G295" s="502"/>
      <c r="H295" s="502">
        <v>141</v>
      </c>
      <c r="I295" s="504">
        <v>141</v>
      </c>
      <c r="J295" s="505" t="s">
        <v>926</v>
      </c>
      <c r="K295" s="506">
        <f t="shared" si="133"/>
        <v>30</v>
      </c>
      <c r="L295" s="507">
        <f t="shared" si="134"/>
        <v>0.27027027027027029</v>
      </c>
      <c r="M295" s="508" t="s">
        <v>556</v>
      </c>
      <c r="N295" s="322">
        <v>44328</v>
      </c>
      <c r="O295" s="13"/>
      <c r="P295" s="13"/>
      <c r="Q295" s="13"/>
      <c r="R295" s="314" t="s">
        <v>710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89">
        <v>150</v>
      </c>
      <c r="B296" s="190">
        <v>43753</v>
      </c>
      <c r="C296" s="190"/>
      <c r="D296" s="151" t="s">
        <v>775</v>
      </c>
      <c r="E296" s="191" t="s">
        <v>580</v>
      </c>
      <c r="F296" s="192">
        <v>296</v>
      </c>
      <c r="G296" s="191"/>
      <c r="H296" s="191">
        <v>370</v>
      </c>
      <c r="I296" s="210">
        <v>370</v>
      </c>
      <c r="J296" s="137" t="s">
        <v>639</v>
      </c>
      <c r="K296" s="124">
        <f t="shared" ref="K296:K297" si="135">H296-F296</f>
        <v>74</v>
      </c>
      <c r="L296" s="125">
        <f t="shared" ref="L296:L297" si="136">K296/F296</f>
        <v>0.25</v>
      </c>
      <c r="M296" s="126" t="s">
        <v>556</v>
      </c>
      <c r="N296" s="322">
        <v>43853</v>
      </c>
      <c r="O296" s="54"/>
      <c r="P296" s="13"/>
      <c r="Q296" s="13"/>
      <c r="R296" s="314" t="s">
        <v>710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89">
        <v>151</v>
      </c>
      <c r="B297" s="190">
        <v>43754</v>
      </c>
      <c r="C297" s="190"/>
      <c r="D297" s="151" t="s">
        <v>774</v>
      </c>
      <c r="E297" s="191" t="s">
        <v>580</v>
      </c>
      <c r="F297" s="192">
        <v>300</v>
      </c>
      <c r="G297" s="191"/>
      <c r="H297" s="191">
        <v>382.5</v>
      </c>
      <c r="I297" s="210">
        <v>344</v>
      </c>
      <c r="J297" s="437" t="s">
        <v>837</v>
      </c>
      <c r="K297" s="124">
        <f t="shared" si="135"/>
        <v>82.5</v>
      </c>
      <c r="L297" s="125">
        <f t="shared" si="136"/>
        <v>0.27500000000000002</v>
      </c>
      <c r="M297" s="126" t="s">
        <v>556</v>
      </c>
      <c r="N297" s="322">
        <v>44238</v>
      </c>
      <c r="O297" s="13"/>
      <c r="P297" s="13"/>
      <c r="Q297" s="13"/>
      <c r="R297" s="314" t="s">
        <v>710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316">
        <v>152</v>
      </c>
      <c r="B298" s="194">
        <v>43832</v>
      </c>
      <c r="C298" s="194"/>
      <c r="D298" s="198" t="s">
        <v>758</v>
      </c>
      <c r="E298" s="195" t="s">
        <v>580</v>
      </c>
      <c r="F298" s="196" t="s">
        <v>786</v>
      </c>
      <c r="G298" s="195"/>
      <c r="H298" s="195"/>
      <c r="I298" s="215">
        <v>590</v>
      </c>
      <c r="J298" s="216" t="s">
        <v>558</v>
      </c>
      <c r="K298" s="216"/>
      <c r="L298" s="119"/>
      <c r="M298" s="313" t="s">
        <v>558</v>
      </c>
      <c r="N298" s="218"/>
      <c r="O298" s="13"/>
      <c r="P298" s="13"/>
      <c r="Q298" s="13"/>
      <c r="R298" s="314" t="s">
        <v>710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89">
        <v>153</v>
      </c>
      <c r="B299" s="190">
        <v>43966</v>
      </c>
      <c r="C299" s="190"/>
      <c r="D299" s="151" t="s">
        <v>64</v>
      </c>
      <c r="E299" s="191" t="s">
        <v>580</v>
      </c>
      <c r="F299" s="192">
        <v>67.5</v>
      </c>
      <c r="G299" s="191"/>
      <c r="H299" s="191">
        <v>86</v>
      </c>
      <c r="I299" s="210">
        <v>86</v>
      </c>
      <c r="J299" s="137" t="s">
        <v>816</v>
      </c>
      <c r="K299" s="124">
        <f t="shared" ref="K299" si="137">H299-F299</f>
        <v>18.5</v>
      </c>
      <c r="L299" s="125">
        <f t="shared" ref="L299" si="138">K299/F299</f>
        <v>0.27407407407407408</v>
      </c>
      <c r="M299" s="126" t="s">
        <v>556</v>
      </c>
      <c r="N299" s="322">
        <v>44008</v>
      </c>
      <c r="O299" s="54"/>
      <c r="P299" s="13"/>
      <c r="Q299" s="13"/>
      <c r="R299" s="314" t="s">
        <v>710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3">
        <v>154</v>
      </c>
      <c r="B300" s="194">
        <v>44035</v>
      </c>
      <c r="C300" s="194"/>
      <c r="D300" s="198" t="s">
        <v>465</v>
      </c>
      <c r="E300" s="195" t="s">
        <v>580</v>
      </c>
      <c r="F300" s="196" t="s">
        <v>819</v>
      </c>
      <c r="G300" s="195"/>
      <c r="H300" s="195"/>
      <c r="I300" s="215">
        <v>296</v>
      </c>
      <c r="J300" s="216" t="s">
        <v>558</v>
      </c>
      <c r="K300" s="216"/>
      <c r="L300" s="119"/>
      <c r="M300" s="217"/>
      <c r="N300" s="218"/>
      <c r="O300" s="13"/>
      <c r="P300" s="13"/>
      <c r="Q300" s="13"/>
      <c r="R300" s="314" t="s">
        <v>710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89">
        <v>155</v>
      </c>
      <c r="B301" s="190">
        <v>44092</v>
      </c>
      <c r="C301" s="190"/>
      <c r="D301" s="151" t="s">
        <v>398</v>
      </c>
      <c r="E301" s="191" t="s">
        <v>580</v>
      </c>
      <c r="F301" s="191">
        <v>206</v>
      </c>
      <c r="G301" s="191"/>
      <c r="H301" s="191">
        <v>248</v>
      </c>
      <c r="I301" s="210">
        <v>248</v>
      </c>
      <c r="J301" s="137" t="s">
        <v>639</v>
      </c>
      <c r="K301" s="124">
        <f t="shared" ref="K301:K302" si="139">H301-F301</f>
        <v>42</v>
      </c>
      <c r="L301" s="125">
        <f t="shared" ref="L301:L302" si="140">K301/F301</f>
        <v>0.20388349514563106</v>
      </c>
      <c r="M301" s="126" t="s">
        <v>556</v>
      </c>
      <c r="N301" s="322">
        <v>44214</v>
      </c>
      <c r="O301" s="54"/>
      <c r="P301" s="13"/>
      <c r="Q301" s="13"/>
      <c r="R301" s="314" t="s">
        <v>710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89">
        <v>156</v>
      </c>
      <c r="B302" s="190">
        <v>44140</v>
      </c>
      <c r="C302" s="190"/>
      <c r="D302" s="151" t="s">
        <v>398</v>
      </c>
      <c r="E302" s="191" t="s">
        <v>580</v>
      </c>
      <c r="F302" s="191">
        <v>182.5</v>
      </c>
      <c r="G302" s="191"/>
      <c r="H302" s="191">
        <v>248</v>
      </c>
      <c r="I302" s="210">
        <v>248</v>
      </c>
      <c r="J302" s="137" t="s">
        <v>639</v>
      </c>
      <c r="K302" s="124">
        <f t="shared" si="139"/>
        <v>65.5</v>
      </c>
      <c r="L302" s="125">
        <f t="shared" si="140"/>
        <v>0.35890410958904112</v>
      </c>
      <c r="M302" s="126" t="s">
        <v>556</v>
      </c>
      <c r="N302" s="322">
        <v>44214</v>
      </c>
      <c r="O302" s="54"/>
      <c r="P302" s="13"/>
      <c r="Q302" s="13"/>
      <c r="R302" s="314" t="s">
        <v>710</v>
      </c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89">
        <v>157</v>
      </c>
      <c r="B303" s="190">
        <v>44140</v>
      </c>
      <c r="C303" s="190"/>
      <c r="D303" s="151" t="s">
        <v>321</v>
      </c>
      <c r="E303" s="191" t="s">
        <v>580</v>
      </c>
      <c r="F303" s="191">
        <v>247.5</v>
      </c>
      <c r="G303" s="191"/>
      <c r="H303" s="191">
        <v>320</v>
      </c>
      <c r="I303" s="210">
        <v>320</v>
      </c>
      <c r="J303" s="137" t="s">
        <v>639</v>
      </c>
      <c r="K303" s="124">
        <f t="shared" ref="K303" si="141">H303-F303</f>
        <v>72.5</v>
      </c>
      <c r="L303" s="125">
        <f t="shared" ref="L303" si="142">K303/F303</f>
        <v>0.29292929292929293</v>
      </c>
      <c r="M303" s="126" t="s">
        <v>556</v>
      </c>
      <c r="N303" s="322">
        <v>44323</v>
      </c>
      <c r="O303" s="13"/>
      <c r="P303" s="13"/>
      <c r="Q303" s="13"/>
      <c r="R303" s="314" t="s">
        <v>710</v>
      </c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89">
        <v>158</v>
      </c>
      <c r="B304" s="190">
        <v>44140</v>
      </c>
      <c r="C304" s="190"/>
      <c r="D304" s="151" t="s">
        <v>461</v>
      </c>
      <c r="E304" s="191" t="s">
        <v>580</v>
      </c>
      <c r="F304" s="192">
        <v>925</v>
      </c>
      <c r="G304" s="191"/>
      <c r="H304" s="191">
        <v>1095</v>
      </c>
      <c r="I304" s="210">
        <v>1093</v>
      </c>
      <c r="J304" s="437" t="s">
        <v>826</v>
      </c>
      <c r="K304" s="124">
        <f t="shared" ref="K304" si="143">H304-F304</f>
        <v>170</v>
      </c>
      <c r="L304" s="125">
        <f t="shared" ref="L304" si="144">K304/F304</f>
        <v>0.18378378378378379</v>
      </c>
      <c r="M304" s="126" t="s">
        <v>556</v>
      </c>
      <c r="N304" s="322">
        <v>44201</v>
      </c>
      <c r="O304" s="13"/>
      <c r="P304" s="13"/>
      <c r="Q304" s="13"/>
      <c r="R304" s="314" t="s">
        <v>710</v>
      </c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89">
        <v>159</v>
      </c>
      <c r="B305" s="190">
        <v>44140</v>
      </c>
      <c r="C305" s="190"/>
      <c r="D305" s="151" t="s">
        <v>336</v>
      </c>
      <c r="E305" s="191" t="s">
        <v>580</v>
      </c>
      <c r="F305" s="192">
        <v>332.5</v>
      </c>
      <c r="G305" s="191"/>
      <c r="H305" s="191">
        <v>393</v>
      </c>
      <c r="I305" s="210">
        <v>406</v>
      </c>
      <c r="J305" s="437" t="s">
        <v>840</v>
      </c>
      <c r="K305" s="124">
        <f t="shared" ref="K305" si="145">H305-F305</f>
        <v>60.5</v>
      </c>
      <c r="L305" s="125">
        <f t="shared" ref="L305" si="146">K305/F305</f>
        <v>0.18195488721804512</v>
      </c>
      <c r="M305" s="126" t="s">
        <v>556</v>
      </c>
      <c r="N305" s="322">
        <v>44256</v>
      </c>
      <c r="O305" s="13"/>
      <c r="P305" s="13"/>
      <c r="Q305" s="13"/>
      <c r="R305" s="314" t="s">
        <v>710</v>
      </c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93">
        <v>160</v>
      </c>
      <c r="B306" s="194">
        <v>44141</v>
      </c>
      <c r="C306" s="194"/>
      <c r="D306" s="198" t="s">
        <v>465</v>
      </c>
      <c r="E306" s="195" t="s">
        <v>580</v>
      </c>
      <c r="F306" s="196" t="s">
        <v>823</v>
      </c>
      <c r="G306" s="195"/>
      <c r="H306" s="195"/>
      <c r="I306" s="215">
        <v>290</v>
      </c>
      <c r="J306" s="216" t="s">
        <v>558</v>
      </c>
      <c r="K306" s="216"/>
      <c r="L306" s="119"/>
      <c r="M306" s="217"/>
      <c r="N306" s="218"/>
      <c r="O306" s="13"/>
      <c r="P306" s="13"/>
      <c r="Q306" s="13"/>
      <c r="R306" s="314" t="s">
        <v>710</v>
      </c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93">
        <v>161</v>
      </c>
      <c r="B307" s="194">
        <v>44187</v>
      </c>
      <c r="C307" s="194"/>
      <c r="D307" s="198" t="s">
        <v>754</v>
      </c>
      <c r="E307" s="195" t="s">
        <v>580</v>
      </c>
      <c r="F307" s="434" t="s">
        <v>825</v>
      </c>
      <c r="G307" s="195"/>
      <c r="H307" s="195"/>
      <c r="I307" s="215">
        <v>239</v>
      </c>
      <c r="J307" s="435" t="s">
        <v>558</v>
      </c>
      <c r="K307" s="216"/>
      <c r="L307" s="119"/>
      <c r="M307" s="217"/>
      <c r="N307" s="218"/>
      <c r="O307" s="13"/>
      <c r="P307" s="13"/>
      <c r="Q307" s="13"/>
      <c r="R307" s="314" t="s">
        <v>710</v>
      </c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93">
        <v>162</v>
      </c>
      <c r="B308" s="194">
        <v>44258</v>
      </c>
      <c r="C308" s="194"/>
      <c r="D308" s="198" t="s">
        <v>758</v>
      </c>
      <c r="E308" s="195" t="s">
        <v>580</v>
      </c>
      <c r="F308" s="196" t="s">
        <v>786</v>
      </c>
      <c r="G308" s="195"/>
      <c r="H308" s="195"/>
      <c r="I308" s="215">
        <v>590</v>
      </c>
      <c r="J308" s="216" t="s">
        <v>558</v>
      </c>
      <c r="K308" s="216"/>
      <c r="L308" s="119"/>
      <c r="M308" s="313"/>
      <c r="N308" s="218"/>
      <c r="O308" s="13"/>
      <c r="P308" s="13"/>
      <c r="R308" s="314" t="s">
        <v>710</v>
      </c>
    </row>
    <row r="309" spans="1:26">
      <c r="A309" s="193">
        <v>163</v>
      </c>
      <c r="B309" s="194">
        <v>44274</v>
      </c>
      <c r="C309" s="194"/>
      <c r="D309" s="198" t="s">
        <v>336</v>
      </c>
      <c r="E309" s="454" t="s">
        <v>580</v>
      </c>
      <c r="F309" s="434" t="s">
        <v>841</v>
      </c>
      <c r="G309" s="195"/>
      <c r="H309" s="195"/>
      <c r="I309" s="215">
        <v>420</v>
      </c>
      <c r="J309" s="435" t="s">
        <v>558</v>
      </c>
      <c r="K309" s="216"/>
      <c r="L309" s="119"/>
      <c r="M309" s="217"/>
      <c r="N309" s="218"/>
      <c r="O309" s="13"/>
      <c r="R309" s="455" t="s">
        <v>710</v>
      </c>
    </row>
    <row r="310" spans="1:26">
      <c r="A310" s="189">
        <v>164</v>
      </c>
      <c r="B310" s="190">
        <v>44295</v>
      </c>
      <c r="C310" s="190"/>
      <c r="D310" s="332" t="s">
        <v>844</v>
      </c>
      <c r="E310" s="191" t="s">
        <v>580</v>
      </c>
      <c r="F310" s="192">
        <v>555</v>
      </c>
      <c r="G310" s="191"/>
      <c r="H310" s="191">
        <v>663</v>
      </c>
      <c r="I310" s="210">
        <v>663</v>
      </c>
      <c r="J310" s="437" t="s">
        <v>876</v>
      </c>
      <c r="K310" s="124">
        <f t="shared" ref="K310" si="147">H310-F310</f>
        <v>108</v>
      </c>
      <c r="L310" s="125">
        <f t="shared" ref="L310" si="148">K310/F310</f>
        <v>0.19459459459459461</v>
      </c>
      <c r="M310" s="126" t="s">
        <v>556</v>
      </c>
      <c r="N310" s="322">
        <v>44321</v>
      </c>
      <c r="O310" s="13"/>
      <c r="P310" s="13"/>
      <c r="Q310" s="13"/>
      <c r="R310" s="314"/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193">
        <v>165</v>
      </c>
      <c r="B311" s="194">
        <v>44308</v>
      </c>
      <c r="C311" s="194"/>
      <c r="D311" s="198" t="s">
        <v>369</v>
      </c>
      <c r="E311" s="454" t="s">
        <v>580</v>
      </c>
      <c r="F311" s="434" t="s">
        <v>850</v>
      </c>
      <c r="G311" s="195"/>
      <c r="H311" s="195"/>
      <c r="I311" s="215">
        <v>155</v>
      </c>
      <c r="J311" s="435" t="s">
        <v>558</v>
      </c>
      <c r="K311" s="216"/>
      <c r="L311" s="119"/>
      <c r="M311" s="217"/>
      <c r="N311" s="218"/>
      <c r="O311" s="13"/>
      <c r="R311" s="219"/>
    </row>
    <row r="312" spans="1:26">
      <c r="O312" s="13"/>
      <c r="R312" s="219"/>
    </row>
    <row r="313" spans="1:26">
      <c r="R313" s="219"/>
    </row>
    <row r="314" spans="1:26">
      <c r="R314" s="219"/>
    </row>
    <row r="315" spans="1:26">
      <c r="R315" s="219"/>
    </row>
    <row r="316" spans="1:26">
      <c r="R316" s="219"/>
    </row>
    <row r="317" spans="1:26">
      <c r="R317" s="219"/>
    </row>
    <row r="318" spans="1:26">
      <c r="R318" s="219"/>
    </row>
    <row r="319" spans="1:26">
      <c r="A319" s="193"/>
      <c r="B319" s="184" t="s">
        <v>781</v>
      </c>
      <c r="R319" s="219"/>
    </row>
    <row r="329" spans="1:6">
      <c r="A329" s="199"/>
    </row>
    <row r="330" spans="1:6">
      <c r="A330" s="199"/>
      <c r="F330" s="436"/>
    </row>
    <row r="331" spans="1:6">
      <c r="A331" s="195"/>
    </row>
  </sheetData>
  <autoFilter ref="R1:R327"/>
  <mergeCells count="9">
    <mergeCell ref="P72:P73"/>
    <mergeCell ref="M72:M73"/>
    <mergeCell ref="G72:G73"/>
    <mergeCell ref="I72:I73"/>
    <mergeCell ref="A72:A73"/>
    <mergeCell ref="B72:B73"/>
    <mergeCell ref="J72:J73"/>
    <mergeCell ref="N72:N73"/>
    <mergeCell ref="O72:O73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2021-05-26T02:53:26Z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