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F&amp;O)'!$R$1:$R$363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89" i="7"/>
  <c r="K89"/>
  <c r="K148"/>
  <c r="M148" s="1"/>
  <c r="K147"/>
  <c r="M147" s="1"/>
  <c r="K137"/>
  <c r="M137" s="1"/>
  <c r="L62"/>
  <c r="K62"/>
  <c r="M62" s="1"/>
  <c r="L88"/>
  <c r="K88"/>
  <c r="K145"/>
  <c r="M145" s="1"/>
  <c r="K143"/>
  <c r="M143" s="1"/>
  <c r="K144"/>
  <c r="M144" s="1"/>
  <c r="K141"/>
  <c r="M141" s="1"/>
  <c r="K140"/>
  <c r="M140" s="1"/>
  <c r="K136"/>
  <c r="M136" s="1"/>
  <c r="K138"/>
  <c r="M138" s="1"/>
  <c r="L87"/>
  <c r="K87"/>
  <c r="L84"/>
  <c r="K84"/>
  <c r="K134"/>
  <c r="M134" s="1"/>
  <c r="K135"/>
  <c r="M135" s="1"/>
  <c r="L58"/>
  <c r="K58"/>
  <c r="L20"/>
  <c r="K20"/>
  <c r="K132"/>
  <c r="M132" s="1"/>
  <c r="K133"/>
  <c r="M133" s="1"/>
  <c r="L86"/>
  <c r="K86"/>
  <c r="L61"/>
  <c r="K61"/>
  <c r="K131"/>
  <c r="M131" s="1"/>
  <c r="L59"/>
  <c r="K59"/>
  <c r="L57"/>
  <c r="K57"/>
  <c r="L55"/>
  <c r="K55"/>
  <c r="L85"/>
  <c r="K85"/>
  <c r="L56"/>
  <c r="K56"/>
  <c r="L83"/>
  <c r="K127"/>
  <c r="M127" s="1"/>
  <c r="K129"/>
  <c r="M129" s="1"/>
  <c r="K130"/>
  <c r="M130" s="1"/>
  <c r="K128"/>
  <c r="M128" s="1"/>
  <c r="K83"/>
  <c r="K125"/>
  <c r="M125" s="1"/>
  <c r="L53"/>
  <c r="K53"/>
  <c r="L40"/>
  <c r="K40"/>
  <c r="K126"/>
  <c r="M126" s="1"/>
  <c r="M99"/>
  <c r="L52"/>
  <c r="K52"/>
  <c r="L54"/>
  <c r="K54"/>
  <c r="K124"/>
  <c r="M124" s="1"/>
  <c r="K123"/>
  <c r="M123" s="1"/>
  <c r="K120"/>
  <c r="M120" s="1"/>
  <c r="K122"/>
  <c r="M122" s="1"/>
  <c r="K121"/>
  <c r="M121" s="1"/>
  <c r="L18"/>
  <c r="K18"/>
  <c r="K115"/>
  <c r="M115" s="1"/>
  <c r="L159"/>
  <c r="K119"/>
  <c r="M119" s="1"/>
  <c r="K118"/>
  <c r="M118" s="1"/>
  <c r="K117"/>
  <c r="M117" s="1"/>
  <c r="K116"/>
  <c r="M116" s="1"/>
  <c r="K51"/>
  <c r="L51"/>
  <c r="L14"/>
  <c r="K14"/>
  <c r="K114"/>
  <c r="M114" s="1"/>
  <c r="M79"/>
  <c r="K79"/>
  <c r="M77"/>
  <c r="K78"/>
  <c r="K77"/>
  <c r="L50"/>
  <c r="K50"/>
  <c r="L41"/>
  <c r="K41"/>
  <c r="L48"/>
  <c r="K48"/>
  <c r="L49"/>
  <c r="K49"/>
  <c r="L46"/>
  <c r="K46"/>
  <c r="L42"/>
  <c r="K42"/>
  <c r="L47"/>
  <c r="K47"/>
  <c r="K113"/>
  <c r="M113" s="1"/>
  <c r="K112"/>
  <c r="M112" s="1"/>
  <c r="L76"/>
  <c r="K76"/>
  <c r="K110"/>
  <c r="M110" s="1"/>
  <c r="K111"/>
  <c r="M111" s="1"/>
  <c r="L81"/>
  <c r="L45"/>
  <c r="K45"/>
  <c r="L12"/>
  <c r="K12"/>
  <c r="K109"/>
  <c r="M109" s="1"/>
  <c r="M88" l="1"/>
  <c r="M89"/>
  <c r="M55"/>
  <c r="M20"/>
  <c r="M87"/>
  <c r="M84"/>
  <c r="M52"/>
  <c r="M58"/>
  <c r="M59"/>
  <c r="M40"/>
  <c r="M61"/>
  <c r="M86"/>
  <c r="M57"/>
  <c r="M53"/>
  <c r="M56"/>
  <c r="M85"/>
  <c r="M83"/>
  <c r="M47"/>
  <c r="M54"/>
  <c r="M18"/>
  <c r="M45"/>
  <c r="M41"/>
  <c r="M46"/>
  <c r="M50"/>
  <c r="M14"/>
  <c r="M51"/>
  <c r="M48"/>
  <c r="M49"/>
  <c r="M12"/>
  <c r="M42"/>
  <c r="M76"/>
  <c r="K108"/>
  <c r="M108" s="1"/>
  <c r="K107"/>
  <c r="M107" s="1"/>
  <c r="K106"/>
  <c r="M106" s="1"/>
  <c r="L75"/>
  <c r="K75"/>
  <c r="L44"/>
  <c r="K44"/>
  <c r="L36"/>
  <c r="K36"/>
  <c r="L17"/>
  <c r="K17"/>
  <c r="L16"/>
  <c r="K16"/>
  <c r="L43"/>
  <c r="K43"/>
  <c r="L73"/>
  <c r="K73"/>
  <c r="K105"/>
  <c r="M105" s="1"/>
  <c r="K104"/>
  <c r="M104" s="1"/>
  <c r="K103"/>
  <c r="M103" s="1"/>
  <c r="K102"/>
  <c r="M102" s="1"/>
  <c r="K101"/>
  <c r="M101" s="1"/>
  <c r="L39"/>
  <c r="K39"/>
  <c r="L74"/>
  <c r="K74"/>
  <c r="M75" l="1"/>
  <c r="M44"/>
  <c r="M17"/>
  <c r="M16"/>
  <c r="M36"/>
  <c r="M43"/>
  <c r="M73"/>
  <c r="M39"/>
  <c r="M74"/>
  <c r="K100" l="1"/>
  <c r="M100" s="1"/>
  <c r="K99"/>
  <c r="L38"/>
  <c r="K38"/>
  <c r="L37"/>
  <c r="K37"/>
  <c r="L13"/>
  <c r="K13"/>
  <c r="L15"/>
  <c r="K15"/>
  <c r="H11"/>
  <c r="M15" l="1"/>
  <c r="M38"/>
  <c r="M13"/>
  <c r="M37"/>
  <c r="L161"/>
  <c r="K161"/>
  <c r="L11"/>
  <c r="K11"/>
  <c r="L160"/>
  <c r="K160"/>
  <c r="K341"/>
  <c r="L341" s="1"/>
  <c r="L10"/>
  <c r="K10"/>
  <c r="M161" l="1"/>
  <c r="M11"/>
  <c r="M160"/>
  <c r="M10"/>
  <c r="K159"/>
  <c r="K333"/>
  <c r="L333" s="1"/>
  <c r="K313"/>
  <c r="L313" s="1"/>
  <c r="K338"/>
  <c r="L338" s="1"/>
  <c r="K337"/>
  <c r="L337" s="1"/>
  <c r="K340"/>
  <c r="L340" s="1"/>
  <c r="K335"/>
  <c r="L335" s="1"/>
  <c r="M7"/>
  <c r="F323"/>
  <c r="K323" s="1"/>
  <c r="L323" s="1"/>
  <c r="K324"/>
  <c r="L324" s="1"/>
  <c r="K315"/>
  <c r="L315" s="1"/>
  <c r="K318"/>
  <c r="L318" s="1"/>
  <c r="K326"/>
  <c r="L326" s="1"/>
  <c r="F317"/>
  <c r="F316"/>
  <c r="K316" s="1"/>
  <c r="L316" s="1"/>
  <c r="F314"/>
  <c r="K314" s="1"/>
  <c r="L314" s="1"/>
  <c r="F294"/>
  <c r="K294" s="1"/>
  <c r="L294" s="1"/>
  <c r="F246"/>
  <c r="K246" s="1"/>
  <c r="L246" s="1"/>
  <c r="K325"/>
  <c r="L325" s="1"/>
  <c r="K329"/>
  <c r="L329" s="1"/>
  <c r="K330"/>
  <c r="L330" s="1"/>
  <c r="K322"/>
  <c r="L322" s="1"/>
  <c r="K332"/>
  <c r="L332" s="1"/>
  <c r="K328"/>
  <c r="L328" s="1"/>
  <c r="K321"/>
  <c r="L321" s="1"/>
  <c r="K310"/>
  <c r="L310" s="1"/>
  <c r="K312"/>
  <c r="L312" s="1"/>
  <c r="K309"/>
  <c r="L309" s="1"/>
  <c r="K311"/>
  <c r="L311" s="1"/>
  <c r="K240"/>
  <c r="L240" s="1"/>
  <c r="K293"/>
  <c r="L293" s="1"/>
  <c r="K307"/>
  <c r="L307" s="1"/>
  <c r="K308"/>
  <c r="L308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8"/>
  <c r="L298" s="1"/>
  <c r="K296"/>
  <c r="L296" s="1"/>
  <c r="K295"/>
  <c r="L295" s="1"/>
  <c r="K290"/>
  <c r="L290" s="1"/>
  <c r="K289"/>
  <c r="L289" s="1"/>
  <c r="K288"/>
  <c r="L288" s="1"/>
  <c r="K285"/>
  <c r="L285" s="1"/>
  <c r="K284"/>
  <c r="L284" s="1"/>
  <c r="K283"/>
  <c r="L283" s="1"/>
  <c r="K282"/>
  <c r="L282" s="1"/>
  <c r="K281"/>
  <c r="L281" s="1"/>
  <c r="K280"/>
  <c r="L280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8"/>
  <c r="L268" s="1"/>
  <c r="K266"/>
  <c r="L266" s="1"/>
  <c r="K264"/>
  <c r="L264" s="1"/>
  <c r="K262"/>
  <c r="L262" s="1"/>
  <c r="K261"/>
  <c r="L261" s="1"/>
  <c r="K260"/>
  <c r="L260" s="1"/>
  <c r="K258"/>
  <c r="L258" s="1"/>
  <c r="K257"/>
  <c r="L257" s="1"/>
  <c r="K256"/>
  <c r="L256" s="1"/>
  <c r="K255"/>
  <c r="K254"/>
  <c r="L254" s="1"/>
  <c r="K253"/>
  <c r="L253" s="1"/>
  <c r="K251"/>
  <c r="L251" s="1"/>
  <c r="K250"/>
  <c r="L250" s="1"/>
  <c r="K249"/>
  <c r="L249" s="1"/>
  <c r="K248"/>
  <c r="L248" s="1"/>
  <c r="K247"/>
  <c r="L247" s="1"/>
  <c r="H245"/>
  <c r="K245" s="1"/>
  <c r="L245" s="1"/>
  <c r="K242"/>
  <c r="L242" s="1"/>
  <c r="K241"/>
  <c r="L241" s="1"/>
  <c r="K239"/>
  <c r="L239" s="1"/>
  <c r="K238"/>
  <c r="L238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H211"/>
  <c r="K211" s="1"/>
  <c r="L211" s="1"/>
  <c r="F210"/>
  <c r="K210" s="1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D7" i="6"/>
  <c r="K6" i="4"/>
  <c r="K6" i="3"/>
  <c r="L6" i="2"/>
  <c r="M159" i="7" l="1"/>
</calcChain>
</file>

<file path=xl/sharedStrings.xml><?xml version="1.0" encoding="utf-8"?>
<sst xmlns="http://schemas.openxmlformats.org/spreadsheetml/2006/main" count="2965" uniqueCount="1138">
  <si>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</si>
  <si>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</si>
  <si>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</si>
  <si>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</si>
  <si>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</si>
  <si>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</si>
  <si>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</si>
  <si>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</si>
  <si>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</si>
  <si>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</si>
  <si>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</si>
  <si>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</si>
  <si>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</si>
  <si>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</si>
  <si>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</si>
  <si>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</si>
  <si>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</si>
  <si>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</si>
  <si>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</si>
  <si>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</si>
  <si>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</si>
  <si>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</si>
  <si>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</si>
  <si>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</si>
  <si>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</si>
  <si>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</si>
  <si>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</si>
  <si>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</si>
  <si>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</si>
  <si>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</si>
  <si>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</si>
  <si>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</si>
  <si>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</si>
  <si>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</si>
  <si>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</si>
  <si>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</si>
  <si>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</si>
  <si>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</si>
  <si>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</si>
  <si>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</si>
  <si>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</si>
  <si>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</si>
  <si>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</si>
  <si>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</si>
  <si>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</si>
  <si>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</si>
  <si>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</si>
  <si>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</si>
  <si>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</si>
  <si>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</si>
  <si>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</si>
  <si>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</si>
  <si>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</si>
  <si>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</si>
  <si>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</si>
  <si>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</si>
  <si>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</si>
  <si>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</si>
  <si>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</si>
  <si>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</si>
  <si>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</si>
  <si>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</si>
  <si>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</si>
  <si>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</si>
  <si>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</si>
  <si>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</si>
  <si>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</si>
  <si>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</si>
  <si>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</si>
  <si>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</si>
  <si>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</si>
  <si>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</si>
  <si>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</si>
  <si>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</si>
  <si>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</si>
  <si>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</si>
  <si>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</si>
  <si>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</si>
  <si>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</si>
  <si>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</si>
  <si>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</si>
  <si>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</si>
  <si>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</si>
  <si>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</si>
  <si>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</si>
  <si>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</si>
  <si>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</si>
  <si>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</si>
  <si>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</si>
  <si>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</si>
  <si>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</si>
  <si>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</si>
  <si>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</si>
  <si>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</si>
  <si>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</si>
  <si>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</si>
  <si>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</si>
  <si>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</si>
  <si>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</si>
  <si>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</si>
  <si>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</si>
  <si>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</si>
  <si>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</si>
  <si>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</si>
  <si>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</si>
  <si>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</si>
  <si>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</si>
  <si>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</si>
  <si>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</si>
  <si>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</si>
  <si>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</si>
  <si>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</si>
  <si>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</si>
  <si>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</si>
  <si>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</si>
  <si>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</si>
  <si>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</si>
  <si>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</si>
  <si>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</si>
  <si>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</si>
  <si>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</si>
  <si>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</si>
  <si>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</si>
  <si>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</si>
  <si>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</si>
  <si>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</si>
  <si>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</si>
  <si>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</si>
  <si>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</si>
  <si>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</si>
  <si>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</si>
  <si>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</si>
  <si>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</si>
  <si>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</si>
  <si>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</si>
  <si>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</si>
  <si>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</si>
  <si>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</si>
  <si>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</si>
  <si>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</si>
  <si>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</si>
  <si>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</si>
  <si>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</si>
  <si>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</si>
  <si>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</si>
  <si>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</si>
  <si>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</si>
  <si>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</si>
  <si>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</si>
  <si>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</si>
  <si>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</si>
  <si>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</si>
  <si>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</si>
  <si>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</si>
  <si>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</si>
  <si>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</si>
  <si>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</si>
  <si>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</si>
  <si>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</si>
  <si>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</si>
  <si>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</si>
  <si>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</si>
  <si>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</si>
  <si>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</si>
  <si>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</si>
  <si>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</si>
  <si>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</si>
  <si>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</si>
  <si>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</si>
  <si>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</si>
  <si>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</si>
  <si>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</si>
  <si>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</si>
  <si>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</si>
  <si>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</si>
  <si>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</si>
  <si>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</si>
  <si>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</si>
  <si>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</si>
  <si>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</si>
  <si>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</si>
  <si>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</si>
  <si>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</si>
  <si>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</si>
  <si>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</si>
  <si>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</si>
  <si>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</si>
  <si>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</si>
  <si>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</si>
  <si>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</si>
  <si>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</si>
  <si>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</si>
  <si>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</si>
  <si>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</si>
  <si>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</si>
  <si>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</si>
  <si>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</si>
  <si>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</si>
  <si>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</si>
  <si>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</si>
  <si>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</si>
  <si>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</si>
  <si>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</si>
  <si>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</si>
  <si>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</si>
  <si>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</si>
  <si>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</si>
  <si>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</si>
  <si>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</si>
  <si>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</si>
  <si>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</si>
  <si>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</si>
  <si>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</si>
  <si>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</si>
  <si>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</si>
  <si>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</si>
  <si>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</si>
  <si>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</si>
  <si>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</si>
  <si>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</si>
  <si>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</si>
  <si>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</si>
  <si>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</si>
  <si>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</si>
  <si>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</si>
  <si>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</si>
  <si>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</si>
  <si>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</si>
  <si>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</si>
  <si>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</si>
  <si>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</si>
  <si>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</si>
  <si>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</si>
  <si>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</si>
  <si>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</si>
  <si>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</si>
  <si>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</si>
  <si>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</si>
  <si>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</si>
  <si>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</si>
  <si>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</si>
  <si>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</si>
  <si>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</si>
  <si>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</si>
  <si>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</si>
  <si>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</si>
  <si>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</si>
  <si>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</si>
  <si>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</si>
  <si>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</si>
  <si>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</si>
  <si>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</si>
  <si>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</si>
  <si>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</si>
  <si>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</si>
  <si>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</si>
  <si>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</si>
  <si>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</si>
  <si>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</si>
  <si>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</si>
  <si>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</si>
  <si>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</si>
  <si>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</si>
  <si>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</si>
  <si>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</si>
  <si>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</si>
  <si>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</si>
  <si>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</si>
  <si>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</si>
  <si>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</si>
  <si>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</si>
  <si>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</si>
  <si>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</si>
  <si>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</si>
  <si>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</si>
  <si>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</si>
  <si>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</si>
  <si>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</si>
  <si>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</si>
  <si>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</si>
  <si>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</si>
  <si>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</si>
  <si>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</si>
  <si>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</si>
  <si>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</si>
  <si>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</si>
  <si>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</si>
  <si>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</si>
  <si>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</si>
  <si>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</si>
  <si>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</si>
  <si>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</si>
  <si>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</si>
  <si>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</si>
  <si>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</si>
  <si>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</si>
  <si>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</si>
  <si>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</si>
  <si>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</si>
  <si>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</si>
  <si>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</si>
  <si>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</si>
  <si>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</si>
  <si>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</si>
  <si>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</si>
  <si>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</si>
  <si>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</si>
  <si>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</si>
  <si>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</si>
  <si>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</si>
  <si>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</si>
  <si>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</si>
  <si>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</si>
  <si>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</si>
  <si>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</si>
  <si>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</si>
  <si>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</si>
  <si>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</si>
  <si>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</si>
  <si>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</si>
  <si>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</si>
  <si>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</si>
  <si>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</si>
  <si>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</si>
  <si>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</si>
  <si>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</si>
  <si>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</si>
  <si>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</si>
  <si>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</si>
  <si>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</si>
  <si>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</si>
  <si>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</si>
  <si>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</si>
  <si>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</si>
  <si>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</si>
  <si>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</si>
  <si>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</si>
  <si>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</si>
  <si>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</si>
  <si>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</si>
  <si>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</si>
  <si>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</si>
  <si>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</si>
  <si>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</si>
  <si>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</si>
  <si>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</si>
  <si>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</si>
  <si>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</si>
  <si>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</si>
  <si>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</si>
  <si>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</si>
  <si>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</si>
  <si>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</si>
  <si>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</si>
  <si>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</si>
  <si>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</si>
  <si>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</si>
  <si>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</si>
  <si>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</si>
  <si>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</si>
  <si>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</si>
  <si>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</si>
  <si>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</si>
  <si>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</si>
  <si>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</si>
  <si>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</si>
  <si>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</si>
  <si>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</si>
  <si>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</si>
  <si>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</si>
  <si>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</si>
  <si>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</si>
  <si>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</si>
  <si>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</si>
  <si>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</si>
  <si>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</si>
  <si>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</si>
  <si>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</si>
  <si>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</si>
  <si>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</si>
  <si>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</si>
  <si>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</si>
  <si>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</si>
  <si>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</si>
  <si>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</si>
  <si>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</si>
  <si>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</si>
  <si>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</si>
  <si>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</si>
  <si>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</si>
  <si>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</si>
  <si>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</si>
  <si>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</si>
  <si>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</si>
  <si>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</si>
  <si>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</si>
  <si>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</si>
  <si>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</si>
  <si>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</si>
  <si>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</si>
  <si>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</si>
  <si>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</si>
  <si>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</si>
  <si>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</si>
  <si>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</si>
  <si>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</si>
  <si>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</si>
  <si>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</si>
  <si>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</si>
  <si>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</si>
  <si>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</si>
  <si>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</si>
  <si>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</si>
  <si>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</si>
  <si>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</si>
  <si>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</si>
  <si>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</si>
  <si>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</si>
  <si>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</si>
  <si>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</si>
  <si>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</si>
  <si>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</si>
  <si>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</si>
  <si>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</si>
  <si>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</si>
  <si>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</si>
  <si>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</si>
  <si>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</si>
  <si>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</si>
  <si>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</si>
  <si>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</si>
  <si>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</si>
  <si>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</si>
  <si>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</si>
  <si>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</si>
  <si>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</si>
  <si>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</si>
  <si>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</si>
  <si>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</si>
  <si>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</si>
  <si>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</si>
  <si>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</si>
  <si>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</si>
  <si>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</si>
  <si>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</si>
  <si>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</si>
  <si>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</si>
  <si>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</si>
  <si>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</si>
  <si>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</si>
  <si>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</si>
  <si>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</si>
  <si>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</si>
  <si>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</si>
  <si>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</si>
  <si>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</si>
  <si>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</si>
  <si>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</si>
  <si>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</si>
  <si>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</si>
  <si>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</si>
  <si>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</si>
  <si>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</si>
  <si>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</si>
  <si>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</si>
  <si>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</si>
  <si>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</si>
  <si>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</si>
  <si>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</si>
  <si>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</si>
  <si>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</si>
  <si>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</si>
  <si>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</si>
  <si>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</si>
  <si>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</si>
  <si>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</si>
  <si>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</si>
  <si>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</si>
  <si>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</si>
  <si>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</si>
  <si>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</si>
  <si>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</si>
  <si>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</si>
  <si>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</si>
  <si>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</si>
  <si>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</si>
  <si>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</si>
  <si>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</si>
  <si>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</si>
  <si>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</si>
  <si>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</si>
  <si>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</si>
  <si>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</si>
  <si>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</si>
  <si>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</si>
  <si>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</si>
  <si>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</si>
  <si>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</si>
  <si>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</si>
  <si>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</si>
  <si>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</si>
  <si>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</si>
  <si>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</si>
  <si>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</si>
  <si>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</si>
  <si>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</si>
  <si>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</si>
  <si>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</si>
  <si>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</si>
  <si>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</si>
  <si>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</si>
  <si>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</si>
  <si>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</si>
  <si>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</si>
  <si>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</si>
  <si>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</si>
  <si>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</si>
  <si>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</si>
  <si>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</si>
  <si>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</si>
  <si>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</si>
  <si>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</si>
  <si>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</si>
  <si>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</si>
  <si>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</si>
  <si>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</si>
  <si>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</si>
  <si>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</si>
  <si>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</si>
  <si>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</si>
  <si>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</si>
  <si>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</si>
  <si>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</si>
  <si>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</si>
  <si>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</si>
  <si>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</si>
  <si>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</si>
  <si>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</si>
  <si>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</si>
  <si>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</si>
  <si>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</si>
  <si>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</si>
  <si>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</si>
  <si>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</si>
  <si>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</si>
  <si>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</si>
  <si>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</si>
  <si>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</si>
  <si>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</si>
  <si>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</si>
  <si>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</si>
  <si>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</si>
  <si>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</si>
  <si>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</si>
  <si>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</si>
  <si>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</si>
  <si>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</si>
  <si>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</si>
  <si>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</si>
  <si>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</si>
  <si>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</si>
  <si>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</si>
  <si>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</si>
  <si>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</si>
  <si>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</si>
  <si>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</si>
  <si>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</si>
  <si>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</si>
  <si>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</si>
  <si>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</si>
  <si>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</si>
  <si>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</si>
  <si>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</si>
  <si>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</si>
  <si>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</si>
  <si>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</si>
  <si>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</si>
  <si>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</si>
  <si>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</si>
  <si>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</si>
  <si>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</si>
  <si>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</si>
  <si>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</si>
  <si>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</si>
  <si>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</si>
  <si>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</si>
  <si>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</si>
  <si>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</si>
  <si>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</si>
  <si>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</si>
  <si>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</si>
  <si>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</si>
  <si>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</si>
  <si>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</si>
  <si>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</si>
  <si>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</si>
  <si>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</si>
  <si>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</si>
  <si>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</si>
  <si>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</si>
  <si>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</si>
  <si>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</si>
  <si>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</si>
  <si>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</si>
  <si>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</si>
  <si>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</si>
  <si>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</si>
  <si>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</si>
  <si>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</si>
  <si>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</si>
  <si>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</si>
  <si>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</si>
  <si>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</si>
  <si>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</si>
  <si>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</si>
  <si>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</si>
  <si>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</si>
  <si>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</si>
  <si>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</si>
  <si>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</si>
  <si>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</si>
  <si>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</si>
  <si>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</si>
  <si>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</si>
  <si>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</si>
  <si>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</si>
  <si>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</si>
  <si>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</si>
  <si>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</si>
  <si>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</si>
  <si>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</si>
  <si>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</si>
  <si>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</si>
  <si>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</si>
  <si>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</si>
  <si>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</si>
  <si>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</si>
  <si>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</si>
  <si>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</si>
  <si>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</si>
  <si>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</si>
  <si>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</si>
  <si>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</si>
  <si>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</si>
  <si>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</si>
  <si>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</si>
  <si>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</si>
  <si>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</si>
  <si>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</si>
  <si>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</si>
  <si>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</si>
  <si>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</si>
  <si>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</si>
  <si>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</si>
  <si>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</si>
  <si>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</si>
  <si>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</si>
  <si>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</si>
  <si>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</si>
  <si>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</si>
  <si>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</si>
  <si>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</si>
  <si>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</si>
  <si>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</si>
  <si>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</si>
  <si>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</si>
  <si>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</si>
  <si>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</si>
  <si>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</si>
  <si>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</si>
  <si>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</si>
  <si>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</si>
  <si>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</si>
  <si>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</si>
  <si>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</si>
  <si>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</si>
  <si>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</si>
  <si>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</si>
  <si>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</si>
  <si>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</si>
  <si>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</si>
  <si>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</si>
  <si>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</si>
  <si>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</si>
  <si>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</si>
  <si>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</si>
  <si>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</si>
  <si>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</si>
  <si>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</si>
  <si>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</si>
  <si>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</si>
  <si>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</si>
  <si>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</si>
  <si>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</si>
  <si>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</si>
  <si>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</si>
  <si>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</si>
  <si>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</si>
  <si>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</si>
  <si>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</si>
  <si>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</si>
  <si>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</si>
  <si>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</si>
  <si>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</si>
  <si>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</si>
  <si>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</si>
  <si>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</si>
  <si>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</si>
  <si>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</si>
  <si>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</si>
  <si>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</si>
  <si>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</si>
  <si>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</si>
  <si>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</si>
  <si>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</si>
  <si>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</si>
  <si>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</si>
  <si>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</si>
  <si>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</si>
  <si>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</si>
  <si>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</si>
  <si>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</si>
  <si>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</si>
  <si>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</si>
  <si>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</si>
  <si>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</si>
  <si>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</si>
  <si>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</si>
  <si>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</si>
  <si>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</si>
  <si>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</si>
  <si>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</si>
  <si>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</si>
  <si>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</si>
  <si>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</si>
  <si>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</si>
  <si>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</si>
  <si>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</si>
  <si>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</si>
  <si>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</si>
  <si>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</si>
  <si>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</si>
  <si>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</si>
  <si>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</si>
  <si>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</si>
  <si>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</si>
  <si>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</si>
  <si>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</si>
  <si>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</si>
  <si>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</si>
  <si>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</si>
  <si>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</si>
  <si>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</si>
  <si>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</si>
  <si>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</si>
  <si>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</si>
  <si>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</si>
  <si>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</si>
  <si>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</si>
  <si>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</si>
  <si>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</si>
  <si>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</si>
  <si>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</si>
  <si>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</si>
  <si>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</si>
  <si>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</si>
  <si>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</si>
  <si>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</si>
  <si>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</si>
  <si>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</si>
  <si>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</si>
  <si>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</si>
  <si>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</si>
  <si>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</si>
  <si>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</si>
  <si>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</si>
  <si>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</si>
  <si>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</si>
  <si>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</si>
  <si>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</si>
  <si>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</si>
  <si>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</si>
  <si>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</si>
  <si>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</si>
  <si>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</si>
  <si>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</si>
  <si>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</si>
  <si>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</si>
  <si>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</si>
  <si>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</si>
  <si>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</si>
  <si>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</si>
  <si>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</si>
  <si>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</si>
  <si>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</si>
  <si>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</si>
  <si>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</si>
  <si>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</si>
  <si>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</si>
  <si>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</si>
  <si>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</si>
  <si>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</si>
  <si>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</si>
  <si>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</si>
  <si>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</si>
  <si>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</si>
  <si>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</si>
  <si>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</si>
  <si>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</si>
  <si>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</si>
  <si>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</si>
  <si>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</si>
  <si>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</si>
  <si>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</si>
  <si>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</si>
  <si>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</si>
  <si>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</si>
  <si>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</si>
  <si>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</si>
  <si>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</si>
  <si>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</si>
  <si>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</si>
  <si>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</si>
  <si>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</si>
  <si>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</si>
  <si>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</si>
  <si>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</si>
  <si>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</si>
  <si>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</si>
  <si>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</si>
  <si>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</si>
  <si>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</si>
  <si>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</si>
  <si>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</si>
  <si>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</si>
  <si>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</si>
  <si>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</si>
  <si>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</si>
  <si>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</si>
  <si>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</si>
  <si>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</si>
  <si>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</si>
  <si>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</si>
  <si>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</si>
  <si>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Profit of Rs.21.5/-</t>
  </si>
  <si>
    <t>Part profit of Rs.80/-</t>
  </si>
  <si>
    <t>3050-3250</t>
  </si>
  <si>
    <t>5700-5800</t>
  </si>
  <si>
    <t>350-360</t>
  </si>
  <si>
    <t xml:space="preserve">HDFCLIFE </t>
  </si>
  <si>
    <t>715-725</t>
  </si>
  <si>
    <t xml:space="preserve">RELIANCE </t>
  </si>
  <si>
    <t>2300-2400</t>
  </si>
  <si>
    <t xml:space="preserve">IGL </t>
  </si>
  <si>
    <t>545-564</t>
  </si>
  <si>
    <t>107-112</t>
  </si>
  <si>
    <t>Buy&lt;&gt;</t>
  </si>
  <si>
    <t>2000-2050</t>
  </si>
  <si>
    <t>PIIND APRIL FUT</t>
  </si>
  <si>
    <t>2350-2370</t>
  </si>
  <si>
    <t>560-580</t>
  </si>
  <si>
    <t>710-720</t>
  </si>
  <si>
    <t>3750-3800</t>
  </si>
  <si>
    <t>Profit of Rs.38.75/-</t>
  </si>
  <si>
    <t>Profit of Rs.450/-</t>
  </si>
  <si>
    <t>Profit of Rs.460/-</t>
  </si>
  <si>
    <t>NIFTY 14600 PE 08-APR</t>
  </si>
  <si>
    <t>150-170</t>
  </si>
  <si>
    <t>Loss of Rs.36/-</t>
  </si>
  <si>
    <t>BANKNIFTY 32900 PE 08-APR</t>
  </si>
  <si>
    <t>BHARTIARTL APRIL FUT</t>
  </si>
  <si>
    <t>535-540</t>
  </si>
  <si>
    <t>Retail Research Technical Calls &amp; Fundamental Performance Report for the month of April-2021</t>
  </si>
  <si>
    <t>1465-1475</t>
  </si>
  <si>
    <t>1600-1700</t>
  </si>
  <si>
    <t>Profit of Rs.100/-</t>
  </si>
  <si>
    <t>NIFTY 14800 CE 08-APR</t>
  </si>
  <si>
    <t>930-940</t>
  </si>
  <si>
    <t xml:space="preserve">EXIDEIND </t>
  </si>
  <si>
    <t>195-200</t>
  </si>
  <si>
    <t>Profit of Rs.2.5/-</t>
  </si>
  <si>
    <t>Profit of Rs.90/-</t>
  </si>
  <si>
    <t>585-590</t>
  </si>
  <si>
    <t>Profit of Rs.6.5/-</t>
  </si>
  <si>
    <t>BPCL 420 PE APR</t>
  </si>
  <si>
    <t>NIFTY 14700 CE 08-APR</t>
  </si>
  <si>
    <t>140-150</t>
  </si>
  <si>
    <t>Profit of Rs.15/-</t>
  </si>
  <si>
    <t>Profit of Rs.17/-</t>
  </si>
  <si>
    <t>Profit of Rs.45/-</t>
  </si>
  <si>
    <t>Sell</t>
  </si>
  <si>
    <t>Profit of Rs.9.5/-</t>
  </si>
  <si>
    <t>Profit of Rs.1.05/-</t>
  </si>
  <si>
    <t>Profit of Rs.31.5/-</t>
  </si>
  <si>
    <t>Profit of Rs.110/-</t>
  </si>
  <si>
    <t>Profit of Rs.14.5/-</t>
  </si>
  <si>
    <t>AARTIIND APRIL FUT</t>
  </si>
  <si>
    <t>1400-1410</t>
  </si>
  <si>
    <t>440-450</t>
  </si>
  <si>
    <t>Profit of Rs.10.5/-</t>
  </si>
  <si>
    <t>524-530</t>
  </si>
  <si>
    <t>NIFTY 14700 PE 08-APR</t>
  </si>
  <si>
    <t>Loss of Rs.42/-</t>
  </si>
  <si>
    <t>BANKNIFTY 32600 PE 08-APR</t>
  </si>
  <si>
    <t>Loss of Rs.200/-</t>
  </si>
  <si>
    <t>567-571</t>
  </si>
  <si>
    <t>620-640</t>
  </si>
  <si>
    <t>TCS APRIL FUT</t>
  </si>
  <si>
    <t>3380-3390</t>
  </si>
  <si>
    <t>HEROMOTOCO APRIL FUT</t>
  </si>
  <si>
    <t>HCLTECH APR FUT</t>
  </si>
  <si>
    <t>HCLTECH APR 1090 CE</t>
  </si>
  <si>
    <t>Profit of Rs.1.0/-</t>
  </si>
  <si>
    <t>HEROMOTOCO APR 3050 CE</t>
  </si>
  <si>
    <t>Profit of Rs.175/-</t>
  </si>
  <si>
    <t xml:space="preserve">LTI </t>
  </si>
  <si>
    <t>4500 -4550</t>
  </si>
  <si>
    <t>TECHM APR FUT</t>
  </si>
  <si>
    <t>TECHM APR 1100 CE</t>
  </si>
  <si>
    <t>Loss of Rs.10/-</t>
  </si>
  <si>
    <t>ANURAS</t>
  </si>
  <si>
    <t>550-560</t>
  </si>
  <si>
    <t>NIFTY 14900 PE 08-APR</t>
  </si>
  <si>
    <t>Profit of Rs.16/-</t>
  </si>
  <si>
    <t xml:space="preserve">ZEEL 210 CE APR </t>
  </si>
  <si>
    <t>9.0-10</t>
  </si>
  <si>
    <t>Profit of Rs.28.5/-</t>
  </si>
  <si>
    <t>Profit of Rs.14/-</t>
  </si>
  <si>
    <t>Profit of Rs.29.50/-</t>
  </si>
  <si>
    <t>Profit of Rs.0.75/-</t>
  </si>
  <si>
    <t xml:space="preserve">HDFCBANK 1460 CE APR </t>
  </si>
  <si>
    <t>50-55</t>
  </si>
  <si>
    <t>1500-1530</t>
  </si>
  <si>
    <t>Profit of Rs.50/-</t>
  </si>
  <si>
    <t>Profit of Rs.20/-</t>
  </si>
  <si>
    <t>Profit of Rs.115/-</t>
  </si>
  <si>
    <t xml:space="preserve">NATIONALUM </t>
  </si>
  <si>
    <t>56-55</t>
  </si>
  <si>
    <t>1900-1920</t>
  </si>
  <si>
    <t>1430-1450</t>
  </si>
  <si>
    <t>1550-1600</t>
  </si>
  <si>
    <t>Profit of Rs.0.95/-</t>
  </si>
  <si>
    <t>Loss of Rs.13.5/-</t>
  </si>
  <si>
    <t>Loss of Rs.30/-</t>
  </si>
  <si>
    <t>Loss of Rs.50/-</t>
  </si>
  <si>
    <t>Loss of Rs.46/-</t>
  </si>
  <si>
    <t>Loss of Rs.22/-</t>
  </si>
  <si>
    <t>Loss of Rs.15.5/-</t>
  </si>
  <si>
    <t>Loss of Rs.125/-</t>
  </si>
  <si>
    <t>Loss of Rs.1.25/-</t>
  </si>
  <si>
    <t>Loss of Rs.5.5/-</t>
  </si>
  <si>
    <t>NIFTY 14200 PE 15-APR</t>
  </si>
  <si>
    <t>BANKNIFTY 31000 PE 15-APR</t>
  </si>
  <si>
    <t>600-700</t>
  </si>
  <si>
    <t>Loss of Rs.150/-</t>
  </si>
  <si>
    <t>INFY 1420 CE APR</t>
  </si>
  <si>
    <t>40-45</t>
  </si>
  <si>
    <t>HEROMOTOCO 2950 CE APR</t>
  </si>
  <si>
    <t>Profit of Rs.7/-</t>
  </si>
  <si>
    <t>Profit of Rs.4.5/-</t>
  </si>
  <si>
    <t>Profit of Rs.5/-</t>
  </si>
  <si>
    <t>2700-2750</t>
  </si>
  <si>
    <t>No profit no loss</t>
  </si>
  <si>
    <t>Loss of Rs.41.5/-</t>
  </si>
  <si>
    <t>4100-4150</t>
  </si>
  <si>
    <t>4500-4600</t>
  </si>
  <si>
    <t>35-40</t>
  </si>
  <si>
    <t>Profit of Rs.3.5/-</t>
  </si>
  <si>
    <t>NIFTY 14400 PE 15-APR</t>
  </si>
  <si>
    <t>Loss of Rs.27/-</t>
  </si>
  <si>
    <t>730-735</t>
  </si>
  <si>
    <t>ESCORT</t>
  </si>
  <si>
    <t>Loss of Rs.75/-</t>
  </si>
  <si>
    <t>HDFCBANK 1460 CE APR</t>
  </si>
  <si>
    <t>45-50</t>
  </si>
  <si>
    <t>BAJAJ-AUTO 3700 CE APR</t>
  </si>
  <si>
    <t xml:space="preserve">BHARTIARTL 550 CE APR </t>
  </si>
  <si>
    <t>HDFCBANK 1480 CE APR</t>
  </si>
  <si>
    <t>30-35</t>
  </si>
  <si>
    <t>LUPIN 1110 CE APR</t>
  </si>
  <si>
    <t>Profit of Rs.11/-</t>
  </si>
  <si>
    <t>560-565</t>
  </si>
  <si>
    <t>Profit of Rs.12.5/-</t>
  </si>
  <si>
    <t>Profit of Rs.63.5/-</t>
  </si>
  <si>
    <t>4300-4400</t>
  </si>
  <si>
    <t xml:space="preserve">GRANULES APR FUT </t>
  </si>
  <si>
    <t>OZONEWORLD</t>
  </si>
  <si>
    <t>Loss of Rs.2.25/-</t>
  </si>
  <si>
    <t>Loss of Rs.72.5/-</t>
  </si>
  <si>
    <t>HCLTECH 1040 CE APR</t>
  </si>
  <si>
    <t>22-25</t>
  </si>
  <si>
    <t>NIFTY 14200 PE 22-APR</t>
  </si>
  <si>
    <t xml:space="preserve"> NIFTY 14200 PE 22-APR</t>
  </si>
  <si>
    <t>590-600</t>
  </si>
  <si>
    <t>Profit of Rs.6/-</t>
  </si>
  <si>
    <t>ALKEM APR FUT</t>
  </si>
  <si>
    <t>2880-2900</t>
  </si>
  <si>
    <t xml:space="preserve">ESCORTS </t>
  </si>
  <si>
    <t>1270-1280</t>
  </si>
  <si>
    <t>AUROPHARMA APR FUT</t>
  </si>
  <si>
    <t xml:space="preserve">HCLTECH APR FUT </t>
  </si>
  <si>
    <t>1760-1770</t>
  </si>
  <si>
    <t>1900-1950</t>
  </si>
  <si>
    <t>Profit of Rs.19.5/-</t>
  </si>
  <si>
    <t>Profit of Rs.2/-</t>
  </si>
  <si>
    <t>Loss of Rs.23.5/-</t>
  </si>
  <si>
    <t>Profit of Rs.13/-</t>
  </si>
  <si>
    <t>Loss of Rs.9.5/-</t>
  </si>
  <si>
    <t>Loss of Rs.155/-</t>
  </si>
  <si>
    <t>Profit of Rs.29/-</t>
  </si>
  <si>
    <t>Profit of Rs.16.5/-</t>
  </si>
  <si>
    <t>Loss of Rs.52.5/-</t>
  </si>
  <si>
    <t>BHARTIARTL 540 CE APR</t>
  </si>
  <si>
    <t xml:space="preserve"> IGL </t>
  </si>
  <si>
    <t>508-512</t>
  </si>
  <si>
    <t>535-545</t>
  </si>
  <si>
    <t>Loss of Rs.20/-</t>
  </si>
  <si>
    <t>Profit of Rs.4/-</t>
  </si>
  <si>
    <t xml:space="preserve">BPCL 415 CE APR </t>
  </si>
  <si>
    <t>Profit of Rs.1/-</t>
  </si>
  <si>
    <t>NIFTY 14000 PE 22-APR</t>
  </si>
  <si>
    <t>70-80</t>
  </si>
  <si>
    <t>SSPNFIN</t>
  </si>
  <si>
    <t>XTX MARKETS LLP</t>
  </si>
  <si>
    <t>Loss of Rs.9/-</t>
  </si>
  <si>
    <t>Loss of Rs.80/-</t>
  </si>
  <si>
    <t>125-128</t>
  </si>
  <si>
    <t>HDFCIFE 690 CE APR</t>
  </si>
  <si>
    <t>14-16</t>
  </si>
  <si>
    <t xml:space="preserve">HDFCAMC APR FUT </t>
  </si>
  <si>
    <t>2900-2920</t>
  </si>
  <si>
    <t>ESCORTS 1200 CE APR</t>
  </si>
  <si>
    <t>100-120</t>
  </si>
  <si>
    <t>1160-1166</t>
  </si>
  <si>
    <t>1220-1240</t>
  </si>
  <si>
    <t>3.90-4.10</t>
  </si>
  <si>
    <t>Profit of Rs.1.75/-</t>
  </si>
  <si>
    <t>BANKNIFTY 31600 CE 22-APR</t>
  </si>
  <si>
    <t>Loss of Rs.27.5/-</t>
  </si>
  <si>
    <t>ASIANPAINT 2520 CE APR</t>
  </si>
  <si>
    <t>EXIDEIND 175 CE APR</t>
  </si>
  <si>
    <t>2-2,20</t>
  </si>
  <si>
    <t>4-5.0</t>
  </si>
  <si>
    <t>HDFCAMC APR FUT</t>
  </si>
  <si>
    <t>Profit of Rs.1.5/-</t>
  </si>
  <si>
    <t>Profit of Rs.7.5/-</t>
  </si>
  <si>
    <t>GENNEX</t>
  </si>
  <si>
    <t>REGIUS SUPPLIERS PRIVATE LIMITED</t>
  </si>
  <si>
    <t>GKP</t>
  </si>
  <si>
    <t>HIRA HARESH VORA</t>
  </si>
  <si>
    <t>DARSHANGI MANISH PATEL</t>
  </si>
  <si>
    <t>RCL</t>
  </si>
  <si>
    <t>NK SECURITIES RESEARCH PRIVATE LIMITED</t>
  </si>
  <si>
    <t>ALPHA LEON ENTERPRISES LLP</t>
  </si>
  <si>
    <t>GRAVITON RESEARCH CAPITAL LLP</t>
  </si>
  <si>
    <t>REFEX</t>
  </si>
  <si>
    <t>Refex Industries Limited</t>
  </si>
  <si>
    <t>VERTOZ</t>
  </si>
  <si>
    <t>Vertoz Advertising Ltd</t>
  </si>
  <si>
    <t>OLGA TRADING PRIVATE LIMITED</t>
  </si>
  <si>
    <t>Loss of Rs.6.5/-</t>
  </si>
  <si>
    <t>Profit of Rs.1.8/-</t>
  </si>
  <si>
    <t>ICICIBANK 590 CE APR</t>
  </si>
  <si>
    <t>Profit of Rs.41.5/-</t>
  </si>
  <si>
    <t>7.5-8.5</t>
  </si>
  <si>
    <t>Loss of Rs.8/-</t>
  </si>
  <si>
    <t>HDFCLIFE 690 CE APR</t>
  </si>
  <si>
    <t>16-18</t>
  </si>
  <si>
    <t>Profit of Rs.2.25/-</t>
  </si>
  <si>
    <t>BHARATWIRE</t>
  </si>
  <si>
    <t>AUTHUM INVESTMENT &amp; INFRASTRUCTURE LIMITED</t>
  </si>
  <si>
    <t>MENTOR CAPITAL LIMITED</t>
  </si>
  <si>
    <t>CHITRTX</t>
  </si>
  <si>
    <t>CHHOTALAL RAMJIBHAI BHANDERI</t>
  </si>
  <si>
    <t>SHAILENDRA KASLIWAL</t>
  </si>
  <si>
    <t>GAGAN</t>
  </si>
  <si>
    <t>MADHU PARWAL</t>
  </si>
  <si>
    <t>PRAYASH DEALTRADE PRIVATE LIMITED</t>
  </si>
  <si>
    <t>GRPLTD</t>
  </si>
  <si>
    <t>KOUSHIK SEKHAR</t>
  </si>
  <si>
    <t>VIJAYA S</t>
  </si>
  <si>
    <t>MEHAI</t>
  </si>
  <si>
    <t>SANDIP KANTILAL KHATRI</t>
  </si>
  <si>
    <t>NIBE</t>
  </si>
  <si>
    <t>MUKESH KUMAR JAIN HUF</t>
  </si>
  <si>
    <t>YOGESH DNYANDEO WAKE</t>
  </si>
  <si>
    <t>JAYANTA RAY CHOUDHURY</t>
  </si>
  <si>
    <t>KARAN PAL SINGH</t>
  </si>
  <si>
    <t>SAGARPROD</t>
  </si>
  <si>
    <t>COMFORT COMMOTRADE PRIVATE LIMITED</t>
  </si>
  <si>
    <t>ATUL UMAKANT REGE</t>
  </si>
  <si>
    <t>SWATI ATUL REGE</t>
  </si>
  <si>
    <t>PARASRAMPURIA INFRASTRUCTURE LLP .</t>
  </si>
  <si>
    <t>SCTL</t>
  </si>
  <si>
    <t>RAMA SHIVA LEASE FINANCE PRIVATE LIMITED .</t>
  </si>
  <si>
    <t>SUBASH RAMASHISH MISHRA</t>
  </si>
  <si>
    <t>CHANDA SONI</t>
  </si>
  <si>
    <t>SVPHOUSING</t>
  </si>
  <si>
    <t>SANJAY BUTAN</t>
  </si>
  <si>
    <t>NSMK INVESTMENTS PRIVATE LIMITED</t>
  </si>
  <si>
    <t>TITANBIO</t>
  </si>
  <si>
    <t>NIRAJ RAJNIKANT SHAH</t>
  </si>
  <si>
    <t>VRFILMS</t>
  </si>
  <si>
    <t>SHRENI SHARES PRIVATE LIMITED</t>
  </si>
  <si>
    <t>YOGISUNG</t>
  </si>
  <si>
    <t>FAISALSHAIKH</t>
  </si>
  <si>
    <t>EUROPLUS ONE REALITY PRIVARTE LIMITED</t>
  </si>
  <si>
    <t>BALPHARMA</t>
  </si>
  <si>
    <t>Bal Pharma Limited</t>
  </si>
  <si>
    <t>ANKITA VISHAL SHAH</t>
  </si>
  <si>
    <t>NAVY RAMAVAT (HUF)</t>
  </si>
  <si>
    <t>Bharat Wire Ropes Ltd.</t>
  </si>
  <si>
    <t>EKC</t>
  </si>
  <si>
    <t>Everest Kanto Cylinder Li</t>
  </si>
  <si>
    <t>IRISDOREME</t>
  </si>
  <si>
    <t>Iris Clothings Limited</t>
  </si>
  <si>
    <t>VORA PRITESH BIJAL</t>
  </si>
  <si>
    <t>JUMPNET</t>
  </si>
  <si>
    <t>Jump Networks Limited</t>
  </si>
  <si>
    <t>TOUCHLINE SECURITIES PRIVATE LIMITED</t>
  </si>
  <si>
    <t>MARKSANS</t>
  </si>
  <si>
    <t>Marksans Pharma Limited</t>
  </si>
  <si>
    <t>MAXIND</t>
  </si>
  <si>
    <t>Max India Limited</t>
  </si>
  <si>
    <t>RAJASTHAN GLOBAL SECURITIES PVT LTD</t>
  </si>
  <si>
    <t>ONEPOINT</t>
  </si>
  <si>
    <t>One Point One Sol Ltd</t>
  </si>
  <si>
    <t>CNM FINVEST PRIVATE LIMITED .</t>
  </si>
  <si>
    <t>PVR Limited</t>
  </si>
  <si>
    <t>SNOWMAN</t>
  </si>
  <si>
    <t>Snowman Logistics Ltd.</t>
  </si>
  <si>
    <t>SUVEN</t>
  </si>
  <si>
    <t>Suven Life Sciences Ltd</t>
  </si>
  <si>
    <t>VIVIMEDLAB</t>
  </si>
  <si>
    <t>Vivimed Labs Limited</t>
  </si>
  <si>
    <t>M/S MENTOR CAPITAL LIMITED</t>
  </si>
  <si>
    <t>AUM SARVAGYAYA PARTNERS</t>
  </si>
  <si>
    <t>ELLIPSIS PARTNERS LLC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</si>
</sst>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98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2" borderId="4" xfId="0" applyNumberFormat="1" applyFont="1" applyFill="1" applyBorder="1" applyAlignment="1">
      <alignment horizontal="left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8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4" fontId="46" fillId="45" borderId="35" xfId="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4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43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5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4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43" fontId="8" fillId="59" borderId="35" xfId="160" applyFont="1" applyFill="1" applyBorder="1" applyAlignment="1">
      <alignment horizontal="left" vertical="center"/>
    </xf>
    <xf numFmtId="43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169" fontId="7" fillId="45" borderId="35" xfId="0" applyNumberFormat="1" applyFont="1" applyFill="1" applyBorder="1" applyAlignment="1">
      <alignment horizontal="center" vertical="center"/>
    </xf>
    <xf numFmtId="43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7" fillId="45" borderId="36" xfId="0" applyFont="1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8" borderId="9" xfId="0" applyFont="1" applyFill="1" applyBorder="1" applyAlignment="1">
      <alignment horizontal="center"/>
    </xf>
    <xf numFmtId="15" fontId="0" fillId="58" borderId="0" xfId="0" applyNumberFormat="1" applyFill="1" applyBorder="1" applyAlignment="1">
      <alignment horizontal="center" vertical="center"/>
    </xf>
    <xf numFmtId="43" fontId="8" fillId="58" borderId="35" xfId="160" applyFont="1" applyFill="1" applyBorder="1" applyAlignment="1">
      <alignment horizontal="left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65" fontId="46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9" fontId="7" fillId="58" borderId="35" xfId="0" applyNumberFormat="1" applyFont="1" applyFill="1" applyBorder="1" applyAlignment="1">
      <alignment horizontal="center" vertical="center"/>
    </xf>
    <xf numFmtId="43" fontId="7" fillId="58" borderId="35" xfId="16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7" fillId="45" borderId="36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4" fontId="0" fillId="45" borderId="35" xfId="0" applyNumberFormat="1" applyFill="1" applyBorder="1" applyAlignment="1">
      <alignment horizontal="center" vertical="center"/>
    </xf>
    <xf numFmtId="165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1" fontId="46" fillId="58" borderId="35" xfId="0" applyNumberFormat="1" applyFont="1" applyFill="1" applyBorder="1" applyAlignment="1">
      <alignment horizontal="center" vertical="center"/>
    </xf>
    <xf numFmtId="0" fontId="46" fillId="45" borderId="35" xfId="0" applyNumberFormat="1" applyFont="1" applyFill="1" applyBorder="1" applyAlignment="1">
      <alignment horizontal="center" vertical="center"/>
    </xf>
    <xf numFmtId="0" fontId="0" fillId="45" borderId="35" xfId="0" applyNumberFormat="1" applyFill="1" applyBorder="1" applyAlignment="1">
      <alignment horizontal="center" vertical="center"/>
    </xf>
    <xf numFmtId="15" fontId="0" fillId="45" borderId="35" xfId="0" applyNumberFormat="1" applyFill="1" applyBorder="1" applyAlignment="1">
      <alignment horizontal="center" vertical="center"/>
    </xf>
    <xf numFmtId="43" fontId="46" fillId="45" borderId="35" xfId="160" applyFont="1" applyFill="1" applyBorder="1" applyAlignment="1">
      <alignment horizontal="center" vertical="top"/>
    </xf>
    <xf numFmtId="0" fontId="0" fillId="45" borderId="35" xfId="0" applyFill="1" applyBorder="1" applyAlignment="1">
      <alignment horizontal="center" vertical="center"/>
    </xf>
    <xf numFmtId="0" fontId="46" fillId="45" borderId="35" xfId="0" applyFont="1" applyFill="1" applyBorder="1" applyAlignment="1">
      <alignment horizontal="center" vertical="top"/>
    </xf>
    <xf numFmtId="0" fontId="7" fillId="45" borderId="36" xfId="0" applyFont="1" applyFill="1" applyBorder="1" applyAlignment="1">
      <alignment horizontal="center" vertical="center"/>
    </xf>
    <xf numFmtId="0" fontId="46" fillId="58" borderId="35" xfId="0" applyNumberFormat="1" applyFont="1" applyFill="1" applyBorder="1" applyAlignment="1">
      <alignment horizontal="center" vertical="center"/>
    </xf>
    <xf numFmtId="0" fontId="0" fillId="49" borderId="35" xfId="0" applyNumberFormat="1" applyFill="1" applyBorder="1" applyAlignment="1">
      <alignment horizontal="center" vertical="center"/>
    </xf>
    <xf numFmtId="164" fontId="0" fillId="49" borderId="35" xfId="0" applyNumberFormat="1" applyFill="1" applyBorder="1" applyAlignment="1">
      <alignment horizontal="center" vertical="center"/>
    </xf>
    <xf numFmtId="15" fontId="0" fillId="49" borderId="35" xfId="0" applyNumberFormat="1" applyFill="1" applyBorder="1" applyAlignment="1">
      <alignment horizontal="center" vertical="center"/>
    </xf>
    <xf numFmtId="43" fontId="8" fillId="49" borderId="35" xfId="160" applyFont="1" applyFill="1" applyBorder="1" applyAlignment="1">
      <alignment horizontal="left" vertical="center"/>
    </xf>
    <xf numFmtId="43" fontId="46" fillId="49" borderId="35" xfId="160" applyFont="1" applyFill="1" applyBorder="1" applyAlignment="1">
      <alignment horizontal="center" vertical="top"/>
    </xf>
    <xf numFmtId="0" fontId="46" fillId="49" borderId="35" xfId="0" applyFont="1" applyFill="1" applyBorder="1" applyAlignment="1">
      <alignment horizontal="center" vertical="center"/>
    </xf>
    <xf numFmtId="0" fontId="0" fillId="49" borderId="35" xfId="0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top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5" xfId="51" applyNumberFormat="1" applyFont="1" applyFill="1" applyBorder="1" applyAlignment="1" applyProtection="1">
      <alignment horizontal="center" vertical="center" wrapText="1"/>
    </xf>
    <xf numFmtId="16" fontId="7" fillId="49" borderId="35" xfId="16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" fontId="0" fillId="49" borderId="35" xfId="0" applyNumberFormat="1" applyFill="1" applyBorder="1" applyAlignment="1">
      <alignment horizontal="center" vertical="center"/>
    </xf>
    <xf numFmtId="164" fontId="46" fillId="49" borderId="35" xfId="0" applyNumberFormat="1" applyFont="1" applyFill="1" applyBorder="1" applyAlignment="1">
      <alignment horizontal="center" vertical="center"/>
    </xf>
    <xf numFmtId="165" fontId="0" fillId="49" borderId="35" xfId="0" applyNumberFormat="1" applyFont="1" applyFill="1" applyBorder="1" applyAlignment="1">
      <alignment horizontal="center" vertical="center"/>
    </xf>
    <xf numFmtId="0" fontId="8" fillId="49" borderId="35" xfId="0" applyFont="1" applyFill="1" applyBorder="1" applyAlignment="1">
      <alignment horizontal="left"/>
    </xf>
    <xf numFmtId="0" fontId="0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2" fontId="7" fillId="49" borderId="35" xfId="0" applyNumberFormat="1" applyFont="1" applyFill="1" applyBorder="1" applyAlignment="1">
      <alignment horizontal="center" vertical="center"/>
    </xf>
    <xf numFmtId="16" fontId="48" fillId="49" borderId="35" xfId="16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7" fillId="2" borderId="35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45" borderId="36" xfId="160" applyNumberFormat="1" applyFont="1" applyFill="1" applyBorder="1" applyAlignment="1">
      <alignment horizontal="center" vertical="center"/>
    </xf>
    <xf numFmtId="16" fontId="7" fillId="45" borderId="37" xfId="160" applyNumberFormat="1" applyFont="1" applyFill="1" applyBorder="1" applyAlignment="1">
      <alignment horizontal="center" vertical="center"/>
    </xf>
    <xf numFmtId="0" fontId="46" fillId="45" borderId="36" xfId="0" applyFont="1" applyFill="1" applyBorder="1" applyAlignment="1">
      <alignment horizontal="center" vertical="center"/>
    </xf>
    <xf numFmtId="0" fontId="46" fillId="45" borderId="37" xfId="0" applyFont="1" applyFill="1" applyBorder="1" applyAlignment="1">
      <alignment horizontal="center" vertical="center"/>
    </xf>
    <xf numFmtId="164" fontId="46" fillId="45" borderId="36" xfId="0" applyNumberFormat="1" applyFont="1" applyFill="1" applyBorder="1" applyAlignment="1">
      <alignment horizontal="center" vertical="center"/>
    </xf>
    <xf numFmtId="164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43" fontId="7" fillId="45" borderId="36" xfId="160" applyFont="1" applyFill="1" applyBorder="1" applyAlignment="1">
      <alignment horizontal="center" vertical="center"/>
    </xf>
    <xf numFmtId="43" fontId="7" fillId="45" borderId="37" xfId="16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8" sqref="C28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44312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D18" sqref="D18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44312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75" t="s">
        <v>16</v>
      </c>
      <c r="B9" s="577" t="s">
        <v>17</v>
      </c>
      <c r="C9" s="577" t="s">
        <v>18</v>
      </c>
      <c r="D9" s="577" t="s">
        <v>832</v>
      </c>
      <c r="E9" s="260" t="s">
        <v>19</v>
      </c>
      <c r="F9" s="260" t="s">
        <v>20</v>
      </c>
      <c r="G9" s="572" t="s">
        <v>21</v>
      </c>
      <c r="H9" s="573"/>
      <c r="I9" s="574"/>
      <c r="J9" s="572" t="s">
        <v>22</v>
      </c>
      <c r="K9" s="573"/>
      <c r="L9" s="574"/>
      <c r="M9" s="260"/>
      <c r="N9" s="267"/>
      <c r="O9" s="267"/>
      <c r="P9" s="267"/>
    </row>
    <row r="10" spans="1:16" ht="59.25" customHeight="1">
      <c r="A10" s="576"/>
      <c r="B10" s="578" t="s">
        <v>17</v>
      </c>
      <c r="C10" s="578"/>
      <c r="D10" s="578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5" t="s">
        <v>35</v>
      </c>
      <c r="D11" s="466">
        <v>44315</v>
      </c>
      <c r="E11" s="284">
        <v>31709.599999999999</v>
      </c>
      <c r="F11" s="284">
        <v>31751.966666666664</v>
      </c>
      <c r="G11" s="296">
        <v>31334.033333333326</v>
      </c>
      <c r="H11" s="296">
        <v>30958.466666666664</v>
      </c>
      <c r="I11" s="296">
        <v>30540.533333333326</v>
      </c>
      <c r="J11" s="296">
        <v>32127.533333333326</v>
      </c>
      <c r="K11" s="296">
        <v>32545.466666666667</v>
      </c>
      <c r="L11" s="296">
        <v>32921.033333333326</v>
      </c>
      <c r="M11" s="283">
        <v>32169.9</v>
      </c>
      <c r="N11" s="283">
        <v>31376.400000000001</v>
      </c>
      <c r="O11" s="463">
        <v>1934925</v>
      </c>
      <c r="P11" s="464">
        <v>-1.6219033213427731E-2</v>
      </c>
    </row>
    <row r="12" spans="1:16" ht="15">
      <c r="A12" s="263">
        <v>2</v>
      </c>
      <c r="B12" s="362" t="s">
        <v>34</v>
      </c>
      <c r="C12" s="465" t="s">
        <v>36</v>
      </c>
      <c r="D12" s="466">
        <v>44315</v>
      </c>
      <c r="E12" s="297">
        <v>14338.6</v>
      </c>
      <c r="F12" s="297">
        <v>14356.9</v>
      </c>
      <c r="G12" s="298">
        <v>14245.25</v>
      </c>
      <c r="H12" s="298">
        <v>14151.9</v>
      </c>
      <c r="I12" s="298">
        <v>14040.25</v>
      </c>
      <c r="J12" s="298">
        <v>14450.25</v>
      </c>
      <c r="K12" s="298">
        <v>14561.899999999998</v>
      </c>
      <c r="L12" s="298">
        <v>14655.25</v>
      </c>
      <c r="M12" s="285">
        <v>14468.55</v>
      </c>
      <c r="N12" s="285">
        <v>14263.55</v>
      </c>
      <c r="O12" s="300">
        <v>12421500</v>
      </c>
      <c r="P12" s="301">
        <v>1.0007378993651625E-2</v>
      </c>
    </row>
    <row r="13" spans="1:16" ht="15">
      <c r="A13" s="263">
        <v>3</v>
      </c>
      <c r="B13" s="362" t="s">
        <v>34</v>
      </c>
      <c r="C13" s="465" t="s">
        <v>830</v>
      </c>
      <c r="D13" s="466">
        <v>44315</v>
      </c>
      <c r="E13" s="425">
        <v>15237.8</v>
      </c>
      <c r="F13" s="425">
        <v>15230.933333333334</v>
      </c>
      <c r="G13" s="426">
        <v>15076.866666666669</v>
      </c>
      <c r="H13" s="426">
        <v>14915.933333333334</v>
      </c>
      <c r="I13" s="426">
        <v>14761.866666666669</v>
      </c>
      <c r="J13" s="426">
        <v>15391.866666666669</v>
      </c>
      <c r="K13" s="426">
        <v>15545.933333333334</v>
      </c>
      <c r="L13" s="426">
        <v>15706.866666666669</v>
      </c>
      <c r="M13" s="427">
        <v>15385</v>
      </c>
      <c r="N13" s="427">
        <v>15070</v>
      </c>
      <c r="O13" s="428">
        <v>16000</v>
      </c>
      <c r="P13" s="429">
        <v>0</v>
      </c>
    </row>
    <row r="14" spans="1:16" ht="15">
      <c r="A14" s="263">
        <v>4</v>
      </c>
      <c r="B14" s="382" t="s">
        <v>841</v>
      </c>
      <c r="C14" s="465" t="s">
        <v>735</v>
      </c>
      <c r="D14" s="466">
        <v>44315</v>
      </c>
      <c r="E14" s="297">
        <v>1451.6</v>
      </c>
      <c r="F14" s="297">
        <v>1448.2</v>
      </c>
      <c r="G14" s="298">
        <v>1421.7</v>
      </c>
      <c r="H14" s="298">
        <v>1391.8</v>
      </c>
      <c r="I14" s="298">
        <v>1365.3</v>
      </c>
      <c r="J14" s="298">
        <v>1478.1000000000001</v>
      </c>
      <c r="K14" s="298">
        <v>1504.6000000000001</v>
      </c>
      <c r="L14" s="298">
        <v>1534.5000000000002</v>
      </c>
      <c r="M14" s="285">
        <v>1474.7</v>
      </c>
      <c r="N14" s="285">
        <v>1418.3</v>
      </c>
      <c r="O14" s="300">
        <v>546975</v>
      </c>
      <c r="P14" s="301">
        <v>9.5319148936170217E-2</v>
      </c>
    </row>
    <row r="15" spans="1:16" ht="15">
      <c r="A15" s="263">
        <v>5</v>
      </c>
      <c r="B15" s="362" t="s">
        <v>37</v>
      </c>
      <c r="C15" s="465" t="s">
        <v>38</v>
      </c>
      <c r="D15" s="466">
        <v>44315</v>
      </c>
      <c r="E15" s="297">
        <v>1814.95</v>
      </c>
      <c r="F15" s="297">
        <v>1822.8333333333333</v>
      </c>
      <c r="G15" s="298">
        <v>1793.1166666666666</v>
      </c>
      <c r="H15" s="298">
        <v>1771.2833333333333</v>
      </c>
      <c r="I15" s="298">
        <v>1741.5666666666666</v>
      </c>
      <c r="J15" s="298">
        <v>1844.6666666666665</v>
      </c>
      <c r="K15" s="298">
        <v>1874.3833333333332</v>
      </c>
      <c r="L15" s="298">
        <v>1896.2166666666665</v>
      </c>
      <c r="M15" s="285">
        <v>1852.55</v>
      </c>
      <c r="N15" s="285">
        <v>1801</v>
      </c>
      <c r="O15" s="300">
        <v>3501500</v>
      </c>
      <c r="P15" s="301">
        <v>-2.587286131589929E-2</v>
      </c>
    </row>
    <row r="16" spans="1:16" ht="15">
      <c r="A16" s="263">
        <v>6</v>
      </c>
      <c r="B16" s="362" t="s">
        <v>39</v>
      </c>
      <c r="C16" s="465" t="s">
        <v>40</v>
      </c>
      <c r="D16" s="466">
        <v>44315</v>
      </c>
      <c r="E16" s="297">
        <v>1155.95</v>
      </c>
      <c r="F16" s="297">
        <v>1160.7166666666665</v>
      </c>
      <c r="G16" s="298">
        <v>1139.4333333333329</v>
      </c>
      <c r="H16" s="298">
        <v>1122.9166666666665</v>
      </c>
      <c r="I16" s="298">
        <v>1101.633333333333</v>
      </c>
      <c r="J16" s="298">
        <v>1177.2333333333329</v>
      </c>
      <c r="K16" s="298">
        <v>1198.5166666666662</v>
      </c>
      <c r="L16" s="298">
        <v>1215.0333333333328</v>
      </c>
      <c r="M16" s="285">
        <v>1182</v>
      </c>
      <c r="N16" s="285">
        <v>1144.2</v>
      </c>
      <c r="O16" s="300">
        <v>17936000</v>
      </c>
      <c r="P16" s="301">
        <v>-1.5803336259877086E-2</v>
      </c>
    </row>
    <row r="17" spans="1:16" ht="15">
      <c r="A17" s="263">
        <v>7</v>
      </c>
      <c r="B17" s="362" t="s">
        <v>39</v>
      </c>
      <c r="C17" s="465" t="s">
        <v>41</v>
      </c>
      <c r="D17" s="466">
        <v>44315</v>
      </c>
      <c r="E17" s="297">
        <v>726</v>
      </c>
      <c r="F17" s="297">
        <v>731.36666666666667</v>
      </c>
      <c r="G17" s="298">
        <v>714.73333333333335</v>
      </c>
      <c r="H17" s="298">
        <v>703.4666666666667</v>
      </c>
      <c r="I17" s="298">
        <v>686.83333333333337</v>
      </c>
      <c r="J17" s="298">
        <v>742.63333333333333</v>
      </c>
      <c r="K17" s="298">
        <v>759.26666666666677</v>
      </c>
      <c r="L17" s="298">
        <v>770.5333333333333</v>
      </c>
      <c r="M17" s="285">
        <v>748</v>
      </c>
      <c r="N17" s="285">
        <v>720.1</v>
      </c>
      <c r="O17" s="300">
        <v>73920000</v>
      </c>
      <c r="P17" s="301">
        <v>-5.9505799293998992E-3</v>
      </c>
    </row>
    <row r="18" spans="1:16" ht="15">
      <c r="A18" s="263">
        <v>8</v>
      </c>
      <c r="B18" s="362" t="s">
        <v>51</v>
      </c>
      <c r="C18" s="465" t="s">
        <v>226</v>
      </c>
      <c r="D18" s="466">
        <v>44315</v>
      </c>
      <c r="E18" s="297">
        <v>2779.25</v>
      </c>
      <c r="F18" s="297">
        <v>2786.5666666666671</v>
      </c>
      <c r="G18" s="298">
        <v>2736.733333333334</v>
      </c>
      <c r="H18" s="298">
        <v>2694.2166666666672</v>
      </c>
      <c r="I18" s="298">
        <v>2644.3833333333341</v>
      </c>
      <c r="J18" s="298">
        <v>2829.0833333333339</v>
      </c>
      <c r="K18" s="298">
        <v>2878.916666666667</v>
      </c>
      <c r="L18" s="298">
        <v>2921.4333333333338</v>
      </c>
      <c r="M18" s="285">
        <v>2836.4</v>
      </c>
      <c r="N18" s="285">
        <v>2744.05</v>
      </c>
      <c r="O18" s="300">
        <v>329400</v>
      </c>
      <c r="P18" s="301">
        <v>-2.0808561236623068E-2</v>
      </c>
    </row>
    <row r="19" spans="1:16" ht="15">
      <c r="A19" s="263">
        <v>9</v>
      </c>
      <c r="B19" s="362" t="s">
        <v>43</v>
      </c>
      <c r="C19" s="465" t="s">
        <v>44</v>
      </c>
      <c r="D19" s="466">
        <v>44315</v>
      </c>
      <c r="E19" s="297">
        <v>802.9</v>
      </c>
      <c r="F19" s="297">
        <v>802.75</v>
      </c>
      <c r="G19" s="298">
        <v>795.5</v>
      </c>
      <c r="H19" s="298">
        <v>788.1</v>
      </c>
      <c r="I19" s="298">
        <v>780.85</v>
      </c>
      <c r="J19" s="298">
        <v>810.15</v>
      </c>
      <c r="K19" s="298">
        <v>817.4</v>
      </c>
      <c r="L19" s="298">
        <v>824.8</v>
      </c>
      <c r="M19" s="285">
        <v>810</v>
      </c>
      <c r="N19" s="285">
        <v>795.35</v>
      </c>
      <c r="O19" s="300">
        <v>4969000</v>
      </c>
      <c r="P19" s="301">
        <v>0.13889525555810223</v>
      </c>
    </row>
    <row r="20" spans="1:16" ht="15">
      <c r="A20" s="263">
        <v>10</v>
      </c>
      <c r="B20" s="362" t="s">
        <v>37</v>
      </c>
      <c r="C20" s="465" t="s">
        <v>45</v>
      </c>
      <c r="D20" s="466">
        <v>44315</v>
      </c>
      <c r="E20" s="297">
        <v>294.60000000000002</v>
      </c>
      <c r="F20" s="297">
        <v>295.09999999999997</v>
      </c>
      <c r="G20" s="298">
        <v>291.29999999999995</v>
      </c>
      <c r="H20" s="298">
        <v>288</v>
      </c>
      <c r="I20" s="298">
        <v>284.2</v>
      </c>
      <c r="J20" s="298">
        <v>298.39999999999992</v>
      </c>
      <c r="K20" s="298">
        <v>302.2</v>
      </c>
      <c r="L20" s="298">
        <v>305.49999999999989</v>
      </c>
      <c r="M20" s="285">
        <v>298.89999999999998</v>
      </c>
      <c r="N20" s="285">
        <v>291.8</v>
      </c>
      <c r="O20" s="300">
        <v>16827000</v>
      </c>
      <c r="P20" s="301">
        <v>-2.84081067036203E-2</v>
      </c>
    </row>
    <row r="21" spans="1:16" ht="15">
      <c r="A21" s="263">
        <v>11</v>
      </c>
      <c r="B21" s="362" t="s">
        <v>51</v>
      </c>
      <c r="C21" s="465" t="s">
        <v>294</v>
      </c>
      <c r="D21" s="466">
        <v>44315</v>
      </c>
      <c r="E21" s="297">
        <v>1000.3</v>
      </c>
      <c r="F21" s="297">
        <v>1002.2666666666668</v>
      </c>
      <c r="G21" s="298">
        <v>986.03333333333353</v>
      </c>
      <c r="H21" s="298">
        <v>971.76666666666677</v>
      </c>
      <c r="I21" s="298">
        <v>955.53333333333353</v>
      </c>
      <c r="J21" s="298">
        <v>1016.5333333333335</v>
      </c>
      <c r="K21" s="298">
        <v>1032.7666666666669</v>
      </c>
      <c r="L21" s="298">
        <v>1047.0333333333335</v>
      </c>
      <c r="M21" s="285">
        <v>1018.5</v>
      </c>
      <c r="N21" s="285">
        <v>988</v>
      </c>
      <c r="O21" s="300">
        <v>1148400</v>
      </c>
      <c r="P21" s="301">
        <v>-9.4876660341555973E-3</v>
      </c>
    </row>
    <row r="22" spans="1:16" ht="15">
      <c r="A22" s="263">
        <v>12</v>
      </c>
      <c r="B22" s="362" t="s">
        <v>39</v>
      </c>
      <c r="C22" s="465" t="s">
        <v>46</v>
      </c>
      <c r="D22" s="466">
        <v>44315</v>
      </c>
      <c r="E22" s="297">
        <v>3206</v>
      </c>
      <c r="F22" s="297">
        <v>3226.1333333333332</v>
      </c>
      <c r="G22" s="298">
        <v>3152.5666666666666</v>
      </c>
      <c r="H22" s="298">
        <v>3099.1333333333332</v>
      </c>
      <c r="I22" s="298">
        <v>3025.5666666666666</v>
      </c>
      <c r="J22" s="298">
        <v>3279.5666666666666</v>
      </c>
      <c r="K22" s="298">
        <v>3353.1333333333332</v>
      </c>
      <c r="L22" s="298">
        <v>3406.5666666666666</v>
      </c>
      <c r="M22" s="285">
        <v>3299.7</v>
      </c>
      <c r="N22" s="285">
        <v>3172.7</v>
      </c>
      <c r="O22" s="300">
        <v>2213500</v>
      </c>
      <c r="P22" s="301">
        <v>6.5939063210550247E-3</v>
      </c>
    </row>
    <row r="23" spans="1:16" ht="15">
      <c r="A23" s="263">
        <v>13</v>
      </c>
      <c r="B23" s="362" t="s">
        <v>43</v>
      </c>
      <c r="C23" s="465" t="s">
        <v>47</v>
      </c>
      <c r="D23" s="466">
        <v>44315</v>
      </c>
      <c r="E23" s="297">
        <v>201.7</v>
      </c>
      <c r="F23" s="297">
        <v>202.68333333333331</v>
      </c>
      <c r="G23" s="298">
        <v>198.61666666666662</v>
      </c>
      <c r="H23" s="298">
        <v>195.5333333333333</v>
      </c>
      <c r="I23" s="298">
        <v>191.46666666666661</v>
      </c>
      <c r="J23" s="298">
        <v>205.76666666666662</v>
      </c>
      <c r="K23" s="298">
        <v>209.83333333333329</v>
      </c>
      <c r="L23" s="298">
        <v>212.91666666666663</v>
      </c>
      <c r="M23" s="285">
        <v>206.75</v>
      </c>
      <c r="N23" s="285">
        <v>199.6</v>
      </c>
      <c r="O23" s="300">
        <v>12785000</v>
      </c>
      <c r="P23" s="301">
        <v>-1.8802762854950115E-2</v>
      </c>
    </row>
    <row r="24" spans="1:16" ht="15">
      <c r="A24" s="263">
        <v>14</v>
      </c>
      <c r="B24" s="362" t="s">
        <v>43</v>
      </c>
      <c r="C24" s="465" t="s">
        <v>48</v>
      </c>
      <c r="D24" s="466">
        <v>44315</v>
      </c>
      <c r="E24" s="297">
        <v>111.4</v>
      </c>
      <c r="F24" s="297">
        <v>111.56666666666668</v>
      </c>
      <c r="G24" s="298">
        <v>109.93333333333335</v>
      </c>
      <c r="H24" s="298">
        <v>108.46666666666667</v>
      </c>
      <c r="I24" s="298">
        <v>106.83333333333334</v>
      </c>
      <c r="J24" s="298">
        <v>113.03333333333336</v>
      </c>
      <c r="K24" s="298">
        <v>114.66666666666669</v>
      </c>
      <c r="L24" s="298">
        <v>116.13333333333337</v>
      </c>
      <c r="M24" s="285">
        <v>113.2</v>
      </c>
      <c r="N24" s="285">
        <v>110.1</v>
      </c>
      <c r="O24" s="300">
        <v>36396000</v>
      </c>
      <c r="P24" s="301">
        <v>7.4738415545590429E-3</v>
      </c>
    </row>
    <row r="25" spans="1:16" ht="15">
      <c r="A25" s="263">
        <v>15</v>
      </c>
      <c r="B25" s="362" t="s">
        <v>49</v>
      </c>
      <c r="C25" s="465" t="s">
        <v>50</v>
      </c>
      <c r="D25" s="466">
        <v>44315</v>
      </c>
      <c r="E25" s="297">
        <v>2516.9499999999998</v>
      </c>
      <c r="F25" s="297">
        <v>2524.4666666666667</v>
      </c>
      <c r="G25" s="298">
        <v>2486.4833333333336</v>
      </c>
      <c r="H25" s="298">
        <v>2456.0166666666669</v>
      </c>
      <c r="I25" s="298">
        <v>2418.0333333333338</v>
      </c>
      <c r="J25" s="298">
        <v>2554.9333333333334</v>
      </c>
      <c r="K25" s="298">
        <v>2592.9166666666661</v>
      </c>
      <c r="L25" s="298">
        <v>2623.3833333333332</v>
      </c>
      <c r="M25" s="285">
        <v>2562.4499999999998</v>
      </c>
      <c r="N25" s="285">
        <v>2494</v>
      </c>
      <c r="O25" s="300">
        <v>4859700</v>
      </c>
      <c r="P25" s="301">
        <v>5.7118023219718131E-3</v>
      </c>
    </row>
    <row r="26" spans="1:16" ht="15">
      <c r="A26" s="263">
        <v>16</v>
      </c>
      <c r="B26" s="362" t="s">
        <v>53</v>
      </c>
      <c r="C26" s="465" t="s">
        <v>222</v>
      </c>
      <c r="D26" s="466">
        <v>44315</v>
      </c>
      <c r="E26" s="297">
        <v>1072.25</v>
      </c>
      <c r="F26" s="297">
        <v>1083.1166666666666</v>
      </c>
      <c r="G26" s="298">
        <v>1040.2333333333331</v>
      </c>
      <c r="H26" s="298">
        <v>1008.2166666666665</v>
      </c>
      <c r="I26" s="298">
        <v>965.33333333333303</v>
      </c>
      <c r="J26" s="298">
        <v>1115.1333333333332</v>
      </c>
      <c r="K26" s="298">
        <v>1158.0166666666669</v>
      </c>
      <c r="L26" s="298">
        <v>1190.0333333333333</v>
      </c>
      <c r="M26" s="285">
        <v>1126</v>
      </c>
      <c r="N26" s="285">
        <v>1051.0999999999999</v>
      </c>
      <c r="O26" s="300">
        <v>3507500</v>
      </c>
      <c r="P26" s="301">
        <v>4.1883261547601365E-2</v>
      </c>
    </row>
    <row r="27" spans="1:16" ht="15">
      <c r="A27" s="263">
        <v>17</v>
      </c>
      <c r="B27" s="362" t="s">
        <v>51</v>
      </c>
      <c r="C27" s="465" t="s">
        <v>52</v>
      </c>
      <c r="D27" s="466">
        <v>44315</v>
      </c>
      <c r="E27" s="297">
        <v>994.05</v>
      </c>
      <c r="F27" s="297">
        <v>993.35</v>
      </c>
      <c r="G27" s="298">
        <v>979.75</v>
      </c>
      <c r="H27" s="298">
        <v>965.44999999999993</v>
      </c>
      <c r="I27" s="298">
        <v>951.84999999999991</v>
      </c>
      <c r="J27" s="298">
        <v>1007.6500000000001</v>
      </c>
      <c r="K27" s="298">
        <v>1021.2500000000002</v>
      </c>
      <c r="L27" s="298">
        <v>1035.5500000000002</v>
      </c>
      <c r="M27" s="285">
        <v>1006.95</v>
      </c>
      <c r="N27" s="285">
        <v>979.05</v>
      </c>
      <c r="O27" s="300">
        <v>10061350</v>
      </c>
      <c r="P27" s="301">
        <v>-1.9571826703825689E-2</v>
      </c>
    </row>
    <row r="28" spans="1:16" ht="15">
      <c r="A28" s="263">
        <v>18</v>
      </c>
      <c r="B28" s="362" t="s">
        <v>53</v>
      </c>
      <c r="C28" s="465" t="s">
        <v>54</v>
      </c>
      <c r="D28" s="466">
        <v>44315</v>
      </c>
      <c r="E28" s="297">
        <v>671</v>
      </c>
      <c r="F28" s="297">
        <v>667.38333333333333</v>
      </c>
      <c r="G28" s="298">
        <v>656.06666666666661</v>
      </c>
      <c r="H28" s="298">
        <v>641.13333333333333</v>
      </c>
      <c r="I28" s="298">
        <v>629.81666666666661</v>
      </c>
      <c r="J28" s="298">
        <v>682.31666666666661</v>
      </c>
      <c r="K28" s="298">
        <v>693.63333333333344</v>
      </c>
      <c r="L28" s="298">
        <v>708.56666666666661</v>
      </c>
      <c r="M28" s="285">
        <v>678.7</v>
      </c>
      <c r="N28" s="285">
        <v>652.45000000000005</v>
      </c>
      <c r="O28" s="300">
        <v>39765600</v>
      </c>
      <c r="P28" s="301">
        <v>-1.4102106390574794E-2</v>
      </c>
    </row>
    <row r="29" spans="1:16" ht="15">
      <c r="A29" s="263">
        <v>19</v>
      </c>
      <c r="B29" s="362" t="s">
        <v>43</v>
      </c>
      <c r="C29" s="465" t="s">
        <v>55</v>
      </c>
      <c r="D29" s="466">
        <v>44315</v>
      </c>
      <c r="E29" s="297">
        <v>3668.15</v>
      </c>
      <c r="F29" s="297">
        <v>3673.3666666666668</v>
      </c>
      <c r="G29" s="298">
        <v>3636.7833333333338</v>
      </c>
      <c r="H29" s="298">
        <v>3605.416666666667</v>
      </c>
      <c r="I29" s="298">
        <v>3568.8333333333339</v>
      </c>
      <c r="J29" s="298">
        <v>3704.7333333333336</v>
      </c>
      <c r="K29" s="298">
        <v>3741.3166666666666</v>
      </c>
      <c r="L29" s="298">
        <v>3772.6833333333334</v>
      </c>
      <c r="M29" s="285">
        <v>3709.95</v>
      </c>
      <c r="N29" s="285">
        <v>3642</v>
      </c>
      <c r="O29" s="300">
        <v>2021500</v>
      </c>
      <c r="P29" s="301">
        <v>-1.0886850152905199E-2</v>
      </c>
    </row>
    <row r="30" spans="1:16" ht="15">
      <c r="A30" s="263">
        <v>20</v>
      </c>
      <c r="B30" s="362" t="s">
        <v>56</v>
      </c>
      <c r="C30" s="465" t="s">
        <v>57</v>
      </c>
      <c r="D30" s="466">
        <v>44315</v>
      </c>
      <c r="E30" s="297">
        <v>9926.2000000000007</v>
      </c>
      <c r="F30" s="297">
        <v>9948.1</v>
      </c>
      <c r="G30" s="298">
        <v>9728.1</v>
      </c>
      <c r="H30" s="298">
        <v>9530</v>
      </c>
      <c r="I30" s="298">
        <v>9310</v>
      </c>
      <c r="J30" s="298">
        <v>10146.200000000001</v>
      </c>
      <c r="K30" s="298">
        <v>10366.200000000001</v>
      </c>
      <c r="L30" s="298">
        <v>10564.300000000001</v>
      </c>
      <c r="M30" s="285">
        <v>10168.1</v>
      </c>
      <c r="N30" s="285">
        <v>9750</v>
      </c>
      <c r="O30" s="300">
        <v>806375</v>
      </c>
      <c r="P30" s="301">
        <v>2.7720248526366099E-2</v>
      </c>
    </row>
    <row r="31" spans="1:16" ht="15">
      <c r="A31" s="263">
        <v>21</v>
      </c>
      <c r="B31" s="362" t="s">
        <v>56</v>
      </c>
      <c r="C31" s="465" t="s">
        <v>58</v>
      </c>
      <c r="D31" s="466">
        <v>44315</v>
      </c>
      <c r="E31" s="297">
        <v>4670.95</v>
      </c>
      <c r="F31" s="297">
        <v>4686.5</v>
      </c>
      <c r="G31" s="298">
        <v>4604.55</v>
      </c>
      <c r="H31" s="298">
        <v>4538.1500000000005</v>
      </c>
      <c r="I31" s="298">
        <v>4456.2000000000007</v>
      </c>
      <c r="J31" s="298">
        <v>4752.8999999999996</v>
      </c>
      <c r="K31" s="298">
        <v>4834.8500000000004</v>
      </c>
      <c r="L31" s="298">
        <v>4901.2499999999991</v>
      </c>
      <c r="M31" s="285">
        <v>4768.45</v>
      </c>
      <c r="N31" s="285">
        <v>4620.1000000000004</v>
      </c>
      <c r="O31" s="300">
        <v>5145250</v>
      </c>
      <c r="P31" s="301">
        <v>6.0602937387271322E-2</v>
      </c>
    </row>
    <row r="32" spans="1:16" ht="15">
      <c r="A32" s="263">
        <v>22</v>
      </c>
      <c r="B32" s="362" t="s">
        <v>43</v>
      </c>
      <c r="C32" s="465" t="s">
        <v>59</v>
      </c>
      <c r="D32" s="466">
        <v>44315</v>
      </c>
      <c r="E32" s="297">
        <v>1695.3</v>
      </c>
      <c r="F32" s="297">
        <v>1686.8833333333332</v>
      </c>
      <c r="G32" s="298">
        <v>1672.7666666666664</v>
      </c>
      <c r="H32" s="298">
        <v>1650.2333333333331</v>
      </c>
      <c r="I32" s="298">
        <v>1636.1166666666663</v>
      </c>
      <c r="J32" s="298">
        <v>1709.4166666666665</v>
      </c>
      <c r="K32" s="298">
        <v>1723.5333333333333</v>
      </c>
      <c r="L32" s="298">
        <v>1746.0666666666666</v>
      </c>
      <c r="M32" s="285">
        <v>1701</v>
      </c>
      <c r="N32" s="285">
        <v>1664.35</v>
      </c>
      <c r="O32" s="300">
        <v>1664000</v>
      </c>
      <c r="P32" s="301">
        <v>1.9108280254777069E-2</v>
      </c>
    </row>
    <row r="33" spans="1:16" ht="15">
      <c r="A33" s="263">
        <v>23</v>
      </c>
      <c r="B33" s="362" t="s">
        <v>53</v>
      </c>
      <c r="C33" s="465" t="s">
        <v>229</v>
      </c>
      <c r="D33" s="466">
        <v>44315</v>
      </c>
      <c r="E33" s="297">
        <v>313.39999999999998</v>
      </c>
      <c r="F33" s="297">
        <v>312.66666666666669</v>
      </c>
      <c r="G33" s="298">
        <v>306.58333333333337</v>
      </c>
      <c r="H33" s="298">
        <v>299.76666666666671</v>
      </c>
      <c r="I33" s="298">
        <v>293.68333333333339</v>
      </c>
      <c r="J33" s="298">
        <v>319.48333333333335</v>
      </c>
      <c r="K33" s="298">
        <v>325.56666666666672</v>
      </c>
      <c r="L33" s="298">
        <v>332.38333333333333</v>
      </c>
      <c r="M33" s="285">
        <v>318.75</v>
      </c>
      <c r="N33" s="285">
        <v>305.85000000000002</v>
      </c>
      <c r="O33" s="300">
        <v>17580600</v>
      </c>
      <c r="P33" s="301">
        <v>0</v>
      </c>
    </row>
    <row r="34" spans="1:16" ht="15">
      <c r="A34" s="263">
        <v>24</v>
      </c>
      <c r="B34" s="362" t="s">
        <v>53</v>
      </c>
      <c r="C34" s="465" t="s">
        <v>60</v>
      </c>
      <c r="D34" s="466">
        <v>44315</v>
      </c>
      <c r="E34" s="297">
        <v>63.05</v>
      </c>
      <c r="F34" s="297">
        <v>63.583333333333336</v>
      </c>
      <c r="G34" s="298">
        <v>62.016666666666666</v>
      </c>
      <c r="H34" s="298">
        <v>60.983333333333327</v>
      </c>
      <c r="I34" s="298">
        <v>59.416666666666657</v>
      </c>
      <c r="J34" s="298">
        <v>64.616666666666674</v>
      </c>
      <c r="K34" s="298">
        <v>66.183333333333351</v>
      </c>
      <c r="L34" s="298">
        <v>67.216666666666683</v>
      </c>
      <c r="M34" s="285">
        <v>65.150000000000006</v>
      </c>
      <c r="N34" s="285">
        <v>62.55</v>
      </c>
      <c r="O34" s="300">
        <v>142295400</v>
      </c>
      <c r="P34" s="301">
        <v>4.1445452988525436E-2</v>
      </c>
    </row>
    <row r="35" spans="1:16" ht="15">
      <c r="A35" s="263">
        <v>25</v>
      </c>
      <c r="B35" s="362" t="s">
        <v>49</v>
      </c>
      <c r="C35" s="465" t="s">
        <v>62</v>
      </c>
      <c r="D35" s="466">
        <v>44315</v>
      </c>
      <c r="E35" s="297">
        <v>1305.9000000000001</v>
      </c>
      <c r="F35" s="297">
        <v>1307.1333333333334</v>
      </c>
      <c r="G35" s="298">
        <v>1288.2666666666669</v>
      </c>
      <c r="H35" s="298">
        <v>1270.6333333333334</v>
      </c>
      <c r="I35" s="298">
        <v>1251.7666666666669</v>
      </c>
      <c r="J35" s="298">
        <v>1324.7666666666669</v>
      </c>
      <c r="K35" s="298">
        <v>1343.6333333333332</v>
      </c>
      <c r="L35" s="298">
        <v>1361.2666666666669</v>
      </c>
      <c r="M35" s="285">
        <v>1326</v>
      </c>
      <c r="N35" s="285">
        <v>1289.5</v>
      </c>
      <c r="O35" s="300">
        <v>1775400</v>
      </c>
      <c r="P35" s="301">
        <v>-6.1627906976744189E-2</v>
      </c>
    </row>
    <row r="36" spans="1:16" ht="15">
      <c r="A36" s="263">
        <v>26</v>
      </c>
      <c r="B36" s="362" t="s">
        <v>63</v>
      </c>
      <c r="C36" s="465" t="s">
        <v>64</v>
      </c>
      <c r="D36" s="466">
        <v>44315</v>
      </c>
      <c r="E36" s="297">
        <v>126.85</v>
      </c>
      <c r="F36" s="297">
        <v>127.16666666666667</v>
      </c>
      <c r="G36" s="298">
        <v>125.58333333333334</v>
      </c>
      <c r="H36" s="298">
        <v>124.31666666666668</v>
      </c>
      <c r="I36" s="298">
        <v>122.73333333333335</v>
      </c>
      <c r="J36" s="298">
        <v>128.43333333333334</v>
      </c>
      <c r="K36" s="298">
        <v>130.01666666666668</v>
      </c>
      <c r="L36" s="298">
        <v>131.28333333333333</v>
      </c>
      <c r="M36" s="285">
        <v>128.75</v>
      </c>
      <c r="N36" s="285">
        <v>125.9</v>
      </c>
      <c r="O36" s="300">
        <v>41169200</v>
      </c>
      <c r="P36" s="301">
        <v>-1.9192467861669383E-2</v>
      </c>
    </row>
    <row r="37" spans="1:16" ht="15">
      <c r="A37" s="263">
        <v>27</v>
      </c>
      <c r="B37" s="362" t="s">
        <v>49</v>
      </c>
      <c r="C37" s="465" t="s">
        <v>65</v>
      </c>
      <c r="D37" s="466">
        <v>44315</v>
      </c>
      <c r="E37" s="297">
        <v>709.55</v>
      </c>
      <c r="F37" s="297">
        <v>712.18333333333339</v>
      </c>
      <c r="G37" s="298">
        <v>702.91666666666674</v>
      </c>
      <c r="H37" s="298">
        <v>696.2833333333333</v>
      </c>
      <c r="I37" s="298">
        <v>687.01666666666665</v>
      </c>
      <c r="J37" s="298">
        <v>718.81666666666683</v>
      </c>
      <c r="K37" s="298">
        <v>728.08333333333348</v>
      </c>
      <c r="L37" s="298">
        <v>734.71666666666692</v>
      </c>
      <c r="M37" s="285">
        <v>721.45</v>
      </c>
      <c r="N37" s="285">
        <v>705.55</v>
      </c>
      <c r="O37" s="300">
        <v>3051400</v>
      </c>
      <c r="P37" s="301">
        <v>2.167630057803468E-3</v>
      </c>
    </row>
    <row r="38" spans="1:16" ht="15">
      <c r="A38" s="263">
        <v>28</v>
      </c>
      <c r="B38" s="362" t="s">
        <v>43</v>
      </c>
      <c r="C38" s="465" t="s">
        <v>66</v>
      </c>
      <c r="D38" s="466">
        <v>44315</v>
      </c>
      <c r="E38" s="297">
        <v>583.70000000000005</v>
      </c>
      <c r="F38" s="297">
        <v>586.73333333333335</v>
      </c>
      <c r="G38" s="298">
        <v>574.9666666666667</v>
      </c>
      <c r="H38" s="298">
        <v>566.23333333333335</v>
      </c>
      <c r="I38" s="298">
        <v>554.4666666666667</v>
      </c>
      <c r="J38" s="298">
        <v>595.4666666666667</v>
      </c>
      <c r="K38" s="298">
        <v>607.23333333333335</v>
      </c>
      <c r="L38" s="298">
        <v>615.9666666666667</v>
      </c>
      <c r="M38" s="285">
        <v>598.5</v>
      </c>
      <c r="N38" s="285">
        <v>578</v>
      </c>
      <c r="O38" s="300">
        <v>5697000</v>
      </c>
      <c r="P38" s="301">
        <v>-4.195070791819612E-3</v>
      </c>
    </row>
    <row r="39" spans="1:16" ht="15">
      <c r="A39" s="263">
        <v>29</v>
      </c>
      <c r="B39" s="362" t="s">
        <v>67</v>
      </c>
      <c r="C39" s="465" t="s">
        <v>68</v>
      </c>
      <c r="D39" s="466">
        <v>44315</v>
      </c>
      <c r="E39" s="297">
        <v>523.45000000000005</v>
      </c>
      <c r="F39" s="297">
        <v>525.48333333333335</v>
      </c>
      <c r="G39" s="298">
        <v>518.01666666666665</v>
      </c>
      <c r="H39" s="298">
        <v>512.58333333333326</v>
      </c>
      <c r="I39" s="298">
        <v>505.11666666666656</v>
      </c>
      <c r="J39" s="298">
        <v>530.91666666666674</v>
      </c>
      <c r="K39" s="298">
        <v>538.38333333333344</v>
      </c>
      <c r="L39" s="298">
        <v>543.81666666666683</v>
      </c>
      <c r="M39" s="285">
        <v>532.95000000000005</v>
      </c>
      <c r="N39" s="285">
        <v>520.04999999999995</v>
      </c>
      <c r="O39" s="300">
        <v>95519004</v>
      </c>
      <c r="P39" s="301">
        <v>1.2140825733058743E-2</v>
      </c>
    </row>
    <row r="40" spans="1:16" ht="15">
      <c r="A40" s="263">
        <v>30</v>
      </c>
      <c r="B40" s="362" t="s">
        <v>63</v>
      </c>
      <c r="C40" s="465" t="s">
        <v>69</v>
      </c>
      <c r="D40" s="466">
        <v>44315</v>
      </c>
      <c r="E40" s="297">
        <v>45.3</v>
      </c>
      <c r="F40" s="297">
        <v>45.433333333333337</v>
      </c>
      <c r="G40" s="298">
        <v>44.566666666666677</v>
      </c>
      <c r="H40" s="298">
        <v>43.833333333333343</v>
      </c>
      <c r="I40" s="298">
        <v>42.966666666666683</v>
      </c>
      <c r="J40" s="298">
        <v>46.166666666666671</v>
      </c>
      <c r="K40" s="298">
        <v>47.033333333333331</v>
      </c>
      <c r="L40" s="298">
        <v>47.766666666666666</v>
      </c>
      <c r="M40" s="285">
        <v>46.3</v>
      </c>
      <c r="N40" s="285">
        <v>44.7</v>
      </c>
      <c r="O40" s="300">
        <v>110712000</v>
      </c>
      <c r="P40" s="301">
        <v>2.1705426356589147E-2</v>
      </c>
    </row>
    <row r="41" spans="1:16" ht="15">
      <c r="A41" s="263">
        <v>31</v>
      </c>
      <c r="B41" s="362" t="s">
        <v>51</v>
      </c>
      <c r="C41" s="465" t="s">
        <v>70</v>
      </c>
      <c r="D41" s="466">
        <v>44315</v>
      </c>
      <c r="E41" s="297">
        <v>398.3</v>
      </c>
      <c r="F41" s="297">
        <v>399.33333333333331</v>
      </c>
      <c r="G41" s="298">
        <v>394.71666666666664</v>
      </c>
      <c r="H41" s="298">
        <v>391.13333333333333</v>
      </c>
      <c r="I41" s="298">
        <v>386.51666666666665</v>
      </c>
      <c r="J41" s="298">
        <v>402.91666666666663</v>
      </c>
      <c r="K41" s="298">
        <v>407.5333333333333</v>
      </c>
      <c r="L41" s="298">
        <v>411.11666666666662</v>
      </c>
      <c r="M41" s="285">
        <v>403.95</v>
      </c>
      <c r="N41" s="285">
        <v>395.75</v>
      </c>
      <c r="O41" s="300">
        <v>18280400</v>
      </c>
      <c r="P41" s="301">
        <v>-3.6722821476184705E-2</v>
      </c>
    </row>
    <row r="42" spans="1:16" ht="15">
      <c r="A42" s="263">
        <v>32</v>
      </c>
      <c r="B42" s="362" t="s">
        <v>43</v>
      </c>
      <c r="C42" s="465" t="s">
        <v>71</v>
      </c>
      <c r="D42" s="466">
        <v>44315</v>
      </c>
      <c r="E42" s="297">
        <v>13528.6</v>
      </c>
      <c r="F42" s="297">
        <v>13493.683333333334</v>
      </c>
      <c r="G42" s="298">
        <v>13399.366666666669</v>
      </c>
      <c r="H42" s="298">
        <v>13270.133333333335</v>
      </c>
      <c r="I42" s="298">
        <v>13175.816666666669</v>
      </c>
      <c r="J42" s="298">
        <v>13622.916666666668</v>
      </c>
      <c r="K42" s="298">
        <v>13717.233333333334</v>
      </c>
      <c r="L42" s="298">
        <v>13846.466666666667</v>
      </c>
      <c r="M42" s="285">
        <v>13588</v>
      </c>
      <c r="N42" s="285">
        <v>13364.45</v>
      </c>
      <c r="O42" s="300">
        <v>100650</v>
      </c>
      <c r="P42" s="301">
        <v>-3.2211538461538458E-2</v>
      </c>
    </row>
    <row r="43" spans="1:16" ht="15">
      <c r="A43" s="263">
        <v>33</v>
      </c>
      <c r="B43" s="362" t="s">
        <v>72</v>
      </c>
      <c r="C43" s="465" t="s">
        <v>73</v>
      </c>
      <c r="D43" s="466">
        <v>44315</v>
      </c>
      <c r="E43" s="297">
        <v>422.65</v>
      </c>
      <c r="F43" s="297">
        <v>421.29999999999995</v>
      </c>
      <c r="G43" s="298">
        <v>417.89999999999992</v>
      </c>
      <c r="H43" s="298">
        <v>413.15</v>
      </c>
      <c r="I43" s="298">
        <v>409.74999999999994</v>
      </c>
      <c r="J43" s="298">
        <v>426.0499999999999</v>
      </c>
      <c r="K43" s="298">
        <v>429.45</v>
      </c>
      <c r="L43" s="298">
        <v>434.19999999999987</v>
      </c>
      <c r="M43" s="285">
        <v>424.7</v>
      </c>
      <c r="N43" s="285">
        <v>416.55</v>
      </c>
      <c r="O43" s="300">
        <v>44125200</v>
      </c>
      <c r="P43" s="301">
        <v>-9.645792635730345E-2</v>
      </c>
    </row>
    <row r="44" spans="1:16" ht="15">
      <c r="A44" s="263">
        <v>34</v>
      </c>
      <c r="B44" s="362" t="s">
        <v>49</v>
      </c>
      <c r="C44" s="465" t="s">
        <v>74</v>
      </c>
      <c r="D44" s="466">
        <v>44315</v>
      </c>
      <c r="E44" s="297">
        <v>3647.15</v>
      </c>
      <c r="F44" s="297">
        <v>3677.25</v>
      </c>
      <c r="G44" s="298">
        <v>3607.7</v>
      </c>
      <c r="H44" s="298">
        <v>3568.25</v>
      </c>
      <c r="I44" s="298">
        <v>3498.7</v>
      </c>
      <c r="J44" s="298">
        <v>3716.7</v>
      </c>
      <c r="K44" s="298">
        <v>3786.25</v>
      </c>
      <c r="L44" s="298">
        <v>3825.7</v>
      </c>
      <c r="M44" s="285">
        <v>3746.8</v>
      </c>
      <c r="N44" s="285">
        <v>3637.8</v>
      </c>
      <c r="O44" s="300">
        <v>2120800</v>
      </c>
      <c r="P44" s="301">
        <v>0.11974656810982048</v>
      </c>
    </row>
    <row r="45" spans="1:16" ht="15">
      <c r="A45" s="263">
        <v>35</v>
      </c>
      <c r="B45" s="362" t="s">
        <v>51</v>
      </c>
      <c r="C45" s="465" t="s">
        <v>75</v>
      </c>
      <c r="D45" s="466">
        <v>44315</v>
      </c>
      <c r="E45" s="297">
        <v>572.29999999999995</v>
      </c>
      <c r="F45" s="297">
        <v>563.70000000000005</v>
      </c>
      <c r="G45" s="298">
        <v>549.30000000000007</v>
      </c>
      <c r="H45" s="298">
        <v>526.30000000000007</v>
      </c>
      <c r="I45" s="298">
        <v>511.90000000000009</v>
      </c>
      <c r="J45" s="298">
        <v>586.70000000000005</v>
      </c>
      <c r="K45" s="298">
        <v>601.10000000000014</v>
      </c>
      <c r="L45" s="298">
        <v>624.1</v>
      </c>
      <c r="M45" s="285">
        <v>578.1</v>
      </c>
      <c r="N45" s="285">
        <v>540.70000000000005</v>
      </c>
      <c r="O45" s="300">
        <v>17584600</v>
      </c>
      <c r="P45" s="301">
        <v>0.19655688622754491</v>
      </c>
    </row>
    <row r="46" spans="1:16" ht="15">
      <c r="A46" s="263">
        <v>36</v>
      </c>
      <c r="B46" s="362" t="s">
        <v>53</v>
      </c>
      <c r="C46" s="465" t="s">
        <v>76</v>
      </c>
      <c r="D46" s="466">
        <v>44315</v>
      </c>
      <c r="E46" s="297">
        <v>130.5</v>
      </c>
      <c r="F46" s="297">
        <v>131.5</v>
      </c>
      <c r="G46" s="298">
        <v>127.80000000000001</v>
      </c>
      <c r="H46" s="298">
        <v>125.10000000000002</v>
      </c>
      <c r="I46" s="298">
        <v>121.40000000000003</v>
      </c>
      <c r="J46" s="298">
        <v>134.19999999999999</v>
      </c>
      <c r="K46" s="298">
        <v>137.89999999999998</v>
      </c>
      <c r="L46" s="298">
        <v>140.59999999999997</v>
      </c>
      <c r="M46" s="285">
        <v>135.19999999999999</v>
      </c>
      <c r="N46" s="285">
        <v>128.80000000000001</v>
      </c>
      <c r="O46" s="300">
        <v>65296800</v>
      </c>
      <c r="P46" s="301">
        <v>5.9063305881374263E-3</v>
      </c>
    </row>
    <row r="47" spans="1:16" ht="15">
      <c r="A47" s="263">
        <v>37</v>
      </c>
      <c r="B47" s="362" t="s">
        <v>56</v>
      </c>
      <c r="C47" s="465" t="s">
        <v>81</v>
      </c>
      <c r="D47" s="466">
        <v>44315</v>
      </c>
      <c r="E47" s="297">
        <v>555.25</v>
      </c>
      <c r="F47" s="297">
        <v>555.7166666666667</v>
      </c>
      <c r="G47" s="298">
        <v>544.53333333333342</v>
      </c>
      <c r="H47" s="298">
        <v>533.81666666666672</v>
      </c>
      <c r="I47" s="298">
        <v>522.63333333333344</v>
      </c>
      <c r="J47" s="298">
        <v>566.43333333333339</v>
      </c>
      <c r="K47" s="298">
        <v>577.61666666666679</v>
      </c>
      <c r="L47" s="298">
        <v>588.33333333333337</v>
      </c>
      <c r="M47" s="285">
        <v>566.9</v>
      </c>
      <c r="N47" s="285">
        <v>545</v>
      </c>
      <c r="O47" s="300">
        <v>5567500</v>
      </c>
      <c r="P47" s="301">
        <v>-8.0178173719376387E-3</v>
      </c>
    </row>
    <row r="48" spans="1:16" ht="15">
      <c r="A48" s="263">
        <v>38</v>
      </c>
      <c r="B48" s="382" t="s">
        <v>51</v>
      </c>
      <c r="C48" s="465" t="s">
        <v>82</v>
      </c>
      <c r="D48" s="466">
        <v>44315</v>
      </c>
      <c r="E48" s="297">
        <v>936.6</v>
      </c>
      <c r="F48" s="297">
        <v>937.44999999999993</v>
      </c>
      <c r="G48" s="298">
        <v>922.89999999999986</v>
      </c>
      <c r="H48" s="298">
        <v>909.19999999999993</v>
      </c>
      <c r="I48" s="298">
        <v>894.64999999999986</v>
      </c>
      <c r="J48" s="298">
        <v>951.14999999999986</v>
      </c>
      <c r="K48" s="298">
        <v>965.69999999999982</v>
      </c>
      <c r="L48" s="298">
        <v>979.39999999999986</v>
      </c>
      <c r="M48" s="285">
        <v>952</v>
      </c>
      <c r="N48" s="285">
        <v>923.75</v>
      </c>
      <c r="O48" s="300">
        <v>13726700</v>
      </c>
      <c r="P48" s="301">
        <v>-9.3817431278731597E-3</v>
      </c>
    </row>
    <row r="49" spans="1:16" ht="15">
      <c r="A49" s="263">
        <v>39</v>
      </c>
      <c r="B49" s="362" t="s">
        <v>39</v>
      </c>
      <c r="C49" s="465" t="s">
        <v>83</v>
      </c>
      <c r="D49" s="466">
        <v>44315</v>
      </c>
      <c r="E49" s="297">
        <v>126.05</v>
      </c>
      <c r="F49" s="297">
        <v>125.95</v>
      </c>
      <c r="G49" s="298">
        <v>124.65</v>
      </c>
      <c r="H49" s="298">
        <v>123.25</v>
      </c>
      <c r="I49" s="298">
        <v>121.95</v>
      </c>
      <c r="J49" s="298">
        <v>127.35000000000001</v>
      </c>
      <c r="K49" s="298">
        <v>128.64999999999998</v>
      </c>
      <c r="L49" s="298">
        <v>130.05000000000001</v>
      </c>
      <c r="M49" s="285">
        <v>127.25</v>
      </c>
      <c r="N49" s="285">
        <v>124.55</v>
      </c>
      <c r="O49" s="300">
        <v>49417200</v>
      </c>
      <c r="P49" s="301">
        <v>8.7448559670781894E-3</v>
      </c>
    </row>
    <row r="50" spans="1:16" ht="15">
      <c r="A50" s="263">
        <v>40</v>
      </c>
      <c r="B50" s="362" t="s">
        <v>106</v>
      </c>
      <c r="C50" s="465" t="s">
        <v>822</v>
      </c>
      <c r="D50" s="466">
        <v>44315</v>
      </c>
      <c r="E50" s="297">
        <v>2852.05</v>
      </c>
      <c r="F50" s="297">
        <v>2892.0333333333333</v>
      </c>
      <c r="G50" s="298">
        <v>2799.0666666666666</v>
      </c>
      <c r="H50" s="298">
        <v>2746.0833333333335</v>
      </c>
      <c r="I50" s="298">
        <v>2653.1166666666668</v>
      </c>
      <c r="J50" s="298">
        <v>2945.0166666666664</v>
      </c>
      <c r="K50" s="298">
        <v>3037.9833333333327</v>
      </c>
      <c r="L50" s="298">
        <v>3090.9666666666662</v>
      </c>
      <c r="M50" s="285">
        <v>2985</v>
      </c>
      <c r="N50" s="285">
        <v>2839.05</v>
      </c>
      <c r="O50" s="300">
        <v>575250</v>
      </c>
      <c r="P50" s="301">
        <v>-2.9728020240354206E-2</v>
      </c>
    </row>
    <row r="51" spans="1:16" ht="15">
      <c r="A51" s="263">
        <v>41</v>
      </c>
      <c r="B51" s="362" t="s">
        <v>49</v>
      </c>
      <c r="C51" s="465" t="s">
        <v>84</v>
      </c>
      <c r="D51" s="466">
        <v>44315</v>
      </c>
      <c r="E51" s="297">
        <v>1514.65</v>
      </c>
      <c r="F51" s="297">
        <v>1517.6000000000001</v>
      </c>
      <c r="G51" s="298">
        <v>1505.2500000000002</v>
      </c>
      <c r="H51" s="298">
        <v>1495.8500000000001</v>
      </c>
      <c r="I51" s="298">
        <v>1483.5000000000002</v>
      </c>
      <c r="J51" s="298">
        <v>1527.0000000000002</v>
      </c>
      <c r="K51" s="298">
        <v>1539.3500000000001</v>
      </c>
      <c r="L51" s="298">
        <v>1548.7500000000002</v>
      </c>
      <c r="M51" s="285">
        <v>1529.95</v>
      </c>
      <c r="N51" s="285">
        <v>1508.2</v>
      </c>
      <c r="O51" s="300">
        <v>3609900</v>
      </c>
      <c r="P51" s="301">
        <v>-3.2856590645535368E-3</v>
      </c>
    </row>
    <row r="52" spans="1:16" ht="15">
      <c r="A52" s="263">
        <v>42</v>
      </c>
      <c r="B52" s="362" t="s">
        <v>39</v>
      </c>
      <c r="C52" s="465" t="s">
        <v>85</v>
      </c>
      <c r="D52" s="466">
        <v>44315</v>
      </c>
      <c r="E52" s="297">
        <v>550.9</v>
      </c>
      <c r="F52" s="297">
        <v>553.33333333333337</v>
      </c>
      <c r="G52" s="298">
        <v>542.66666666666674</v>
      </c>
      <c r="H52" s="298">
        <v>534.43333333333339</v>
      </c>
      <c r="I52" s="298">
        <v>523.76666666666677</v>
      </c>
      <c r="J52" s="298">
        <v>561.56666666666672</v>
      </c>
      <c r="K52" s="298">
        <v>572.23333333333346</v>
      </c>
      <c r="L52" s="298">
        <v>580.4666666666667</v>
      </c>
      <c r="M52" s="285">
        <v>564</v>
      </c>
      <c r="N52" s="285">
        <v>545.1</v>
      </c>
      <c r="O52" s="300">
        <v>5873754</v>
      </c>
      <c r="P52" s="301">
        <v>-2.1242697822623472E-3</v>
      </c>
    </row>
    <row r="53" spans="1:16" ht="15">
      <c r="A53" s="263">
        <v>43</v>
      </c>
      <c r="B53" s="362" t="s">
        <v>53</v>
      </c>
      <c r="C53" s="465" t="s">
        <v>231</v>
      </c>
      <c r="D53" s="466">
        <v>44315</v>
      </c>
      <c r="E53" s="297">
        <v>165.35</v>
      </c>
      <c r="F53" s="297">
        <v>164.25</v>
      </c>
      <c r="G53" s="298">
        <v>160.1</v>
      </c>
      <c r="H53" s="298">
        <v>154.85</v>
      </c>
      <c r="I53" s="298">
        <v>150.69999999999999</v>
      </c>
      <c r="J53" s="298">
        <v>169.5</v>
      </c>
      <c r="K53" s="298">
        <v>173.64999999999998</v>
      </c>
      <c r="L53" s="298">
        <v>178.9</v>
      </c>
      <c r="M53" s="285">
        <v>168.4</v>
      </c>
      <c r="N53" s="285">
        <v>159</v>
      </c>
      <c r="O53" s="300">
        <v>6587500</v>
      </c>
      <c r="P53" s="301">
        <v>-8.365674859853385E-2</v>
      </c>
    </row>
    <row r="54" spans="1:16" ht="15">
      <c r="A54" s="263">
        <v>44</v>
      </c>
      <c r="B54" s="362" t="s">
        <v>63</v>
      </c>
      <c r="C54" s="465" t="s">
        <v>86</v>
      </c>
      <c r="D54" s="466">
        <v>44315</v>
      </c>
      <c r="E54" s="297">
        <v>851.75</v>
      </c>
      <c r="F54" s="297">
        <v>855.36666666666667</v>
      </c>
      <c r="G54" s="298">
        <v>842.13333333333333</v>
      </c>
      <c r="H54" s="298">
        <v>832.51666666666665</v>
      </c>
      <c r="I54" s="298">
        <v>819.2833333333333</v>
      </c>
      <c r="J54" s="298">
        <v>864.98333333333335</v>
      </c>
      <c r="K54" s="298">
        <v>878.2166666666667</v>
      </c>
      <c r="L54" s="298">
        <v>887.83333333333337</v>
      </c>
      <c r="M54" s="285">
        <v>868.6</v>
      </c>
      <c r="N54" s="285">
        <v>845.75</v>
      </c>
      <c r="O54" s="300">
        <v>1558800</v>
      </c>
      <c r="P54" s="301">
        <v>1.010886469673406E-2</v>
      </c>
    </row>
    <row r="55" spans="1:16" ht="15">
      <c r="A55" s="263">
        <v>45</v>
      </c>
      <c r="B55" s="362" t="s">
        <v>49</v>
      </c>
      <c r="C55" s="465" t="s">
        <v>87</v>
      </c>
      <c r="D55" s="466">
        <v>44315</v>
      </c>
      <c r="E55" s="297">
        <v>559.5</v>
      </c>
      <c r="F55" s="297">
        <v>560.55000000000007</v>
      </c>
      <c r="G55" s="298">
        <v>555.05000000000018</v>
      </c>
      <c r="H55" s="298">
        <v>550.60000000000014</v>
      </c>
      <c r="I55" s="298">
        <v>545.10000000000025</v>
      </c>
      <c r="J55" s="298">
        <v>565.00000000000011</v>
      </c>
      <c r="K55" s="298">
        <v>570.49999999999989</v>
      </c>
      <c r="L55" s="298">
        <v>574.95000000000005</v>
      </c>
      <c r="M55" s="285">
        <v>566.04999999999995</v>
      </c>
      <c r="N55" s="285">
        <v>556.1</v>
      </c>
      <c r="O55" s="300">
        <v>9501250</v>
      </c>
      <c r="P55" s="301">
        <v>5.2332825695694307E-2</v>
      </c>
    </row>
    <row r="56" spans="1:16" ht="15">
      <c r="A56" s="263">
        <v>46</v>
      </c>
      <c r="B56" s="362" t="s">
        <v>841</v>
      </c>
      <c r="C56" s="465" t="s">
        <v>342</v>
      </c>
      <c r="D56" s="466">
        <v>44315</v>
      </c>
      <c r="E56" s="297">
        <v>1630.35</v>
      </c>
      <c r="F56" s="297">
        <v>1639.5666666666666</v>
      </c>
      <c r="G56" s="298">
        <v>1601.5333333333333</v>
      </c>
      <c r="H56" s="298">
        <v>1572.7166666666667</v>
      </c>
      <c r="I56" s="298">
        <v>1534.6833333333334</v>
      </c>
      <c r="J56" s="298">
        <v>1668.3833333333332</v>
      </c>
      <c r="K56" s="298">
        <v>1706.4166666666665</v>
      </c>
      <c r="L56" s="298">
        <v>1735.2333333333331</v>
      </c>
      <c r="M56" s="285">
        <v>1677.6</v>
      </c>
      <c r="N56" s="285">
        <v>1610.75</v>
      </c>
      <c r="O56" s="300">
        <v>1205500</v>
      </c>
      <c r="P56" s="301">
        <v>2.814498933901919E-2</v>
      </c>
    </row>
    <row r="57" spans="1:16" ht="15">
      <c r="A57" s="263">
        <v>47</v>
      </c>
      <c r="B57" s="362" t="s">
        <v>51</v>
      </c>
      <c r="C57" s="465" t="s">
        <v>90</v>
      </c>
      <c r="D57" s="466">
        <v>44315</v>
      </c>
      <c r="E57" s="297">
        <v>3778.3</v>
      </c>
      <c r="F57" s="297">
        <v>3785.5833333333335</v>
      </c>
      <c r="G57" s="298">
        <v>3737.166666666667</v>
      </c>
      <c r="H57" s="298">
        <v>3696.0333333333333</v>
      </c>
      <c r="I57" s="298">
        <v>3647.6166666666668</v>
      </c>
      <c r="J57" s="298">
        <v>3826.7166666666672</v>
      </c>
      <c r="K57" s="298">
        <v>3875.1333333333341</v>
      </c>
      <c r="L57" s="298">
        <v>3916.2666666666673</v>
      </c>
      <c r="M57" s="285">
        <v>3834</v>
      </c>
      <c r="N57" s="285">
        <v>3744.45</v>
      </c>
      <c r="O57" s="300">
        <v>2541600</v>
      </c>
      <c r="P57" s="301">
        <v>1.7128221546342245E-2</v>
      </c>
    </row>
    <row r="58" spans="1:16" ht="15">
      <c r="A58" s="263">
        <v>48</v>
      </c>
      <c r="B58" s="362" t="s">
        <v>91</v>
      </c>
      <c r="C58" s="465" t="s">
        <v>92</v>
      </c>
      <c r="D58" s="466">
        <v>44315</v>
      </c>
      <c r="E58" s="297">
        <v>242.15</v>
      </c>
      <c r="F58" s="297">
        <v>243.33333333333334</v>
      </c>
      <c r="G58" s="298">
        <v>237.7166666666667</v>
      </c>
      <c r="H58" s="298">
        <v>233.28333333333336</v>
      </c>
      <c r="I58" s="298">
        <v>227.66666666666671</v>
      </c>
      <c r="J58" s="298">
        <v>247.76666666666668</v>
      </c>
      <c r="K58" s="298">
        <v>253.3833333333333</v>
      </c>
      <c r="L58" s="298">
        <v>257.81666666666666</v>
      </c>
      <c r="M58" s="285">
        <v>248.95</v>
      </c>
      <c r="N58" s="285">
        <v>238.9</v>
      </c>
      <c r="O58" s="300">
        <v>34521300</v>
      </c>
      <c r="P58" s="301">
        <v>-1.3020096235493914E-2</v>
      </c>
    </row>
    <row r="59" spans="1:16" ht="15">
      <c r="A59" s="263">
        <v>49</v>
      </c>
      <c r="B59" s="362" t="s">
        <v>51</v>
      </c>
      <c r="C59" s="465" t="s">
        <v>93</v>
      </c>
      <c r="D59" s="466">
        <v>44315</v>
      </c>
      <c r="E59" s="297">
        <v>5078.6000000000004</v>
      </c>
      <c r="F59" s="297">
        <v>5121.7166666666662</v>
      </c>
      <c r="G59" s="298">
        <v>4983.4833333333327</v>
      </c>
      <c r="H59" s="298">
        <v>4888.3666666666668</v>
      </c>
      <c r="I59" s="298">
        <v>4750.1333333333332</v>
      </c>
      <c r="J59" s="298">
        <v>5216.8333333333321</v>
      </c>
      <c r="K59" s="298">
        <v>5355.0666666666657</v>
      </c>
      <c r="L59" s="298">
        <v>5450.1833333333316</v>
      </c>
      <c r="M59" s="285">
        <v>5259.95</v>
      </c>
      <c r="N59" s="285">
        <v>5026.6000000000004</v>
      </c>
      <c r="O59" s="300">
        <v>3649375</v>
      </c>
      <c r="P59" s="301">
        <v>-1.3815700581002567E-2</v>
      </c>
    </row>
    <row r="60" spans="1:16" ht="15">
      <c r="A60" s="263">
        <v>50</v>
      </c>
      <c r="B60" s="362" t="s">
        <v>43</v>
      </c>
      <c r="C60" s="465" t="s">
        <v>94</v>
      </c>
      <c r="D60" s="466">
        <v>44315</v>
      </c>
      <c r="E60" s="297">
        <v>2321.8000000000002</v>
      </c>
      <c r="F60" s="297">
        <v>2331.4</v>
      </c>
      <c r="G60" s="298">
        <v>2300.8000000000002</v>
      </c>
      <c r="H60" s="298">
        <v>2279.8000000000002</v>
      </c>
      <c r="I60" s="298">
        <v>2249.2000000000003</v>
      </c>
      <c r="J60" s="298">
        <v>2352.4</v>
      </c>
      <c r="K60" s="298">
        <v>2382.9999999999995</v>
      </c>
      <c r="L60" s="298">
        <v>2404</v>
      </c>
      <c r="M60" s="285">
        <v>2362</v>
      </c>
      <c r="N60" s="285">
        <v>2310.4</v>
      </c>
      <c r="O60" s="300">
        <v>3091550</v>
      </c>
      <c r="P60" s="301">
        <v>3.1651483298294793E-2</v>
      </c>
    </row>
    <row r="61" spans="1:16" ht="15">
      <c r="A61" s="263">
        <v>51</v>
      </c>
      <c r="B61" s="362" t="s">
        <v>43</v>
      </c>
      <c r="C61" s="465" t="s">
        <v>96</v>
      </c>
      <c r="D61" s="466">
        <v>44315</v>
      </c>
      <c r="E61" s="297">
        <v>1138</v>
      </c>
      <c r="F61" s="297">
        <v>1149.2166666666667</v>
      </c>
      <c r="G61" s="298">
        <v>1117.6333333333334</v>
      </c>
      <c r="H61" s="298">
        <v>1097.2666666666667</v>
      </c>
      <c r="I61" s="298">
        <v>1065.6833333333334</v>
      </c>
      <c r="J61" s="298">
        <v>1169.5833333333335</v>
      </c>
      <c r="K61" s="298">
        <v>1201.1666666666665</v>
      </c>
      <c r="L61" s="298">
        <v>1221.5333333333335</v>
      </c>
      <c r="M61" s="285">
        <v>1180.8</v>
      </c>
      <c r="N61" s="285">
        <v>1128.8499999999999</v>
      </c>
      <c r="O61" s="300">
        <v>2450800</v>
      </c>
      <c r="P61" s="301">
        <v>4.4783118405627195E-2</v>
      </c>
    </row>
    <row r="62" spans="1:16" ht="15">
      <c r="A62" s="263">
        <v>52</v>
      </c>
      <c r="B62" s="362" t="s">
        <v>43</v>
      </c>
      <c r="C62" s="465" t="s">
        <v>97</v>
      </c>
      <c r="D62" s="466">
        <v>44315</v>
      </c>
      <c r="E62" s="297">
        <v>171.45</v>
      </c>
      <c r="F62" s="297">
        <v>172</v>
      </c>
      <c r="G62" s="298">
        <v>170.05</v>
      </c>
      <c r="H62" s="298">
        <v>168.65</v>
      </c>
      <c r="I62" s="298">
        <v>166.70000000000002</v>
      </c>
      <c r="J62" s="298">
        <v>173.4</v>
      </c>
      <c r="K62" s="298">
        <v>175.35</v>
      </c>
      <c r="L62" s="298">
        <v>176.75</v>
      </c>
      <c r="M62" s="285">
        <v>173.95</v>
      </c>
      <c r="N62" s="285">
        <v>170.6</v>
      </c>
      <c r="O62" s="300">
        <v>14112000</v>
      </c>
      <c r="P62" s="301">
        <v>-1.4580191050779286E-2</v>
      </c>
    </row>
    <row r="63" spans="1:16" ht="15">
      <c r="A63" s="263">
        <v>53</v>
      </c>
      <c r="B63" s="362" t="s">
        <v>53</v>
      </c>
      <c r="C63" s="465" t="s">
        <v>98</v>
      </c>
      <c r="D63" s="466">
        <v>44315</v>
      </c>
      <c r="E63" s="297">
        <v>72.2</v>
      </c>
      <c r="F63" s="297">
        <v>72.333333333333329</v>
      </c>
      <c r="G63" s="298">
        <v>71.166666666666657</v>
      </c>
      <c r="H63" s="298">
        <v>70.133333333333326</v>
      </c>
      <c r="I63" s="298">
        <v>68.966666666666654</v>
      </c>
      <c r="J63" s="298">
        <v>73.36666666666666</v>
      </c>
      <c r="K63" s="298">
        <v>74.533333333333317</v>
      </c>
      <c r="L63" s="298">
        <v>75.566666666666663</v>
      </c>
      <c r="M63" s="285">
        <v>73.5</v>
      </c>
      <c r="N63" s="285">
        <v>71.3</v>
      </c>
      <c r="O63" s="300">
        <v>68490000</v>
      </c>
      <c r="P63" s="301">
        <v>1.4602803738317756E-4</v>
      </c>
    </row>
    <row r="64" spans="1:16" ht="15">
      <c r="A64" s="263">
        <v>54</v>
      </c>
      <c r="B64" s="382" t="s">
        <v>72</v>
      </c>
      <c r="C64" s="465" t="s">
        <v>99</v>
      </c>
      <c r="D64" s="466">
        <v>44315</v>
      </c>
      <c r="E64" s="297">
        <v>129.75</v>
      </c>
      <c r="F64" s="297">
        <v>130.9</v>
      </c>
      <c r="G64" s="298">
        <v>127.60000000000002</v>
      </c>
      <c r="H64" s="298">
        <v>125.45000000000002</v>
      </c>
      <c r="I64" s="298">
        <v>122.15000000000003</v>
      </c>
      <c r="J64" s="298">
        <v>133.05000000000001</v>
      </c>
      <c r="K64" s="298">
        <v>136.35000000000002</v>
      </c>
      <c r="L64" s="298">
        <v>138.5</v>
      </c>
      <c r="M64" s="285">
        <v>134.19999999999999</v>
      </c>
      <c r="N64" s="285">
        <v>128.75</v>
      </c>
      <c r="O64" s="300">
        <v>51270500</v>
      </c>
      <c r="P64" s="301">
        <v>6.2444697256983948E-2</v>
      </c>
    </row>
    <row r="65" spans="1:16" ht="15">
      <c r="A65" s="263">
        <v>55</v>
      </c>
      <c r="B65" s="362" t="s">
        <v>51</v>
      </c>
      <c r="C65" s="465" t="s">
        <v>100</v>
      </c>
      <c r="D65" s="466">
        <v>44315</v>
      </c>
      <c r="E65" s="297">
        <v>560.5</v>
      </c>
      <c r="F65" s="297">
        <v>562.63333333333333</v>
      </c>
      <c r="G65" s="298">
        <v>548.36666666666667</v>
      </c>
      <c r="H65" s="298">
        <v>536.23333333333335</v>
      </c>
      <c r="I65" s="298">
        <v>521.9666666666667</v>
      </c>
      <c r="J65" s="298">
        <v>574.76666666666665</v>
      </c>
      <c r="K65" s="298">
        <v>589.0333333333333</v>
      </c>
      <c r="L65" s="298">
        <v>601.16666666666663</v>
      </c>
      <c r="M65" s="285">
        <v>576.9</v>
      </c>
      <c r="N65" s="285">
        <v>550.5</v>
      </c>
      <c r="O65" s="300">
        <v>8666400</v>
      </c>
      <c r="P65" s="301">
        <v>-2.1679864987667143E-2</v>
      </c>
    </row>
    <row r="66" spans="1:16" ht="15">
      <c r="A66" s="263">
        <v>56</v>
      </c>
      <c r="B66" s="362" t="s">
        <v>101</v>
      </c>
      <c r="C66" s="465" t="s">
        <v>102</v>
      </c>
      <c r="D66" s="466">
        <v>44315</v>
      </c>
      <c r="E66" s="297">
        <v>22.85</v>
      </c>
      <c r="F66" s="297">
        <v>22.883333333333336</v>
      </c>
      <c r="G66" s="298">
        <v>22.716666666666672</v>
      </c>
      <c r="H66" s="298">
        <v>22.583333333333336</v>
      </c>
      <c r="I66" s="298">
        <v>22.416666666666671</v>
      </c>
      <c r="J66" s="298">
        <v>23.016666666666673</v>
      </c>
      <c r="K66" s="298">
        <v>23.183333333333337</v>
      </c>
      <c r="L66" s="298">
        <v>23.316666666666674</v>
      </c>
      <c r="M66" s="285">
        <v>23.05</v>
      </c>
      <c r="N66" s="285">
        <v>22.75</v>
      </c>
      <c r="O66" s="300">
        <v>161955000</v>
      </c>
      <c r="P66" s="301">
        <v>2.1137750035466023E-2</v>
      </c>
    </row>
    <row r="67" spans="1:16" ht="15">
      <c r="A67" s="263">
        <v>57</v>
      </c>
      <c r="B67" s="362" t="s">
        <v>49</v>
      </c>
      <c r="C67" s="465" t="s">
        <v>103</v>
      </c>
      <c r="D67" s="466">
        <v>44315</v>
      </c>
      <c r="E67" s="425">
        <v>701.3</v>
      </c>
      <c r="F67" s="425">
        <v>701.23333333333323</v>
      </c>
      <c r="G67" s="426">
        <v>694.86666666666645</v>
      </c>
      <c r="H67" s="426">
        <v>688.43333333333317</v>
      </c>
      <c r="I67" s="426">
        <v>682.06666666666638</v>
      </c>
      <c r="J67" s="426">
        <v>707.66666666666652</v>
      </c>
      <c r="K67" s="426">
        <v>714.0333333333333</v>
      </c>
      <c r="L67" s="426">
        <v>720.46666666666658</v>
      </c>
      <c r="M67" s="427">
        <v>707.6</v>
      </c>
      <c r="N67" s="427">
        <v>694.8</v>
      </c>
      <c r="O67" s="428">
        <v>5566000</v>
      </c>
      <c r="P67" s="429">
        <v>2.2785740536567439E-2</v>
      </c>
    </row>
    <row r="68" spans="1:16" ht="15">
      <c r="A68" s="263">
        <v>58</v>
      </c>
      <c r="B68" s="362" t="s">
        <v>91</v>
      </c>
      <c r="C68" s="465" t="s">
        <v>244</v>
      </c>
      <c r="D68" s="466">
        <v>44315</v>
      </c>
      <c r="E68" s="297">
        <v>1314.7</v>
      </c>
      <c r="F68" s="297">
        <v>1316.3833333333334</v>
      </c>
      <c r="G68" s="298">
        <v>1297.3166666666668</v>
      </c>
      <c r="H68" s="298">
        <v>1279.9333333333334</v>
      </c>
      <c r="I68" s="298">
        <v>1260.8666666666668</v>
      </c>
      <c r="J68" s="298">
        <v>1333.7666666666669</v>
      </c>
      <c r="K68" s="298">
        <v>1352.8333333333335</v>
      </c>
      <c r="L68" s="298">
        <v>1370.2166666666669</v>
      </c>
      <c r="M68" s="285">
        <v>1335.45</v>
      </c>
      <c r="N68" s="285">
        <v>1299</v>
      </c>
      <c r="O68" s="300">
        <v>1959750</v>
      </c>
      <c r="P68" s="301">
        <v>6.0126582278481014E-2</v>
      </c>
    </row>
    <row r="69" spans="1:16" ht="15">
      <c r="A69" s="263">
        <v>59</v>
      </c>
      <c r="B69" s="382" t="s">
        <v>51</v>
      </c>
      <c r="C69" s="465" t="s">
        <v>367</v>
      </c>
      <c r="D69" s="466">
        <v>44315</v>
      </c>
      <c r="E69" s="297">
        <v>329.65</v>
      </c>
      <c r="F69" s="297">
        <v>332.99999999999994</v>
      </c>
      <c r="G69" s="298">
        <v>322.7999999999999</v>
      </c>
      <c r="H69" s="298">
        <v>315.94999999999993</v>
      </c>
      <c r="I69" s="298">
        <v>305.74999999999989</v>
      </c>
      <c r="J69" s="298">
        <v>339.84999999999991</v>
      </c>
      <c r="K69" s="298">
        <v>350.04999999999995</v>
      </c>
      <c r="L69" s="298">
        <v>356.89999999999992</v>
      </c>
      <c r="M69" s="285">
        <v>343.2</v>
      </c>
      <c r="N69" s="285">
        <v>326.14999999999998</v>
      </c>
      <c r="O69" s="300">
        <v>6531700</v>
      </c>
      <c r="P69" s="301">
        <v>-1.2189404594467886E-2</v>
      </c>
    </row>
    <row r="70" spans="1:16" ht="15">
      <c r="A70" s="263">
        <v>60</v>
      </c>
      <c r="B70" s="362" t="s">
        <v>37</v>
      </c>
      <c r="C70" s="465" t="s">
        <v>104</v>
      </c>
      <c r="D70" s="466">
        <v>44315</v>
      </c>
      <c r="E70" s="297">
        <v>1280.45</v>
      </c>
      <c r="F70" s="297">
        <v>1289.0999999999999</v>
      </c>
      <c r="G70" s="298">
        <v>1256.1999999999998</v>
      </c>
      <c r="H70" s="298">
        <v>1231.9499999999998</v>
      </c>
      <c r="I70" s="298">
        <v>1199.0499999999997</v>
      </c>
      <c r="J70" s="298">
        <v>1313.35</v>
      </c>
      <c r="K70" s="298">
        <v>1346.25</v>
      </c>
      <c r="L70" s="298">
        <v>1370.5</v>
      </c>
      <c r="M70" s="285">
        <v>1322</v>
      </c>
      <c r="N70" s="285">
        <v>1264.8499999999999</v>
      </c>
      <c r="O70" s="300">
        <v>16668700</v>
      </c>
      <c r="P70" s="301">
        <v>1.1355121332641651E-2</v>
      </c>
    </row>
    <row r="71" spans="1:16" ht="15">
      <c r="A71" s="263">
        <v>61</v>
      </c>
      <c r="B71" s="362" t="s">
        <v>72</v>
      </c>
      <c r="C71" s="465" t="s">
        <v>372</v>
      </c>
      <c r="D71" s="466">
        <v>44315</v>
      </c>
      <c r="E71" s="297">
        <v>545.1</v>
      </c>
      <c r="F71" s="297">
        <v>541.03333333333342</v>
      </c>
      <c r="G71" s="298">
        <v>533.26666666666688</v>
      </c>
      <c r="H71" s="298">
        <v>521.43333333333351</v>
      </c>
      <c r="I71" s="298">
        <v>513.66666666666697</v>
      </c>
      <c r="J71" s="298">
        <v>552.86666666666679</v>
      </c>
      <c r="K71" s="298">
        <v>560.63333333333344</v>
      </c>
      <c r="L71" s="298">
        <v>572.4666666666667</v>
      </c>
      <c r="M71" s="285">
        <v>548.79999999999995</v>
      </c>
      <c r="N71" s="285">
        <v>529.20000000000005</v>
      </c>
      <c r="O71" s="300">
        <v>877500</v>
      </c>
      <c r="P71" s="301">
        <v>-3.8356164383561646E-2</v>
      </c>
    </row>
    <row r="72" spans="1:16" ht="15">
      <c r="A72" s="263">
        <v>62</v>
      </c>
      <c r="B72" s="362" t="s">
        <v>63</v>
      </c>
      <c r="C72" s="465" t="s">
        <v>105</v>
      </c>
      <c r="D72" s="466">
        <v>44315</v>
      </c>
      <c r="E72" s="297">
        <v>1007.3</v>
      </c>
      <c r="F72" s="297">
        <v>1010.85</v>
      </c>
      <c r="G72" s="298">
        <v>998</v>
      </c>
      <c r="H72" s="298">
        <v>988.69999999999993</v>
      </c>
      <c r="I72" s="298">
        <v>975.84999999999991</v>
      </c>
      <c r="J72" s="298">
        <v>1020.1500000000001</v>
      </c>
      <c r="K72" s="298">
        <v>1033.0000000000002</v>
      </c>
      <c r="L72" s="298">
        <v>1042.3000000000002</v>
      </c>
      <c r="M72" s="285">
        <v>1023.7</v>
      </c>
      <c r="N72" s="285">
        <v>1001.55</v>
      </c>
      <c r="O72" s="300">
        <v>4712000</v>
      </c>
      <c r="P72" s="301">
        <v>-6.7453625632377737E-3</v>
      </c>
    </row>
    <row r="73" spans="1:16" ht="15">
      <c r="A73" s="263">
        <v>63</v>
      </c>
      <c r="B73" s="362" t="s">
        <v>106</v>
      </c>
      <c r="C73" s="465" t="s">
        <v>107</v>
      </c>
      <c r="D73" s="466">
        <v>44315</v>
      </c>
      <c r="E73" s="297">
        <v>950.95</v>
      </c>
      <c r="F73" s="297">
        <v>955.23333333333323</v>
      </c>
      <c r="G73" s="298">
        <v>940.91666666666652</v>
      </c>
      <c r="H73" s="298">
        <v>930.88333333333333</v>
      </c>
      <c r="I73" s="298">
        <v>916.56666666666661</v>
      </c>
      <c r="J73" s="298">
        <v>965.26666666666642</v>
      </c>
      <c r="K73" s="298">
        <v>979.58333333333326</v>
      </c>
      <c r="L73" s="298">
        <v>989.61666666666633</v>
      </c>
      <c r="M73" s="285">
        <v>969.55</v>
      </c>
      <c r="N73" s="285">
        <v>945.2</v>
      </c>
      <c r="O73" s="300">
        <v>20318900</v>
      </c>
      <c r="P73" s="301">
        <v>-4.6293121185103899E-3</v>
      </c>
    </row>
    <row r="74" spans="1:16" ht="15">
      <c r="A74" s="263">
        <v>64</v>
      </c>
      <c r="B74" s="362" t="s">
        <v>56</v>
      </c>
      <c r="C74" s="465" t="s">
        <v>108</v>
      </c>
      <c r="D74" s="466">
        <v>44315</v>
      </c>
      <c r="E74" s="297">
        <v>2495.75</v>
      </c>
      <c r="F74" s="297">
        <v>2479.6</v>
      </c>
      <c r="G74" s="298">
        <v>2456.4499999999998</v>
      </c>
      <c r="H74" s="298">
        <v>2417.15</v>
      </c>
      <c r="I74" s="298">
        <v>2394</v>
      </c>
      <c r="J74" s="298">
        <v>2518.8999999999996</v>
      </c>
      <c r="K74" s="298">
        <v>2542.0500000000002</v>
      </c>
      <c r="L74" s="298">
        <v>2581.3499999999995</v>
      </c>
      <c r="M74" s="285">
        <v>2502.75</v>
      </c>
      <c r="N74" s="285">
        <v>2440.3000000000002</v>
      </c>
      <c r="O74" s="300">
        <v>15621600</v>
      </c>
      <c r="P74" s="301">
        <v>1.4791573285522188E-2</v>
      </c>
    </row>
    <row r="75" spans="1:16" ht="15">
      <c r="A75" s="263">
        <v>65</v>
      </c>
      <c r="B75" s="362" t="s">
        <v>56</v>
      </c>
      <c r="C75" s="465" t="s">
        <v>248</v>
      </c>
      <c r="D75" s="466">
        <v>44315</v>
      </c>
      <c r="E75" s="297">
        <v>2819.65</v>
      </c>
      <c r="F75" s="297">
        <v>2817.8833333333337</v>
      </c>
      <c r="G75" s="298">
        <v>2785.9666666666672</v>
      </c>
      <c r="H75" s="298">
        <v>2752.2833333333333</v>
      </c>
      <c r="I75" s="298">
        <v>2720.3666666666668</v>
      </c>
      <c r="J75" s="298">
        <v>2851.5666666666675</v>
      </c>
      <c r="K75" s="298">
        <v>2883.4833333333345</v>
      </c>
      <c r="L75" s="298">
        <v>2917.1666666666679</v>
      </c>
      <c r="M75" s="285">
        <v>2849.8</v>
      </c>
      <c r="N75" s="285">
        <v>2784.2</v>
      </c>
      <c r="O75" s="300">
        <v>615800</v>
      </c>
      <c r="P75" s="301">
        <v>-2.005092297899427E-2</v>
      </c>
    </row>
    <row r="76" spans="1:16" ht="15">
      <c r="A76" s="263">
        <v>66</v>
      </c>
      <c r="B76" s="362" t="s">
        <v>53</v>
      </c>
      <c r="C76" t="s">
        <v>109</v>
      </c>
      <c r="D76" s="466">
        <v>44315</v>
      </c>
      <c r="E76" s="425">
        <v>1414.35</v>
      </c>
      <c r="F76" s="425">
        <v>1416.1166666666668</v>
      </c>
      <c r="G76" s="426">
        <v>1398.2333333333336</v>
      </c>
      <c r="H76" s="426">
        <v>1382.1166666666668</v>
      </c>
      <c r="I76" s="426">
        <v>1364.2333333333336</v>
      </c>
      <c r="J76" s="426">
        <v>1432.2333333333336</v>
      </c>
      <c r="K76" s="426">
        <v>1450.1166666666668</v>
      </c>
      <c r="L76" s="426">
        <v>1466.2333333333336</v>
      </c>
      <c r="M76" s="427">
        <v>1434</v>
      </c>
      <c r="N76" s="427">
        <v>1400</v>
      </c>
      <c r="O76" s="428">
        <v>28876100</v>
      </c>
      <c r="P76" s="429">
        <v>-1.3935842536248216E-2</v>
      </c>
    </row>
    <row r="77" spans="1:16" ht="15">
      <c r="A77" s="263">
        <v>67</v>
      </c>
      <c r="B77" s="362" t="s">
        <v>56</v>
      </c>
      <c r="C77" s="465" t="s">
        <v>249</v>
      </c>
      <c r="D77" s="466">
        <v>44315</v>
      </c>
      <c r="E77" s="297">
        <v>688.75</v>
      </c>
      <c r="F77" s="297">
        <v>686.01666666666677</v>
      </c>
      <c r="G77" s="298">
        <v>679.73333333333358</v>
      </c>
      <c r="H77" s="298">
        <v>670.71666666666681</v>
      </c>
      <c r="I77" s="298">
        <v>664.43333333333362</v>
      </c>
      <c r="J77" s="298">
        <v>695.03333333333353</v>
      </c>
      <c r="K77" s="298">
        <v>701.31666666666661</v>
      </c>
      <c r="L77" s="298">
        <v>710.33333333333348</v>
      </c>
      <c r="M77" s="285">
        <v>692.3</v>
      </c>
      <c r="N77" s="285">
        <v>677</v>
      </c>
      <c r="O77" s="300">
        <v>10725000</v>
      </c>
      <c r="P77" s="301">
        <v>7.4735449735449738E-2</v>
      </c>
    </row>
    <row r="78" spans="1:16" ht="15">
      <c r="A78" s="263">
        <v>68</v>
      </c>
      <c r="B78" s="382" t="s">
        <v>43</v>
      </c>
      <c r="C78" s="465" t="s">
        <v>110</v>
      </c>
      <c r="D78" s="466">
        <v>44315</v>
      </c>
      <c r="E78" s="297">
        <v>2867.9</v>
      </c>
      <c r="F78" s="297">
        <v>2856.0666666666671</v>
      </c>
      <c r="G78" s="298">
        <v>2832.1333333333341</v>
      </c>
      <c r="H78" s="298">
        <v>2796.3666666666672</v>
      </c>
      <c r="I78" s="298">
        <v>2772.4333333333343</v>
      </c>
      <c r="J78" s="298">
        <v>2891.8333333333339</v>
      </c>
      <c r="K78" s="298">
        <v>2915.7666666666673</v>
      </c>
      <c r="L78" s="298">
        <v>2951.5333333333338</v>
      </c>
      <c r="M78" s="285">
        <v>2880</v>
      </c>
      <c r="N78" s="285">
        <v>2820.3</v>
      </c>
      <c r="O78" s="300">
        <v>3861600</v>
      </c>
      <c r="P78" s="301">
        <v>-3.3488511788556843E-2</v>
      </c>
    </row>
    <row r="79" spans="1:16" ht="15">
      <c r="A79" s="263">
        <v>69</v>
      </c>
      <c r="B79" s="362" t="s">
        <v>111</v>
      </c>
      <c r="C79" s="465" t="s">
        <v>112</v>
      </c>
      <c r="D79" s="466">
        <v>44315</v>
      </c>
      <c r="E79" s="297">
        <v>349.75</v>
      </c>
      <c r="F79" s="297">
        <v>352.7</v>
      </c>
      <c r="G79" s="298">
        <v>342.59999999999997</v>
      </c>
      <c r="H79" s="298">
        <v>335.45</v>
      </c>
      <c r="I79" s="298">
        <v>325.34999999999997</v>
      </c>
      <c r="J79" s="298">
        <v>359.84999999999997</v>
      </c>
      <c r="K79" s="298">
        <v>369.95</v>
      </c>
      <c r="L79" s="298">
        <v>377.09999999999997</v>
      </c>
      <c r="M79" s="285">
        <v>362.8</v>
      </c>
      <c r="N79" s="285">
        <v>345.55</v>
      </c>
      <c r="O79" s="300">
        <v>32950900</v>
      </c>
      <c r="P79" s="301">
        <v>4.6000546000546004E-2</v>
      </c>
    </row>
    <row r="80" spans="1:16" ht="15">
      <c r="A80" s="263">
        <v>70</v>
      </c>
      <c r="B80" s="362" t="s">
        <v>72</v>
      </c>
      <c r="C80" s="465" t="s">
        <v>113</v>
      </c>
      <c r="D80" s="466">
        <v>44315</v>
      </c>
      <c r="E80" s="297">
        <v>234.15</v>
      </c>
      <c r="F80" s="297">
        <v>233.6</v>
      </c>
      <c r="G80" s="298">
        <v>232.2</v>
      </c>
      <c r="H80" s="298">
        <v>230.25</v>
      </c>
      <c r="I80" s="298">
        <v>228.85</v>
      </c>
      <c r="J80" s="298">
        <v>235.54999999999998</v>
      </c>
      <c r="K80" s="298">
        <v>236.95000000000002</v>
      </c>
      <c r="L80" s="298">
        <v>238.89999999999998</v>
      </c>
      <c r="M80" s="285">
        <v>235</v>
      </c>
      <c r="N80" s="285">
        <v>231.65</v>
      </c>
      <c r="O80" s="300">
        <v>23733000</v>
      </c>
      <c r="P80" s="301">
        <v>-1.0914819399122314E-2</v>
      </c>
    </row>
    <row r="81" spans="1:16" ht="15">
      <c r="A81" s="263">
        <v>71</v>
      </c>
      <c r="B81" s="362" t="s">
        <v>49</v>
      </c>
      <c r="C81" s="465" t="s">
        <v>114</v>
      </c>
      <c r="D81" s="466">
        <v>44315</v>
      </c>
      <c r="E81" s="297">
        <v>2312.4499999999998</v>
      </c>
      <c r="F81" s="297">
        <v>2321.0833333333335</v>
      </c>
      <c r="G81" s="298">
        <v>2295.6166666666668</v>
      </c>
      <c r="H81" s="298">
        <v>2278.7833333333333</v>
      </c>
      <c r="I81" s="298">
        <v>2253.3166666666666</v>
      </c>
      <c r="J81" s="298">
        <v>2337.916666666667</v>
      </c>
      <c r="K81" s="298">
        <v>2363.3833333333332</v>
      </c>
      <c r="L81" s="298">
        <v>2380.2166666666672</v>
      </c>
      <c r="M81" s="285">
        <v>2346.5500000000002</v>
      </c>
      <c r="N81" s="285">
        <v>2304.25</v>
      </c>
      <c r="O81" s="300">
        <v>6759600</v>
      </c>
      <c r="P81" s="301">
        <v>5.1177979939351526E-2</v>
      </c>
    </row>
    <row r="82" spans="1:16" ht="15">
      <c r="A82" s="263">
        <v>72</v>
      </c>
      <c r="B82" s="362" t="s">
        <v>56</v>
      </c>
      <c r="C82" s="465" t="s">
        <v>115</v>
      </c>
      <c r="D82" s="466">
        <v>44315</v>
      </c>
      <c r="E82" s="297">
        <v>176.75</v>
      </c>
      <c r="F82" s="297">
        <v>176.58333333333334</v>
      </c>
      <c r="G82" s="298">
        <v>174.66666666666669</v>
      </c>
      <c r="H82" s="298">
        <v>172.58333333333334</v>
      </c>
      <c r="I82" s="298">
        <v>170.66666666666669</v>
      </c>
      <c r="J82" s="298">
        <v>178.66666666666669</v>
      </c>
      <c r="K82" s="298">
        <v>180.58333333333337</v>
      </c>
      <c r="L82" s="298">
        <v>182.66666666666669</v>
      </c>
      <c r="M82" s="285">
        <v>178.5</v>
      </c>
      <c r="N82" s="285">
        <v>174.5</v>
      </c>
      <c r="O82" s="300">
        <v>30637300</v>
      </c>
      <c r="P82" s="301">
        <v>-6.640846400906858E-2</v>
      </c>
    </row>
    <row r="83" spans="1:16" ht="15">
      <c r="A83" s="263">
        <v>73</v>
      </c>
      <c r="B83" s="362" t="s">
        <v>53</v>
      </c>
      <c r="C83" s="465" t="s">
        <v>116</v>
      </c>
      <c r="D83" s="466">
        <v>44315</v>
      </c>
      <c r="E83" s="297">
        <v>570.35</v>
      </c>
      <c r="F83" s="297">
        <v>573.2166666666667</v>
      </c>
      <c r="G83" s="298">
        <v>564.88333333333344</v>
      </c>
      <c r="H83" s="298">
        <v>559.41666666666674</v>
      </c>
      <c r="I83" s="298">
        <v>551.08333333333348</v>
      </c>
      <c r="J83" s="298">
        <v>578.68333333333339</v>
      </c>
      <c r="K83" s="298">
        <v>587.01666666666665</v>
      </c>
      <c r="L83" s="298">
        <v>592.48333333333335</v>
      </c>
      <c r="M83" s="285">
        <v>581.54999999999995</v>
      </c>
      <c r="N83" s="285">
        <v>567.75</v>
      </c>
      <c r="O83" s="300">
        <v>91328875</v>
      </c>
      <c r="P83" s="301">
        <v>1.088180683651417E-2</v>
      </c>
    </row>
    <row r="84" spans="1:16" ht="15">
      <c r="A84" s="263">
        <v>74</v>
      </c>
      <c r="B84" s="362" t="s">
        <v>56</v>
      </c>
      <c r="C84" s="465" t="s">
        <v>252</v>
      </c>
      <c r="D84" s="466">
        <v>44315</v>
      </c>
      <c r="E84" s="297">
        <v>1384.6</v>
      </c>
      <c r="F84" s="297">
        <v>1387.1666666666667</v>
      </c>
      <c r="G84" s="298">
        <v>1370.3833333333334</v>
      </c>
      <c r="H84" s="298">
        <v>1356.1666666666667</v>
      </c>
      <c r="I84" s="298">
        <v>1339.3833333333334</v>
      </c>
      <c r="J84" s="298">
        <v>1401.3833333333334</v>
      </c>
      <c r="K84" s="298">
        <v>1418.1666666666667</v>
      </c>
      <c r="L84" s="298">
        <v>1432.3833333333334</v>
      </c>
      <c r="M84" s="285">
        <v>1403.95</v>
      </c>
      <c r="N84" s="285">
        <v>1372.95</v>
      </c>
      <c r="O84" s="300">
        <v>1144100</v>
      </c>
      <c r="P84" s="301">
        <v>2.2796352583586626E-2</v>
      </c>
    </row>
    <row r="85" spans="1:16" ht="15">
      <c r="A85" s="263">
        <v>75</v>
      </c>
      <c r="B85" s="362" t="s">
        <v>56</v>
      </c>
      <c r="C85" s="465" t="s">
        <v>117</v>
      </c>
      <c r="D85" s="466">
        <v>44315</v>
      </c>
      <c r="E85" s="297">
        <v>512.15</v>
      </c>
      <c r="F85" s="297">
        <v>509.3</v>
      </c>
      <c r="G85" s="298">
        <v>492.85</v>
      </c>
      <c r="H85" s="298">
        <v>473.55</v>
      </c>
      <c r="I85" s="298">
        <v>457.1</v>
      </c>
      <c r="J85" s="298">
        <v>528.6</v>
      </c>
      <c r="K85" s="298">
        <v>545.04999999999995</v>
      </c>
      <c r="L85" s="298">
        <v>564.35</v>
      </c>
      <c r="M85" s="285">
        <v>525.75</v>
      </c>
      <c r="N85" s="285">
        <v>490</v>
      </c>
      <c r="O85" s="300">
        <v>10144500</v>
      </c>
      <c r="P85" s="301">
        <v>-2.6544757410411446E-3</v>
      </c>
    </row>
    <row r="86" spans="1:16" ht="15">
      <c r="A86" s="263">
        <v>76</v>
      </c>
      <c r="B86" s="362" t="s">
        <v>67</v>
      </c>
      <c r="C86" s="465" t="s">
        <v>118</v>
      </c>
      <c r="D86" s="466">
        <v>44315</v>
      </c>
      <c r="E86" s="297">
        <v>8.4499999999999993</v>
      </c>
      <c r="F86" s="297">
        <v>8.4666666666666668</v>
      </c>
      <c r="G86" s="298">
        <v>8.3833333333333329</v>
      </c>
      <c r="H86" s="298">
        <v>8.3166666666666664</v>
      </c>
      <c r="I86" s="298">
        <v>8.2333333333333325</v>
      </c>
      <c r="J86" s="298">
        <v>8.5333333333333332</v>
      </c>
      <c r="K86" s="298">
        <v>8.6166666666666654</v>
      </c>
      <c r="L86" s="298">
        <v>8.6833333333333336</v>
      </c>
      <c r="M86" s="285">
        <v>8.5500000000000007</v>
      </c>
      <c r="N86" s="285">
        <v>8.4</v>
      </c>
      <c r="O86" s="300">
        <v>704550000</v>
      </c>
      <c r="P86" s="301">
        <v>-4.9431537320810681E-3</v>
      </c>
    </row>
    <row r="87" spans="1:16" ht="15">
      <c r="A87" s="263">
        <v>77</v>
      </c>
      <c r="B87" s="362" t="s">
        <v>53</v>
      </c>
      <c r="C87" s="465" t="s">
        <v>119</v>
      </c>
      <c r="D87" s="466">
        <v>44315</v>
      </c>
      <c r="E87" s="297">
        <v>51.1</v>
      </c>
      <c r="F87" s="297">
        <v>51.483333333333327</v>
      </c>
      <c r="G87" s="298">
        <v>50.116666666666653</v>
      </c>
      <c r="H87" s="298">
        <v>49.133333333333326</v>
      </c>
      <c r="I87" s="298">
        <v>47.766666666666652</v>
      </c>
      <c r="J87" s="298">
        <v>52.466666666666654</v>
      </c>
      <c r="K87" s="298">
        <v>53.833333333333329</v>
      </c>
      <c r="L87" s="298">
        <v>54.816666666666656</v>
      </c>
      <c r="M87" s="285">
        <v>52.85</v>
      </c>
      <c r="N87" s="285">
        <v>50.5</v>
      </c>
      <c r="O87" s="300">
        <v>199272000</v>
      </c>
      <c r="P87" s="301">
        <v>1.9539224263633713E-2</v>
      </c>
    </row>
    <row r="88" spans="1:16" ht="15">
      <c r="A88" s="263">
        <v>78</v>
      </c>
      <c r="B88" s="362" t="s">
        <v>72</v>
      </c>
      <c r="C88" s="465" t="s">
        <v>120</v>
      </c>
      <c r="D88" s="466">
        <v>44315</v>
      </c>
      <c r="E88" s="297">
        <v>511</v>
      </c>
      <c r="F88" s="297">
        <v>510.7833333333333</v>
      </c>
      <c r="G88" s="298">
        <v>504.96666666666658</v>
      </c>
      <c r="H88" s="298">
        <v>498.93333333333328</v>
      </c>
      <c r="I88" s="298">
        <v>493.11666666666656</v>
      </c>
      <c r="J88" s="298">
        <v>516.81666666666661</v>
      </c>
      <c r="K88" s="298">
        <v>522.63333333333321</v>
      </c>
      <c r="L88" s="298">
        <v>528.66666666666663</v>
      </c>
      <c r="M88" s="285">
        <v>516.6</v>
      </c>
      <c r="N88" s="285">
        <v>504.75</v>
      </c>
      <c r="O88" s="300">
        <v>4906000</v>
      </c>
      <c r="P88" s="301">
        <v>2.5288002247822422E-3</v>
      </c>
    </row>
    <row r="89" spans="1:16" ht="15">
      <c r="A89" s="263">
        <v>79</v>
      </c>
      <c r="B89" s="362" t="s">
        <v>39</v>
      </c>
      <c r="C89" s="465" t="s">
        <v>121</v>
      </c>
      <c r="D89" s="466">
        <v>44315</v>
      </c>
      <c r="E89" s="297">
        <v>1537.7</v>
      </c>
      <c r="F89" s="297">
        <v>1534.8500000000001</v>
      </c>
      <c r="G89" s="298">
        <v>1524.1000000000004</v>
      </c>
      <c r="H89" s="298">
        <v>1510.5000000000002</v>
      </c>
      <c r="I89" s="298">
        <v>1499.7500000000005</v>
      </c>
      <c r="J89" s="298">
        <v>1548.4500000000003</v>
      </c>
      <c r="K89" s="298">
        <v>1559.1999999999998</v>
      </c>
      <c r="L89" s="298">
        <v>1572.8000000000002</v>
      </c>
      <c r="M89" s="285">
        <v>1545.6</v>
      </c>
      <c r="N89" s="285">
        <v>1521.25</v>
      </c>
      <c r="O89" s="300">
        <v>4771500</v>
      </c>
      <c r="P89" s="301">
        <v>7.1885881163652701E-2</v>
      </c>
    </row>
    <row r="90" spans="1:16" ht="15">
      <c r="A90" s="263">
        <v>80</v>
      </c>
      <c r="B90" s="362" t="s">
        <v>53</v>
      </c>
      <c r="C90" s="465" t="s">
        <v>122</v>
      </c>
      <c r="D90" s="466">
        <v>44315</v>
      </c>
      <c r="E90" s="297">
        <v>848.7</v>
      </c>
      <c r="F90" s="297">
        <v>845.1</v>
      </c>
      <c r="G90" s="298">
        <v>828.2</v>
      </c>
      <c r="H90" s="298">
        <v>807.7</v>
      </c>
      <c r="I90" s="298">
        <v>790.80000000000007</v>
      </c>
      <c r="J90" s="298">
        <v>865.6</v>
      </c>
      <c r="K90" s="298">
        <v>882.49999999999989</v>
      </c>
      <c r="L90" s="298">
        <v>903</v>
      </c>
      <c r="M90" s="285">
        <v>862</v>
      </c>
      <c r="N90" s="285">
        <v>824.6</v>
      </c>
      <c r="O90" s="300">
        <v>20789100</v>
      </c>
      <c r="P90" s="301">
        <v>-1.6268472381925813E-2</v>
      </c>
    </row>
    <row r="91" spans="1:16" ht="15">
      <c r="A91" s="263">
        <v>81</v>
      </c>
      <c r="B91" s="362" t="s">
        <v>67</v>
      </c>
      <c r="C91" s="465" t="s">
        <v>826</v>
      </c>
      <c r="D91" s="466">
        <v>44315</v>
      </c>
      <c r="E91" s="297">
        <v>252.45</v>
      </c>
      <c r="F91" s="297">
        <v>257.61666666666667</v>
      </c>
      <c r="G91" s="298">
        <v>245.93333333333334</v>
      </c>
      <c r="H91" s="298">
        <v>239.41666666666666</v>
      </c>
      <c r="I91" s="298">
        <v>227.73333333333332</v>
      </c>
      <c r="J91" s="298">
        <v>264.13333333333333</v>
      </c>
      <c r="K91" s="298">
        <v>275.81666666666672</v>
      </c>
      <c r="L91" s="298">
        <v>282.33333333333337</v>
      </c>
      <c r="M91" s="285">
        <v>269.3</v>
      </c>
      <c r="N91" s="285">
        <v>251.1</v>
      </c>
      <c r="O91" s="300">
        <v>12182800</v>
      </c>
      <c r="P91" s="301">
        <v>9.5127610208816712E-3</v>
      </c>
    </row>
    <row r="92" spans="1:16" ht="15">
      <c r="A92" s="263">
        <v>82</v>
      </c>
      <c r="B92" s="362" t="s">
        <v>106</v>
      </c>
      <c r="C92" s="465" t="s">
        <v>124</v>
      </c>
      <c r="D92" s="466">
        <v>44315</v>
      </c>
      <c r="E92" s="425">
        <v>1335.4</v>
      </c>
      <c r="F92" s="425">
        <v>1339.0833333333335</v>
      </c>
      <c r="G92" s="426">
        <v>1327.2166666666669</v>
      </c>
      <c r="H92" s="426">
        <v>1319.0333333333335</v>
      </c>
      <c r="I92" s="426">
        <v>1307.166666666667</v>
      </c>
      <c r="J92" s="426">
        <v>1347.2666666666669</v>
      </c>
      <c r="K92" s="426">
        <v>1359.1333333333337</v>
      </c>
      <c r="L92" s="426">
        <v>1367.3166666666668</v>
      </c>
      <c r="M92" s="427">
        <v>1350.95</v>
      </c>
      <c r="N92" s="427">
        <v>1330.9</v>
      </c>
      <c r="O92" s="428">
        <v>32520000</v>
      </c>
      <c r="P92" s="429">
        <v>9.2336103416435823E-4</v>
      </c>
    </row>
    <row r="93" spans="1:16" ht="15">
      <c r="A93" s="263">
        <v>83</v>
      </c>
      <c r="B93" s="362" t="s">
        <v>72</v>
      </c>
      <c r="C93" s="465" t="s">
        <v>125</v>
      </c>
      <c r="D93" s="466">
        <v>44315</v>
      </c>
      <c r="E93" s="297">
        <v>88.15</v>
      </c>
      <c r="F93" s="297">
        <v>88.033333333333346</v>
      </c>
      <c r="G93" s="298">
        <v>87.566666666666691</v>
      </c>
      <c r="H93" s="298">
        <v>86.983333333333348</v>
      </c>
      <c r="I93" s="298">
        <v>86.516666666666694</v>
      </c>
      <c r="J93" s="298">
        <v>88.616666666666688</v>
      </c>
      <c r="K93" s="298">
        <v>89.083333333333357</v>
      </c>
      <c r="L93" s="298">
        <v>89.666666666666686</v>
      </c>
      <c r="M93" s="285">
        <v>88.5</v>
      </c>
      <c r="N93" s="285">
        <v>87.45</v>
      </c>
      <c r="O93" s="300">
        <v>63128000</v>
      </c>
      <c r="P93" s="301">
        <v>-2.0572811617587738E-2</v>
      </c>
    </row>
    <row r="94" spans="1:16" ht="15">
      <c r="A94" s="263">
        <v>84</v>
      </c>
      <c r="B94" s="382" t="s">
        <v>39</v>
      </c>
      <c r="C94" s="465" t="s">
        <v>772</v>
      </c>
      <c r="D94" s="466">
        <v>44315</v>
      </c>
      <c r="E94" s="297">
        <v>1709.45</v>
      </c>
      <c r="F94" s="297">
        <v>1695.7333333333333</v>
      </c>
      <c r="G94" s="298">
        <v>1674.4666666666667</v>
      </c>
      <c r="H94" s="298">
        <v>1639.4833333333333</v>
      </c>
      <c r="I94" s="298">
        <v>1618.2166666666667</v>
      </c>
      <c r="J94" s="298">
        <v>1730.7166666666667</v>
      </c>
      <c r="K94" s="298">
        <v>1751.9833333333336</v>
      </c>
      <c r="L94" s="298">
        <v>1786.9666666666667</v>
      </c>
      <c r="M94" s="285">
        <v>1717</v>
      </c>
      <c r="N94" s="285">
        <v>1660.75</v>
      </c>
      <c r="O94" s="300">
        <v>1427400</v>
      </c>
      <c r="P94" s="301">
        <v>-4.8732943469785572E-2</v>
      </c>
    </row>
    <row r="95" spans="1:16" ht="15">
      <c r="A95" s="263">
        <v>85</v>
      </c>
      <c r="B95" s="362" t="s">
        <v>49</v>
      </c>
      <c r="C95" s="465" t="s">
        <v>126</v>
      </c>
      <c r="D95" s="466">
        <v>44315</v>
      </c>
      <c r="E95" s="297">
        <v>205.15</v>
      </c>
      <c r="F95" s="297">
        <v>205.4</v>
      </c>
      <c r="G95" s="298">
        <v>203.9</v>
      </c>
      <c r="H95" s="298">
        <v>202.65</v>
      </c>
      <c r="I95" s="298">
        <v>201.15</v>
      </c>
      <c r="J95" s="298">
        <v>206.65</v>
      </c>
      <c r="K95" s="298">
        <v>208.15</v>
      </c>
      <c r="L95" s="298">
        <v>209.4</v>
      </c>
      <c r="M95" s="285">
        <v>206.9</v>
      </c>
      <c r="N95" s="285">
        <v>204.15</v>
      </c>
      <c r="O95" s="300">
        <v>131609600</v>
      </c>
      <c r="P95" s="301">
        <v>-1.4024404861793686E-2</v>
      </c>
    </row>
    <row r="96" spans="1:16" ht="15">
      <c r="A96" s="263">
        <v>86</v>
      </c>
      <c r="B96" s="362" t="s">
        <v>111</v>
      </c>
      <c r="C96" s="465" t="s">
        <v>127</v>
      </c>
      <c r="D96" s="466">
        <v>44315</v>
      </c>
      <c r="E96" s="297">
        <v>436.55</v>
      </c>
      <c r="F96" s="297">
        <v>438.75</v>
      </c>
      <c r="G96" s="298">
        <v>428.8</v>
      </c>
      <c r="H96" s="298">
        <v>421.05</v>
      </c>
      <c r="I96" s="298">
        <v>411.1</v>
      </c>
      <c r="J96" s="298">
        <v>446.5</v>
      </c>
      <c r="K96" s="298">
        <v>456.45000000000005</v>
      </c>
      <c r="L96" s="298">
        <v>464.2</v>
      </c>
      <c r="M96" s="285">
        <v>448.7</v>
      </c>
      <c r="N96" s="285">
        <v>431</v>
      </c>
      <c r="O96" s="300">
        <v>31440000</v>
      </c>
      <c r="P96" s="301">
        <v>-1.8420231033406183E-2</v>
      </c>
    </row>
    <row r="97" spans="1:16" ht="15">
      <c r="A97" s="263">
        <v>87</v>
      </c>
      <c r="B97" s="362" t="s">
        <v>111</v>
      </c>
      <c r="C97" s="465" t="s">
        <v>128</v>
      </c>
      <c r="D97" s="466">
        <v>44315</v>
      </c>
      <c r="E97" s="297">
        <v>634.95000000000005</v>
      </c>
      <c r="F97" s="297">
        <v>637.54999999999995</v>
      </c>
      <c r="G97" s="298">
        <v>622.94999999999993</v>
      </c>
      <c r="H97" s="298">
        <v>610.94999999999993</v>
      </c>
      <c r="I97" s="298">
        <v>596.34999999999991</v>
      </c>
      <c r="J97" s="298">
        <v>649.54999999999995</v>
      </c>
      <c r="K97" s="298">
        <v>664.14999999999986</v>
      </c>
      <c r="L97" s="298">
        <v>676.15</v>
      </c>
      <c r="M97" s="285">
        <v>652.15</v>
      </c>
      <c r="N97" s="285">
        <v>625.54999999999995</v>
      </c>
      <c r="O97" s="300">
        <v>34754400</v>
      </c>
      <c r="P97" s="301">
        <v>2.4922118380062306E-3</v>
      </c>
    </row>
    <row r="98" spans="1:16" ht="15">
      <c r="A98" s="263">
        <v>88</v>
      </c>
      <c r="B98" s="362" t="s">
        <v>39</v>
      </c>
      <c r="C98" s="465" t="s">
        <v>129</v>
      </c>
      <c r="D98" s="466">
        <v>44315</v>
      </c>
      <c r="E98" s="297">
        <v>2844.85</v>
      </c>
      <c r="F98" s="297">
        <v>2866.3999999999996</v>
      </c>
      <c r="G98" s="298">
        <v>2803.8499999999995</v>
      </c>
      <c r="H98" s="298">
        <v>2762.85</v>
      </c>
      <c r="I98" s="298">
        <v>2700.2999999999997</v>
      </c>
      <c r="J98" s="298">
        <v>2907.3999999999992</v>
      </c>
      <c r="K98" s="298">
        <v>2969.9499999999994</v>
      </c>
      <c r="L98" s="298">
        <v>3010.9499999999989</v>
      </c>
      <c r="M98" s="285">
        <v>2928.95</v>
      </c>
      <c r="N98" s="285">
        <v>2825.4</v>
      </c>
      <c r="O98" s="300">
        <v>1488250</v>
      </c>
      <c r="P98" s="301">
        <v>1.0353021045485404E-2</v>
      </c>
    </row>
    <row r="99" spans="1:16" ht="15">
      <c r="A99" s="263">
        <v>89</v>
      </c>
      <c r="B99" s="362" t="s">
        <v>53</v>
      </c>
      <c r="C99" s="465" t="s">
        <v>131</v>
      </c>
      <c r="D99" s="466">
        <v>44315</v>
      </c>
      <c r="E99" s="297">
        <v>1731.95</v>
      </c>
      <c r="F99" s="297">
        <v>1735.1833333333334</v>
      </c>
      <c r="G99" s="298">
        <v>1716.0166666666669</v>
      </c>
      <c r="H99" s="298">
        <v>1700.0833333333335</v>
      </c>
      <c r="I99" s="298">
        <v>1680.916666666667</v>
      </c>
      <c r="J99" s="298">
        <v>1751.1166666666668</v>
      </c>
      <c r="K99" s="298">
        <v>1770.2833333333333</v>
      </c>
      <c r="L99" s="298">
        <v>1786.2166666666667</v>
      </c>
      <c r="M99" s="285">
        <v>1754.35</v>
      </c>
      <c r="N99" s="285">
        <v>1719.25</v>
      </c>
      <c r="O99" s="300">
        <v>11893600</v>
      </c>
      <c r="P99" s="301">
        <v>1.5921825884925515E-2</v>
      </c>
    </row>
    <row r="100" spans="1:16" ht="15">
      <c r="A100" s="263">
        <v>90</v>
      </c>
      <c r="B100" s="362" t="s">
        <v>56</v>
      </c>
      <c r="C100" s="465" t="s">
        <v>132</v>
      </c>
      <c r="D100" s="466">
        <v>44315</v>
      </c>
      <c r="E100" s="297">
        <v>90.2</v>
      </c>
      <c r="F100" s="297">
        <v>90.316666666666677</v>
      </c>
      <c r="G100" s="298">
        <v>88.983333333333348</v>
      </c>
      <c r="H100" s="298">
        <v>87.766666666666666</v>
      </c>
      <c r="I100" s="298">
        <v>86.433333333333337</v>
      </c>
      <c r="J100" s="298">
        <v>91.53333333333336</v>
      </c>
      <c r="K100" s="298">
        <v>92.866666666666703</v>
      </c>
      <c r="L100" s="298">
        <v>94.083333333333371</v>
      </c>
      <c r="M100" s="285">
        <v>91.65</v>
      </c>
      <c r="N100" s="285">
        <v>89.1</v>
      </c>
      <c r="O100" s="300">
        <v>31805136</v>
      </c>
      <c r="P100" s="301">
        <v>8.7248322147651006E-2</v>
      </c>
    </row>
    <row r="101" spans="1:16" ht="15">
      <c r="A101" s="263">
        <v>91</v>
      </c>
      <c r="B101" s="362" t="s">
        <v>39</v>
      </c>
      <c r="C101" s="465" t="s">
        <v>348</v>
      </c>
      <c r="D101" s="466">
        <v>44315</v>
      </c>
      <c r="E101" s="297">
        <v>2892.25</v>
      </c>
      <c r="F101" s="297">
        <v>2876.9166666666665</v>
      </c>
      <c r="G101" s="298">
        <v>2820.7333333333331</v>
      </c>
      <c r="H101" s="298">
        <v>2749.2166666666667</v>
      </c>
      <c r="I101" s="298">
        <v>2693.0333333333333</v>
      </c>
      <c r="J101" s="298">
        <v>2948.4333333333329</v>
      </c>
      <c r="K101" s="298">
        <v>3004.6166666666663</v>
      </c>
      <c r="L101" s="298">
        <v>3076.1333333333328</v>
      </c>
      <c r="M101" s="285">
        <v>2933.1</v>
      </c>
      <c r="N101" s="285">
        <v>2805.4</v>
      </c>
      <c r="O101" s="300">
        <v>505500</v>
      </c>
      <c r="P101" s="301">
        <v>-3.5305343511450385E-2</v>
      </c>
    </row>
    <row r="102" spans="1:16" ht="15">
      <c r="A102" s="263">
        <v>92</v>
      </c>
      <c r="B102" s="362" t="s">
        <v>56</v>
      </c>
      <c r="C102" s="465" t="s">
        <v>133</v>
      </c>
      <c r="D102" s="466">
        <v>44315</v>
      </c>
      <c r="E102" s="297">
        <v>392.2</v>
      </c>
      <c r="F102" s="297">
        <v>391.10000000000008</v>
      </c>
      <c r="G102" s="298">
        <v>385.95000000000016</v>
      </c>
      <c r="H102" s="298">
        <v>379.7000000000001</v>
      </c>
      <c r="I102" s="298">
        <v>374.55000000000018</v>
      </c>
      <c r="J102" s="298">
        <v>397.35000000000014</v>
      </c>
      <c r="K102" s="298">
        <v>402.50000000000011</v>
      </c>
      <c r="L102" s="298">
        <v>408.75000000000011</v>
      </c>
      <c r="M102" s="285">
        <v>396.25</v>
      </c>
      <c r="N102" s="285">
        <v>384.85</v>
      </c>
      <c r="O102" s="300">
        <v>7372000</v>
      </c>
      <c r="P102" s="301">
        <v>2.7137042062415199E-4</v>
      </c>
    </row>
    <row r="103" spans="1:16" ht="15">
      <c r="A103" s="263">
        <v>93</v>
      </c>
      <c r="B103" s="362" t="s">
        <v>63</v>
      </c>
      <c r="C103" s="465" t="s">
        <v>134</v>
      </c>
      <c r="D103" s="466">
        <v>44315</v>
      </c>
      <c r="E103" s="297">
        <v>1325.1</v>
      </c>
      <c r="F103" s="297">
        <v>1328.75</v>
      </c>
      <c r="G103" s="298">
        <v>1313.5</v>
      </c>
      <c r="H103" s="298">
        <v>1301.9000000000001</v>
      </c>
      <c r="I103" s="298">
        <v>1286.6500000000001</v>
      </c>
      <c r="J103" s="298">
        <v>1340.35</v>
      </c>
      <c r="K103" s="298">
        <v>1355.6</v>
      </c>
      <c r="L103" s="298">
        <v>1367.1999999999998</v>
      </c>
      <c r="M103" s="285">
        <v>1344</v>
      </c>
      <c r="N103" s="285">
        <v>1317.15</v>
      </c>
      <c r="O103" s="300">
        <v>15296150</v>
      </c>
      <c r="P103" s="301">
        <v>9.5252552085309857E-3</v>
      </c>
    </row>
    <row r="104" spans="1:16" ht="15">
      <c r="A104" s="263">
        <v>94</v>
      </c>
      <c r="B104" s="362" t="s">
        <v>106</v>
      </c>
      <c r="C104" s="465" t="s">
        <v>260</v>
      </c>
      <c r="D104" s="466">
        <v>44315</v>
      </c>
      <c r="E104" s="297">
        <v>3905.55</v>
      </c>
      <c r="F104" s="297">
        <v>3918.5666666666671</v>
      </c>
      <c r="G104" s="298">
        <v>3838.0333333333342</v>
      </c>
      <c r="H104" s="298">
        <v>3770.5166666666673</v>
      </c>
      <c r="I104" s="298">
        <v>3689.9833333333345</v>
      </c>
      <c r="J104" s="298">
        <v>3986.0833333333339</v>
      </c>
      <c r="K104" s="298">
        <v>4066.6166666666668</v>
      </c>
      <c r="L104" s="298">
        <v>4134.1333333333332</v>
      </c>
      <c r="M104" s="285">
        <v>3999.1</v>
      </c>
      <c r="N104" s="285">
        <v>3851.05</v>
      </c>
      <c r="O104" s="300">
        <v>414000</v>
      </c>
      <c r="P104" s="301">
        <v>-2.7826699542092288E-2</v>
      </c>
    </row>
    <row r="105" spans="1:16" ht="15">
      <c r="A105" s="263">
        <v>95</v>
      </c>
      <c r="B105" s="362" t="s">
        <v>106</v>
      </c>
      <c r="C105" s="465" t="s">
        <v>259</v>
      </c>
      <c r="D105" s="466">
        <v>44315</v>
      </c>
      <c r="E105" s="297">
        <v>2641.4</v>
      </c>
      <c r="F105" s="297">
        <v>2621.0166666666664</v>
      </c>
      <c r="G105" s="298">
        <v>2573.0333333333328</v>
      </c>
      <c r="H105" s="298">
        <v>2504.6666666666665</v>
      </c>
      <c r="I105" s="298">
        <v>2456.6833333333329</v>
      </c>
      <c r="J105" s="298">
        <v>2689.3833333333328</v>
      </c>
      <c r="K105" s="298">
        <v>2737.3666666666663</v>
      </c>
      <c r="L105" s="298">
        <v>2805.7333333333327</v>
      </c>
      <c r="M105" s="285">
        <v>2669</v>
      </c>
      <c r="N105" s="285">
        <v>2552.65</v>
      </c>
      <c r="O105" s="300">
        <v>564400</v>
      </c>
      <c r="P105" s="301">
        <v>-3.2567706547823108E-2</v>
      </c>
    </row>
    <row r="106" spans="1:16" ht="15">
      <c r="A106" s="263">
        <v>96</v>
      </c>
      <c r="B106" s="362" t="s">
        <v>51</v>
      </c>
      <c r="C106" s="465" t="s">
        <v>135</v>
      </c>
      <c r="D106" s="466">
        <v>44315</v>
      </c>
      <c r="E106" s="297">
        <v>1078.3</v>
      </c>
      <c r="F106" s="297">
        <v>1066.25</v>
      </c>
      <c r="G106" s="298">
        <v>1048.05</v>
      </c>
      <c r="H106" s="298">
        <v>1017.8</v>
      </c>
      <c r="I106" s="298">
        <v>999.59999999999991</v>
      </c>
      <c r="J106" s="298">
        <v>1096.5</v>
      </c>
      <c r="K106" s="298">
        <v>1114.6999999999998</v>
      </c>
      <c r="L106" s="298">
        <v>1144.95</v>
      </c>
      <c r="M106" s="285">
        <v>1084.45</v>
      </c>
      <c r="N106" s="285">
        <v>1036</v>
      </c>
      <c r="O106" s="300">
        <v>9339800</v>
      </c>
      <c r="P106" s="301">
        <v>6.5958226456577498E-3</v>
      </c>
    </row>
    <row r="107" spans="1:16" ht="15">
      <c r="A107" s="263">
        <v>97</v>
      </c>
      <c r="B107" s="362" t="s">
        <v>43</v>
      </c>
      <c r="C107" s="465" t="s">
        <v>136</v>
      </c>
      <c r="D107" s="466">
        <v>44315</v>
      </c>
      <c r="E107" s="297">
        <v>779.85</v>
      </c>
      <c r="F107" s="297">
        <v>786.73333333333323</v>
      </c>
      <c r="G107" s="298">
        <v>768.46666666666647</v>
      </c>
      <c r="H107" s="298">
        <v>757.08333333333326</v>
      </c>
      <c r="I107" s="298">
        <v>738.81666666666649</v>
      </c>
      <c r="J107" s="298">
        <v>798.11666666666645</v>
      </c>
      <c r="K107" s="298">
        <v>816.3833333333331</v>
      </c>
      <c r="L107" s="298">
        <v>827.76666666666642</v>
      </c>
      <c r="M107" s="285">
        <v>805</v>
      </c>
      <c r="N107" s="285">
        <v>775.35</v>
      </c>
      <c r="O107" s="300">
        <v>9368800</v>
      </c>
      <c r="P107" s="301">
        <v>8.1797607500808278E-2</v>
      </c>
    </row>
    <row r="108" spans="1:16" ht="15">
      <c r="A108" s="263">
        <v>98</v>
      </c>
      <c r="B108" s="362" t="s">
        <v>56</v>
      </c>
      <c r="C108" s="465" t="s">
        <v>137</v>
      </c>
      <c r="D108" s="466">
        <v>44315</v>
      </c>
      <c r="E108" s="297">
        <v>179.2</v>
      </c>
      <c r="F108" s="297">
        <v>177.41666666666666</v>
      </c>
      <c r="G108" s="298">
        <v>173.58333333333331</v>
      </c>
      <c r="H108" s="298">
        <v>167.96666666666667</v>
      </c>
      <c r="I108" s="298">
        <v>164.13333333333333</v>
      </c>
      <c r="J108" s="298">
        <v>183.0333333333333</v>
      </c>
      <c r="K108" s="298">
        <v>186.86666666666662</v>
      </c>
      <c r="L108" s="298">
        <v>192.48333333333329</v>
      </c>
      <c r="M108" s="285">
        <v>181.25</v>
      </c>
      <c r="N108" s="285">
        <v>171.8</v>
      </c>
      <c r="O108" s="300">
        <v>17732000</v>
      </c>
      <c r="P108" s="301">
        <v>-6.4175638589824779E-2</v>
      </c>
    </row>
    <row r="109" spans="1:16" ht="15">
      <c r="A109" s="263">
        <v>99</v>
      </c>
      <c r="B109" s="362" t="s">
        <v>56</v>
      </c>
      <c r="C109" s="465" t="s">
        <v>138</v>
      </c>
      <c r="D109" s="466">
        <v>44315</v>
      </c>
      <c r="E109" s="297">
        <v>146.80000000000001</v>
      </c>
      <c r="F109" s="297">
        <v>145.95000000000002</v>
      </c>
      <c r="G109" s="298">
        <v>144.45000000000005</v>
      </c>
      <c r="H109" s="298">
        <v>142.10000000000002</v>
      </c>
      <c r="I109" s="298">
        <v>140.60000000000005</v>
      </c>
      <c r="J109" s="298">
        <v>148.30000000000004</v>
      </c>
      <c r="K109" s="298">
        <v>149.79999999999998</v>
      </c>
      <c r="L109" s="298">
        <v>152.15000000000003</v>
      </c>
      <c r="M109" s="285">
        <v>147.44999999999999</v>
      </c>
      <c r="N109" s="285">
        <v>143.6</v>
      </c>
      <c r="O109" s="300">
        <v>27654000</v>
      </c>
      <c r="P109" s="301">
        <v>-1.7327268789257093E-3</v>
      </c>
    </row>
    <row r="110" spans="1:16" ht="15">
      <c r="A110" s="263">
        <v>100</v>
      </c>
      <c r="B110" s="362" t="s">
        <v>49</v>
      </c>
      <c r="C110" s="465" t="s">
        <v>139</v>
      </c>
      <c r="D110" s="466">
        <v>44315</v>
      </c>
      <c r="E110" s="297">
        <v>412.2</v>
      </c>
      <c r="F110" s="297">
        <v>411.93333333333334</v>
      </c>
      <c r="G110" s="298">
        <v>409.26666666666665</v>
      </c>
      <c r="H110" s="298">
        <v>406.33333333333331</v>
      </c>
      <c r="I110" s="298">
        <v>403.66666666666663</v>
      </c>
      <c r="J110" s="298">
        <v>414.86666666666667</v>
      </c>
      <c r="K110" s="298">
        <v>417.5333333333333</v>
      </c>
      <c r="L110" s="298">
        <v>420.4666666666667</v>
      </c>
      <c r="M110" s="285">
        <v>414.6</v>
      </c>
      <c r="N110" s="285">
        <v>409</v>
      </c>
      <c r="O110" s="300">
        <v>7594000</v>
      </c>
      <c r="P110" s="301">
        <v>-1.222684703433923E-2</v>
      </c>
    </row>
    <row r="111" spans="1:16" ht="15">
      <c r="A111" s="263">
        <v>101</v>
      </c>
      <c r="B111" s="362" t="s">
        <v>43</v>
      </c>
      <c r="C111" s="465" t="s">
        <v>140</v>
      </c>
      <c r="D111" s="466">
        <v>44315</v>
      </c>
      <c r="E111" s="297">
        <v>6672.8</v>
      </c>
      <c r="F111" s="297">
        <v>6652.083333333333</v>
      </c>
      <c r="G111" s="298">
        <v>6590.7166666666662</v>
      </c>
      <c r="H111" s="298">
        <v>6508.6333333333332</v>
      </c>
      <c r="I111" s="298">
        <v>6447.2666666666664</v>
      </c>
      <c r="J111" s="298">
        <v>6734.1666666666661</v>
      </c>
      <c r="K111" s="298">
        <v>6795.5333333333328</v>
      </c>
      <c r="L111" s="298">
        <v>6877.6166666666659</v>
      </c>
      <c r="M111" s="285">
        <v>6713.45</v>
      </c>
      <c r="N111" s="285">
        <v>6570</v>
      </c>
      <c r="O111" s="300">
        <v>2761100</v>
      </c>
      <c r="P111" s="301">
        <v>7.9214426516755494E-3</v>
      </c>
    </row>
    <row r="112" spans="1:16" ht="15">
      <c r="A112" s="263">
        <v>102</v>
      </c>
      <c r="B112" s="362" t="s">
        <v>49</v>
      </c>
      <c r="C112" s="465" t="s">
        <v>141</v>
      </c>
      <c r="D112" s="466">
        <v>44315</v>
      </c>
      <c r="E112" s="297">
        <v>521.79999999999995</v>
      </c>
      <c r="F112" s="297">
        <v>522.16666666666663</v>
      </c>
      <c r="G112" s="298">
        <v>517.68333333333328</v>
      </c>
      <c r="H112" s="298">
        <v>513.56666666666661</v>
      </c>
      <c r="I112" s="298">
        <v>509.08333333333326</v>
      </c>
      <c r="J112" s="298">
        <v>526.2833333333333</v>
      </c>
      <c r="K112" s="298">
        <v>530.76666666666665</v>
      </c>
      <c r="L112" s="298">
        <v>534.88333333333333</v>
      </c>
      <c r="M112" s="285">
        <v>526.65</v>
      </c>
      <c r="N112" s="285">
        <v>518.04999999999995</v>
      </c>
      <c r="O112" s="300">
        <v>13225000</v>
      </c>
      <c r="P112" s="301">
        <v>7.5230930387582134E-3</v>
      </c>
    </row>
    <row r="113" spans="1:16" ht="15">
      <c r="A113" s="263">
        <v>103</v>
      </c>
      <c r="B113" s="362" t="s">
        <v>56</v>
      </c>
      <c r="C113" s="465" t="s">
        <v>142</v>
      </c>
      <c r="D113" s="466">
        <v>44315</v>
      </c>
      <c r="E113" s="297">
        <v>862.7</v>
      </c>
      <c r="F113" s="297">
        <v>861.86666666666667</v>
      </c>
      <c r="G113" s="298">
        <v>854.93333333333339</v>
      </c>
      <c r="H113" s="298">
        <v>847.16666666666674</v>
      </c>
      <c r="I113" s="298">
        <v>840.23333333333346</v>
      </c>
      <c r="J113" s="298">
        <v>869.63333333333333</v>
      </c>
      <c r="K113" s="298">
        <v>876.56666666666649</v>
      </c>
      <c r="L113" s="298">
        <v>884.33333333333326</v>
      </c>
      <c r="M113" s="285">
        <v>868.8</v>
      </c>
      <c r="N113" s="285">
        <v>854.1</v>
      </c>
      <c r="O113" s="300">
        <v>2315300</v>
      </c>
      <c r="P113" s="301">
        <v>1.687289088863892E-3</v>
      </c>
    </row>
    <row r="114" spans="1:16" ht="15">
      <c r="A114" s="263">
        <v>104</v>
      </c>
      <c r="B114" s="362" t="s">
        <v>72</v>
      </c>
      <c r="C114" s="465" t="s">
        <v>143</v>
      </c>
      <c r="D114" s="466">
        <v>44315</v>
      </c>
      <c r="E114" s="297">
        <v>1109.2</v>
      </c>
      <c r="F114" s="297">
        <v>1103.3833333333334</v>
      </c>
      <c r="G114" s="298">
        <v>1094.6166666666668</v>
      </c>
      <c r="H114" s="298">
        <v>1080.0333333333333</v>
      </c>
      <c r="I114" s="298">
        <v>1071.2666666666667</v>
      </c>
      <c r="J114" s="298">
        <v>1117.9666666666669</v>
      </c>
      <c r="K114" s="298">
        <v>1126.7333333333338</v>
      </c>
      <c r="L114" s="298">
        <v>1141.3166666666671</v>
      </c>
      <c r="M114" s="285">
        <v>1112.1500000000001</v>
      </c>
      <c r="N114" s="285">
        <v>1088.8</v>
      </c>
      <c r="O114" s="300">
        <v>1513200</v>
      </c>
      <c r="P114" s="301">
        <v>-2.8879476318829419E-2</v>
      </c>
    </row>
    <row r="115" spans="1:16" ht="15">
      <c r="A115" s="263">
        <v>105</v>
      </c>
      <c r="B115" s="362" t="s">
        <v>106</v>
      </c>
      <c r="C115" s="465" t="s">
        <v>144</v>
      </c>
      <c r="D115" s="466">
        <v>44315</v>
      </c>
      <c r="E115" s="297">
        <v>2021.15</v>
      </c>
      <c r="F115" s="297">
        <v>2028.8833333333332</v>
      </c>
      <c r="G115" s="298">
        <v>1995.6666666666665</v>
      </c>
      <c r="H115" s="298">
        <v>1970.1833333333334</v>
      </c>
      <c r="I115" s="298">
        <v>1936.9666666666667</v>
      </c>
      <c r="J115" s="298">
        <v>2054.3666666666663</v>
      </c>
      <c r="K115" s="298">
        <v>2087.583333333333</v>
      </c>
      <c r="L115" s="298">
        <v>2113.0666666666662</v>
      </c>
      <c r="M115" s="285">
        <v>2062.1</v>
      </c>
      <c r="N115" s="285">
        <v>2003.4</v>
      </c>
      <c r="O115" s="300">
        <v>2386400</v>
      </c>
      <c r="P115" s="301">
        <v>-2.3887434554973823E-2</v>
      </c>
    </row>
    <row r="116" spans="1:16" ht="15">
      <c r="A116" s="263">
        <v>106</v>
      </c>
      <c r="B116" s="362" t="s">
        <v>43</v>
      </c>
      <c r="C116" s="465" t="s">
        <v>145</v>
      </c>
      <c r="D116" s="466">
        <v>44315</v>
      </c>
      <c r="E116" s="297">
        <v>213.65</v>
      </c>
      <c r="F116" s="297">
        <v>213.86666666666667</v>
      </c>
      <c r="G116" s="298">
        <v>209.38333333333335</v>
      </c>
      <c r="H116" s="298">
        <v>205.11666666666667</v>
      </c>
      <c r="I116" s="298">
        <v>200.63333333333335</v>
      </c>
      <c r="J116" s="298">
        <v>218.13333333333335</v>
      </c>
      <c r="K116" s="298">
        <v>222.6166666666667</v>
      </c>
      <c r="L116" s="298">
        <v>226.88333333333335</v>
      </c>
      <c r="M116" s="285">
        <v>218.35</v>
      </c>
      <c r="N116" s="285">
        <v>209.6</v>
      </c>
      <c r="O116" s="300">
        <v>29372000</v>
      </c>
      <c r="P116" s="301">
        <v>9.1390091390091393E-3</v>
      </c>
    </row>
    <row r="117" spans="1:16" ht="15">
      <c r="A117" s="263">
        <v>107</v>
      </c>
      <c r="B117" s="362" t="s">
        <v>106</v>
      </c>
      <c r="C117" s="465" t="s">
        <v>262</v>
      </c>
      <c r="D117" s="466">
        <v>44315</v>
      </c>
      <c r="E117" s="297">
        <v>1696.65</v>
      </c>
      <c r="F117" s="297">
        <v>1685.8333333333333</v>
      </c>
      <c r="G117" s="298">
        <v>1657.8666666666666</v>
      </c>
      <c r="H117" s="298">
        <v>1619.0833333333333</v>
      </c>
      <c r="I117" s="298">
        <v>1591.1166666666666</v>
      </c>
      <c r="J117" s="298">
        <v>1724.6166666666666</v>
      </c>
      <c r="K117" s="298">
        <v>1752.5833333333333</v>
      </c>
      <c r="L117" s="298">
        <v>1791.3666666666666</v>
      </c>
      <c r="M117" s="285">
        <v>1713.8</v>
      </c>
      <c r="N117" s="285">
        <v>1647.05</v>
      </c>
      <c r="O117" s="300">
        <v>454025</v>
      </c>
      <c r="P117" s="301">
        <v>-1.8960674157303372E-2</v>
      </c>
    </row>
    <row r="118" spans="1:16" ht="15">
      <c r="A118" s="263">
        <v>108</v>
      </c>
      <c r="B118" s="362" t="s">
        <v>43</v>
      </c>
      <c r="C118" s="465" t="s">
        <v>146</v>
      </c>
      <c r="D118" s="466">
        <v>44315</v>
      </c>
      <c r="E118" s="297">
        <v>78279.7</v>
      </c>
      <c r="F118" s="297">
        <v>78448.25</v>
      </c>
      <c r="G118" s="298">
        <v>77831.45</v>
      </c>
      <c r="H118" s="298">
        <v>77383.199999999997</v>
      </c>
      <c r="I118" s="298">
        <v>76766.399999999994</v>
      </c>
      <c r="J118" s="298">
        <v>78896.5</v>
      </c>
      <c r="K118" s="298">
        <v>79513.299999999988</v>
      </c>
      <c r="L118" s="298">
        <v>79961.55</v>
      </c>
      <c r="M118" s="285">
        <v>79065.05</v>
      </c>
      <c r="N118" s="285">
        <v>78000</v>
      </c>
      <c r="O118" s="300">
        <v>43180</v>
      </c>
      <c r="P118" s="301">
        <v>-9.4058270245469151E-3</v>
      </c>
    </row>
    <row r="119" spans="1:16" ht="15">
      <c r="A119" s="263">
        <v>109</v>
      </c>
      <c r="B119" s="362" t="s">
        <v>56</v>
      </c>
      <c r="C119" s="465" t="s">
        <v>147</v>
      </c>
      <c r="D119" s="466">
        <v>44315</v>
      </c>
      <c r="E119" s="297">
        <v>1200.3</v>
      </c>
      <c r="F119" s="297">
        <v>1184.1000000000001</v>
      </c>
      <c r="G119" s="298">
        <v>1163.2000000000003</v>
      </c>
      <c r="H119" s="298">
        <v>1126.1000000000001</v>
      </c>
      <c r="I119" s="298">
        <v>1105.2000000000003</v>
      </c>
      <c r="J119" s="298">
        <v>1221.2000000000003</v>
      </c>
      <c r="K119" s="298">
        <v>1242.1000000000004</v>
      </c>
      <c r="L119" s="298">
        <v>1279.2000000000003</v>
      </c>
      <c r="M119" s="285">
        <v>1205</v>
      </c>
      <c r="N119" s="285">
        <v>1147</v>
      </c>
      <c r="O119" s="300">
        <v>2975250</v>
      </c>
      <c r="P119" s="301">
        <v>3.0925155925155927E-2</v>
      </c>
    </row>
    <row r="120" spans="1:16" ht="15">
      <c r="A120" s="263">
        <v>110</v>
      </c>
      <c r="B120" s="362" t="s">
        <v>39</v>
      </c>
      <c r="C120" s="465" t="s">
        <v>790</v>
      </c>
      <c r="D120" s="466">
        <v>44315</v>
      </c>
      <c r="E120" s="297">
        <v>326.39999999999998</v>
      </c>
      <c r="F120" s="297">
        <v>327.23333333333329</v>
      </c>
      <c r="G120" s="298">
        <v>324.51666666666659</v>
      </c>
      <c r="H120" s="298">
        <v>322.63333333333333</v>
      </c>
      <c r="I120" s="298">
        <v>319.91666666666663</v>
      </c>
      <c r="J120" s="298">
        <v>329.11666666666656</v>
      </c>
      <c r="K120" s="298">
        <v>331.83333333333326</v>
      </c>
      <c r="L120" s="298">
        <v>333.71666666666653</v>
      </c>
      <c r="M120" s="285">
        <v>329.95</v>
      </c>
      <c r="N120" s="285">
        <v>325.35000000000002</v>
      </c>
      <c r="O120" s="300">
        <v>2518400</v>
      </c>
      <c r="P120" s="301">
        <v>3.1454783748361727E-2</v>
      </c>
    </row>
    <row r="121" spans="1:16" ht="15">
      <c r="A121" s="263">
        <v>111</v>
      </c>
      <c r="B121" s="362" t="s">
        <v>111</v>
      </c>
      <c r="C121" s="465" t="s">
        <v>148</v>
      </c>
      <c r="D121" s="466">
        <v>44315</v>
      </c>
      <c r="E121" s="297">
        <v>56.7</v>
      </c>
      <c r="F121" s="297">
        <v>56.949999999999996</v>
      </c>
      <c r="G121" s="298">
        <v>55.649999999999991</v>
      </c>
      <c r="H121" s="298">
        <v>54.599999999999994</v>
      </c>
      <c r="I121" s="298">
        <v>53.29999999999999</v>
      </c>
      <c r="J121" s="298">
        <v>57.999999999999993</v>
      </c>
      <c r="K121" s="298">
        <v>59.29999999999999</v>
      </c>
      <c r="L121" s="298">
        <v>60.349999999999994</v>
      </c>
      <c r="M121" s="285">
        <v>58.25</v>
      </c>
      <c r="N121" s="285">
        <v>55.9</v>
      </c>
      <c r="O121" s="300">
        <v>84354000</v>
      </c>
      <c r="P121" s="301">
        <v>6.0029908139286478E-2</v>
      </c>
    </row>
    <row r="122" spans="1:16" ht="15">
      <c r="A122" s="263">
        <v>112</v>
      </c>
      <c r="B122" s="362" t="s">
        <v>39</v>
      </c>
      <c r="C122" s="465" t="s">
        <v>256</v>
      </c>
      <c r="D122" s="466">
        <v>44315</v>
      </c>
      <c r="E122" s="297">
        <v>4872.3500000000004</v>
      </c>
      <c r="F122" s="297">
        <v>4869.3166666666666</v>
      </c>
      <c r="G122" s="298">
        <v>4789.0333333333328</v>
      </c>
      <c r="H122" s="298">
        <v>4705.7166666666662</v>
      </c>
      <c r="I122" s="298">
        <v>4625.4333333333325</v>
      </c>
      <c r="J122" s="298">
        <v>4952.6333333333332</v>
      </c>
      <c r="K122" s="298">
        <v>5032.9166666666679</v>
      </c>
      <c r="L122" s="298">
        <v>5116.2333333333336</v>
      </c>
      <c r="M122" s="285">
        <v>4949.6000000000004</v>
      </c>
      <c r="N122" s="285">
        <v>4786</v>
      </c>
      <c r="O122" s="300">
        <v>1444750</v>
      </c>
      <c r="P122" s="301">
        <v>1.2793550648440238E-2</v>
      </c>
    </row>
    <row r="123" spans="1:16" ht="15">
      <c r="A123" s="263">
        <v>113</v>
      </c>
      <c r="B123" s="362" t="s">
        <v>841</v>
      </c>
      <c r="C123" s="465" t="s">
        <v>450</v>
      </c>
      <c r="D123" s="466">
        <v>44315</v>
      </c>
      <c r="E123" s="297">
        <v>3170.6</v>
      </c>
      <c r="F123" s="297">
        <v>3186.8333333333335</v>
      </c>
      <c r="G123" s="298">
        <v>3113.7666666666669</v>
      </c>
      <c r="H123" s="298">
        <v>3056.9333333333334</v>
      </c>
      <c r="I123" s="298">
        <v>2983.8666666666668</v>
      </c>
      <c r="J123" s="298">
        <v>3243.666666666667</v>
      </c>
      <c r="K123" s="298">
        <v>3316.7333333333336</v>
      </c>
      <c r="L123" s="298">
        <v>3373.5666666666671</v>
      </c>
      <c r="M123" s="285">
        <v>3259.9</v>
      </c>
      <c r="N123" s="285">
        <v>3130</v>
      </c>
      <c r="O123" s="300">
        <v>349650</v>
      </c>
      <c r="P123" s="301">
        <v>-2.0176544766708701E-2</v>
      </c>
    </row>
    <row r="124" spans="1:16" ht="15">
      <c r="A124" s="263">
        <v>114</v>
      </c>
      <c r="B124" s="362" t="s">
        <v>49</v>
      </c>
      <c r="C124" s="465" t="s">
        <v>151</v>
      </c>
      <c r="D124" s="466">
        <v>44315</v>
      </c>
      <c r="E124" s="297">
        <v>16559.05</v>
      </c>
      <c r="F124" s="297">
        <v>16601.766666666666</v>
      </c>
      <c r="G124" s="298">
        <v>16493.483333333334</v>
      </c>
      <c r="H124" s="298">
        <v>16427.916666666668</v>
      </c>
      <c r="I124" s="298">
        <v>16319.633333333335</v>
      </c>
      <c r="J124" s="298">
        <v>16667.333333333332</v>
      </c>
      <c r="K124" s="298">
        <v>16775.616666666665</v>
      </c>
      <c r="L124" s="298">
        <v>16841.183333333331</v>
      </c>
      <c r="M124" s="285">
        <v>16710.05</v>
      </c>
      <c r="N124" s="285">
        <v>16536.2</v>
      </c>
      <c r="O124" s="300">
        <v>329650</v>
      </c>
      <c r="P124" s="301">
        <v>7.4877750611246942E-3</v>
      </c>
    </row>
    <row r="125" spans="1:16" ht="15">
      <c r="A125" s="263">
        <v>115</v>
      </c>
      <c r="B125" s="362" t="s">
        <v>111</v>
      </c>
      <c r="C125" s="465" t="s">
        <v>152</v>
      </c>
      <c r="D125" s="466">
        <v>44315</v>
      </c>
      <c r="E125" s="297">
        <v>138.9</v>
      </c>
      <c r="F125" s="297">
        <v>139.91666666666666</v>
      </c>
      <c r="G125" s="298">
        <v>136.58333333333331</v>
      </c>
      <c r="H125" s="298">
        <v>134.26666666666665</v>
      </c>
      <c r="I125" s="298">
        <v>130.93333333333331</v>
      </c>
      <c r="J125" s="298">
        <v>142.23333333333332</v>
      </c>
      <c r="K125" s="298">
        <v>145.56666666666663</v>
      </c>
      <c r="L125" s="298">
        <v>147.88333333333333</v>
      </c>
      <c r="M125" s="285">
        <v>143.25</v>
      </c>
      <c r="N125" s="285">
        <v>137.6</v>
      </c>
      <c r="O125" s="300">
        <v>49037300</v>
      </c>
      <c r="P125" s="301">
        <v>-8.1911262798634813E-4</v>
      </c>
    </row>
    <row r="126" spans="1:16" ht="15">
      <c r="A126" s="263">
        <v>116</v>
      </c>
      <c r="B126" s="362" t="s">
        <v>42</v>
      </c>
      <c r="C126" s="465" t="s">
        <v>153</v>
      </c>
      <c r="D126" s="466">
        <v>44315</v>
      </c>
      <c r="E126" s="297">
        <v>102.5</v>
      </c>
      <c r="F126" s="297">
        <v>101.26666666666667</v>
      </c>
      <c r="G126" s="298">
        <v>99.733333333333334</v>
      </c>
      <c r="H126" s="298">
        <v>96.966666666666669</v>
      </c>
      <c r="I126" s="298">
        <v>95.433333333333337</v>
      </c>
      <c r="J126" s="298">
        <v>104.03333333333333</v>
      </c>
      <c r="K126" s="298">
        <v>105.56666666666666</v>
      </c>
      <c r="L126" s="298">
        <v>108.33333333333333</v>
      </c>
      <c r="M126" s="285">
        <v>102.8</v>
      </c>
      <c r="N126" s="285">
        <v>98.5</v>
      </c>
      <c r="O126" s="300">
        <v>77827800</v>
      </c>
      <c r="P126" s="301">
        <v>5.8195211786372008E-3</v>
      </c>
    </row>
    <row r="127" spans="1:16" ht="15">
      <c r="A127" s="263">
        <v>117</v>
      </c>
      <c r="B127" s="362" t="s">
        <v>72</v>
      </c>
      <c r="C127" s="465" t="s">
        <v>155</v>
      </c>
      <c r="D127" s="466">
        <v>44315</v>
      </c>
      <c r="E127" s="297">
        <v>102.5</v>
      </c>
      <c r="F127" s="297">
        <v>102.63333333333333</v>
      </c>
      <c r="G127" s="298">
        <v>101.51666666666665</v>
      </c>
      <c r="H127" s="298">
        <v>100.53333333333333</v>
      </c>
      <c r="I127" s="298">
        <v>99.416666666666657</v>
      </c>
      <c r="J127" s="298">
        <v>103.61666666666665</v>
      </c>
      <c r="K127" s="298">
        <v>104.73333333333332</v>
      </c>
      <c r="L127" s="298">
        <v>105.71666666666664</v>
      </c>
      <c r="M127" s="285">
        <v>103.75</v>
      </c>
      <c r="N127" s="285">
        <v>101.65</v>
      </c>
      <c r="O127" s="300">
        <v>39223800</v>
      </c>
      <c r="P127" s="301">
        <v>7.2421052631578942E-2</v>
      </c>
    </row>
    <row r="128" spans="1:16" ht="15">
      <c r="A128" s="263">
        <v>118</v>
      </c>
      <c r="B128" s="362" t="s">
        <v>78</v>
      </c>
      <c r="C128" s="465" t="s">
        <v>156</v>
      </c>
      <c r="D128" s="466">
        <v>44315</v>
      </c>
      <c r="E128" s="297">
        <v>29199.7</v>
      </c>
      <c r="F128" s="297">
        <v>29401.983333333337</v>
      </c>
      <c r="G128" s="298">
        <v>28907.316666666673</v>
      </c>
      <c r="H128" s="298">
        <v>28614.933333333334</v>
      </c>
      <c r="I128" s="298">
        <v>28120.26666666667</v>
      </c>
      <c r="J128" s="298">
        <v>29694.366666666676</v>
      </c>
      <c r="K128" s="298">
        <v>30189.03333333334</v>
      </c>
      <c r="L128" s="298">
        <v>30481.416666666679</v>
      </c>
      <c r="M128" s="285">
        <v>29896.65</v>
      </c>
      <c r="N128" s="285">
        <v>29109.599999999999</v>
      </c>
      <c r="O128" s="300">
        <v>57390</v>
      </c>
      <c r="P128" s="301">
        <v>2.0266666666666665E-2</v>
      </c>
    </row>
    <row r="129" spans="1:16" ht="15">
      <c r="A129" s="263">
        <v>119</v>
      </c>
      <c r="B129" s="382" t="s">
        <v>51</v>
      </c>
      <c r="C129" s="465" t="s">
        <v>157</v>
      </c>
      <c r="D129" s="466">
        <v>44315</v>
      </c>
      <c r="E129" s="297">
        <v>1649.85</v>
      </c>
      <c r="F129" s="297">
        <v>1652.1000000000001</v>
      </c>
      <c r="G129" s="298">
        <v>1631.5500000000002</v>
      </c>
      <c r="H129" s="298">
        <v>1613.25</v>
      </c>
      <c r="I129" s="298">
        <v>1592.7</v>
      </c>
      <c r="J129" s="298">
        <v>1670.4000000000003</v>
      </c>
      <c r="K129" s="298">
        <v>1690.95</v>
      </c>
      <c r="L129" s="298">
        <v>1709.2500000000005</v>
      </c>
      <c r="M129" s="285">
        <v>1672.65</v>
      </c>
      <c r="N129" s="285">
        <v>1633.8</v>
      </c>
      <c r="O129" s="300">
        <v>3645400</v>
      </c>
      <c r="P129" s="301">
        <v>2.4262092412301036E-2</v>
      </c>
    </row>
    <row r="130" spans="1:16" ht="15">
      <c r="A130" s="263">
        <v>120</v>
      </c>
      <c r="B130" s="362" t="s">
        <v>72</v>
      </c>
      <c r="C130" s="465" t="s">
        <v>158</v>
      </c>
      <c r="D130" s="466">
        <v>44315</v>
      </c>
      <c r="E130" s="297">
        <v>235.05</v>
      </c>
      <c r="F130" s="297">
        <v>232.83333333333334</v>
      </c>
      <c r="G130" s="298">
        <v>230.2166666666667</v>
      </c>
      <c r="H130" s="298">
        <v>225.38333333333335</v>
      </c>
      <c r="I130" s="298">
        <v>222.76666666666671</v>
      </c>
      <c r="J130" s="298">
        <v>237.66666666666669</v>
      </c>
      <c r="K130" s="298">
        <v>240.2833333333333</v>
      </c>
      <c r="L130" s="298">
        <v>245.11666666666667</v>
      </c>
      <c r="M130" s="285">
        <v>235.45</v>
      </c>
      <c r="N130" s="285">
        <v>228</v>
      </c>
      <c r="O130" s="300">
        <v>18081000</v>
      </c>
      <c r="P130" s="301">
        <v>-1.2291052114060964E-2</v>
      </c>
    </row>
    <row r="131" spans="1:16" ht="15">
      <c r="A131" s="263">
        <v>121</v>
      </c>
      <c r="B131" s="362" t="s">
        <v>56</v>
      </c>
      <c r="C131" s="465" t="s">
        <v>159</v>
      </c>
      <c r="D131" s="466">
        <v>44315</v>
      </c>
      <c r="E131" s="297">
        <v>106.7</v>
      </c>
      <c r="F131" s="297">
        <v>107</v>
      </c>
      <c r="G131" s="298">
        <v>105.45</v>
      </c>
      <c r="H131" s="298">
        <v>104.2</v>
      </c>
      <c r="I131" s="298">
        <v>102.65</v>
      </c>
      <c r="J131" s="298">
        <v>108.25</v>
      </c>
      <c r="K131" s="298">
        <v>109.80000000000001</v>
      </c>
      <c r="L131" s="298">
        <v>111.05</v>
      </c>
      <c r="M131" s="285">
        <v>108.55</v>
      </c>
      <c r="N131" s="285">
        <v>105.75</v>
      </c>
      <c r="O131" s="300">
        <v>35687200</v>
      </c>
      <c r="P131" s="301">
        <v>1.463070685704213E-2</v>
      </c>
    </row>
    <row r="132" spans="1:16" ht="15">
      <c r="A132" s="263">
        <v>122</v>
      </c>
      <c r="B132" s="362" t="s">
        <v>51</v>
      </c>
      <c r="C132" s="465" t="s">
        <v>269</v>
      </c>
      <c r="D132" s="466">
        <v>44315</v>
      </c>
      <c r="E132" s="297">
        <v>5175.95</v>
      </c>
      <c r="F132" s="297">
        <v>5210.3166666666666</v>
      </c>
      <c r="G132" s="298">
        <v>5095.6333333333332</v>
      </c>
      <c r="H132" s="298">
        <v>5015.3166666666666</v>
      </c>
      <c r="I132" s="298">
        <v>4900.6333333333332</v>
      </c>
      <c r="J132" s="298">
        <v>5290.6333333333332</v>
      </c>
      <c r="K132" s="298">
        <v>5405.3166666666657</v>
      </c>
      <c r="L132" s="298">
        <v>5485.6333333333332</v>
      </c>
      <c r="M132" s="285">
        <v>5325</v>
      </c>
      <c r="N132" s="285">
        <v>5130</v>
      </c>
      <c r="O132" s="300">
        <v>294875</v>
      </c>
      <c r="P132" s="301">
        <v>2.032871972318339E-2</v>
      </c>
    </row>
    <row r="133" spans="1:16" ht="15">
      <c r="A133" s="263">
        <v>123</v>
      </c>
      <c r="B133" s="362" t="s">
        <v>49</v>
      </c>
      <c r="C133" s="465" t="s">
        <v>160</v>
      </c>
      <c r="D133" s="466">
        <v>44315</v>
      </c>
      <c r="E133" s="297">
        <v>1783.7</v>
      </c>
      <c r="F133" s="297">
        <v>1781.8999999999999</v>
      </c>
      <c r="G133" s="298">
        <v>1767.7999999999997</v>
      </c>
      <c r="H133" s="298">
        <v>1751.8999999999999</v>
      </c>
      <c r="I133" s="298">
        <v>1737.7999999999997</v>
      </c>
      <c r="J133" s="298">
        <v>1797.7999999999997</v>
      </c>
      <c r="K133" s="298">
        <v>1811.8999999999996</v>
      </c>
      <c r="L133" s="298">
        <v>1827.7999999999997</v>
      </c>
      <c r="M133" s="285">
        <v>1796</v>
      </c>
      <c r="N133" s="285">
        <v>1766</v>
      </c>
      <c r="O133" s="300">
        <v>2044500</v>
      </c>
      <c r="P133" s="301">
        <v>2.4515812699190979E-3</v>
      </c>
    </row>
    <row r="134" spans="1:16" ht="15">
      <c r="A134" s="263">
        <v>124</v>
      </c>
      <c r="B134" s="362" t="s">
        <v>841</v>
      </c>
      <c r="C134" s="465" t="s">
        <v>267</v>
      </c>
      <c r="D134" s="466">
        <v>44315</v>
      </c>
      <c r="E134" s="297">
        <v>2528.5</v>
      </c>
      <c r="F134" s="297">
        <v>2548.5</v>
      </c>
      <c r="G134" s="298">
        <v>2490</v>
      </c>
      <c r="H134" s="298">
        <v>2451.5</v>
      </c>
      <c r="I134" s="298">
        <v>2393</v>
      </c>
      <c r="J134" s="298">
        <v>2587</v>
      </c>
      <c r="K134" s="298">
        <v>2645.5</v>
      </c>
      <c r="L134" s="298">
        <v>2684</v>
      </c>
      <c r="M134" s="285">
        <v>2607</v>
      </c>
      <c r="N134" s="285">
        <v>2510</v>
      </c>
      <c r="O134" s="300">
        <v>460250</v>
      </c>
      <c r="P134" s="301">
        <v>-1.0215053763440861E-2</v>
      </c>
    </row>
    <row r="135" spans="1:16" ht="15">
      <c r="A135" s="263">
        <v>125</v>
      </c>
      <c r="B135" s="362" t="s">
        <v>53</v>
      </c>
      <c r="C135" s="465" t="s">
        <v>161</v>
      </c>
      <c r="D135" s="466">
        <v>44315</v>
      </c>
      <c r="E135" s="297">
        <v>34.049999999999997</v>
      </c>
      <c r="F135" s="297">
        <v>34.1</v>
      </c>
      <c r="G135" s="298">
        <v>33.400000000000006</v>
      </c>
      <c r="H135" s="298">
        <v>32.750000000000007</v>
      </c>
      <c r="I135" s="298">
        <v>32.050000000000011</v>
      </c>
      <c r="J135" s="298">
        <v>34.75</v>
      </c>
      <c r="K135" s="298">
        <v>35.450000000000003</v>
      </c>
      <c r="L135" s="298">
        <v>36.099999999999994</v>
      </c>
      <c r="M135" s="285">
        <v>34.799999999999997</v>
      </c>
      <c r="N135" s="285">
        <v>33.450000000000003</v>
      </c>
      <c r="O135" s="300">
        <v>231152000</v>
      </c>
      <c r="P135" s="301">
        <v>2.055665442215315E-2</v>
      </c>
    </row>
    <row r="136" spans="1:16" ht="15">
      <c r="A136" s="263">
        <v>126</v>
      </c>
      <c r="B136" s="362" t="s">
        <v>42</v>
      </c>
      <c r="C136" s="465" t="s">
        <v>162</v>
      </c>
      <c r="D136" s="466">
        <v>44315</v>
      </c>
      <c r="E136" s="297">
        <v>211.1</v>
      </c>
      <c r="F136" s="297">
        <v>209.51666666666665</v>
      </c>
      <c r="G136" s="298">
        <v>206.08333333333331</v>
      </c>
      <c r="H136" s="298">
        <v>201.06666666666666</v>
      </c>
      <c r="I136" s="298">
        <v>197.63333333333333</v>
      </c>
      <c r="J136" s="298">
        <v>214.5333333333333</v>
      </c>
      <c r="K136" s="298">
        <v>217.96666666666664</v>
      </c>
      <c r="L136" s="298">
        <v>222.98333333333329</v>
      </c>
      <c r="M136" s="285">
        <v>212.95</v>
      </c>
      <c r="N136" s="285">
        <v>204.5</v>
      </c>
      <c r="O136" s="300">
        <v>19820000</v>
      </c>
      <c r="P136" s="301">
        <v>-1.4126541981695185E-2</v>
      </c>
    </row>
    <row r="137" spans="1:16" ht="15">
      <c r="A137" s="263">
        <v>127</v>
      </c>
      <c r="B137" s="362" t="s">
        <v>88</v>
      </c>
      <c r="C137" s="465" t="s">
        <v>163</v>
      </c>
      <c r="D137" s="466">
        <v>44315</v>
      </c>
      <c r="E137" s="297">
        <v>1118.4000000000001</v>
      </c>
      <c r="F137" s="297">
        <v>1101.3</v>
      </c>
      <c r="G137" s="298">
        <v>1078.5999999999999</v>
      </c>
      <c r="H137" s="298">
        <v>1038.8</v>
      </c>
      <c r="I137" s="298">
        <v>1016.0999999999999</v>
      </c>
      <c r="J137" s="298">
        <v>1141.0999999999999</v>
      </c>
      <c r="K137" s="298">
        <v>1163.8000000000002</v>
      </c>
      <c r="L137" s="298">
        <v>1203.5999999999999</v>
      </c>
      <c r="M137" s="285">
        <v>1124</v>
      </c>
      <c r="N137" s="285">
        <v>1061.5</v>
      </c>
      <c r="O137" s="300">
        <v>2866908</v>
      </c>
      <c r="P137" s="301">
        <v>7.5584058634906096E-2</v>
      </c>
    </row>
    <row r="138" spans="1:16" ht="15">
      <c r="A138" s="263">
        <v>128</v>
      </c>
      <c r="B138" s="362" t="s">
        <v>37</v>
      </c>
      <c r="C138" s="465" t="s">
        <v>164</v>
      </c>
      <c r="D138" s="466">
        <v>44315</v>
      </c>
      <c r="E138" s="297">
        <v>958.95</v>
      </c>
      <c r="F138" s="297">
        <v>981.43333333333339</v>
      </c>
      <c r="G138" s="298">
        <v>928.76666666666688</v>
      </c>
      <c r="H138" s="298">
        <v>898.58333333333348</v>
      </c>
      <c r="I138" s="298">
        <v>845.91666666666697</v>
      </c>
      <c r="J138" s="298">
        <v>1011.6166666666668</v>
      </c>
      <c r="K138" s="298">
        <v>1064.2833333333333</v>
      </c>
      <c r="L138" s="298">
        <v>1094.4666666666667</v>
      </c>
      <c r="M138" s="285">
        <v>1034.0999999999999</v>
      </c>
      <c r="N138" s="285">
        <v>951.25</v>
      </c>
      <c r="O138" s="300">
        <v>1698300</v>
      </c>
      <c r="P138" s="301">
        <v>6.5491183879093197E-3</v>
      </c>
    </row>
    <row r="139" spans="1:16" ht="15">
      <c r="A139" s="263">
        <v>129</v>
      </c>
      <c r="B139" s="362" t="s">
        <v>53</v>
      </c>
      <c r="C139" s="465" t="s">
        <v>165</v>
      </c>
      <c r="D139" s="466">
        <v>44315</v>
      </c>
      <c r="E139" s="297">
        <v>178.25</v>
      </c>
      <c r="F139" s="297">
        <v>178.63333333333333</v>
      </c>
      <c r="G139" s="298">
        <v>174.46666666666664</v>
      </c>
      <c r="H139" s="298">
        <v>170.68333333333331</v>
      </c>
      <c r="I139" s="298">
        <v>166.51666666666662</v>
      </c>
      <c r="J139" s="298">
        <v>182.41666666666666</v>
      </c>
      <c r="K139" s="298">
        <v>186.58333333333334</v>
      </c>
      <c r="L139" s="298">
        <v>190.36666666666667</v>
      </c>
      <c r="M139" s="285">
        <v>182.8</v>
      </c>
      <c r="N139" s="285">
        <v>174.85</v>
      </c>
      <c r="O139" s="300">
        <v>29258100</v>
      </c>
      <c r="P139" s="301">
        <v>5.0828038745963963E-2</v>
      </c>
    </row>
    <row r="140" spans="1:16" ht="15">
      <c r="A140" s="263">
        <v>130</v>
      </c>
      <c r="B140" s="362" t="s">
        <v>42</v>
      </c>
      <c r="C140" s="465" t="s">
        <v>166</v>
      </c>
      <c r="D140" s="466">
        <v>44315</v>
      </c>
      <c r="E140" s="297">
        <v>126.6</v>
      </c>
      <c r="F140" s="297">
        <v>126.56666666666666</v>
      </c>
      <c r="G140" s="298">
        <v>125.63333333333333</v>
      </c>
      <c r="H140" s="298">
        <v>124.66666666666666</v>
      </c>
      <c r="I140" s="298">
        <v>123.73333333333332</v>
      </c>
      <c r="J140" s="298">
        <v>127.53333333333333</v>
      </c>
      <c r="K140" s="298">
        <v>128.46666666666667</v>
      </c>
      <c r="L140" s="298">
        <v>129.43333333333334</v>
      </c>
      <c r="M140" s="285">
        <v>127.5</v>
      </c>
      <c r="N140" s="285">
        <v>125.6</v>
      </c>
      <c r="O140" s="300">
        <v>19554000</v>
      </c>
      <c r="P140" s="301">
        <v>6.7964164349706519E-3</v>
      </c>
    </row>
    <row r="141" spans="1:16" ht="15">
      <c r="A141" s="263">
        <v>131</v>
      </c>
      <c r="B141" s="362" t="s">
        <v>72</v>
      </c>
      <c r="C141" s="465" t="s">
        <v>167</v>
      </c>
      <c r="D141" s="466">
        <v>44315</v>
      </c>
      <c r="E141" s="297">
        <v>1903.75</v>
      </c>
      <c r="F141" s="297">
        <v>1906.4833333333333</v>
      </c>
      <c r="G141" s="298">
        <v>1891.7666666666667</v>
      </c>
      <c r="H141" s="298">
        <v>1879.7833333333333</v>
      </c>
      <c r="I141" s="298">
        <v>1865.0666666666666</v>
      </c>
      <c r="J141" s="298">
        <v>1918.4666666666667</v>
      </c>
      <c r="K141" s="298">
        <v>1933.1833333333334</v>
      </c>
      <c r="L141" s="298">
        <v>1945.1666666666667</v>
      </c>
      <c r="M141" s="285">
        <v>1921.2</v>
      </c>
      <c r="N141" s="285">
        <v>1894.5</v>
      </c>
      <c r="O141" s="300">
        <v>30003250</v>
      </c>
      <c r="P141" s="301">
        <v>-1.919713636586522E-2</v>
      </c>
    </row>
    <row r="142" spans="1:16" ht="15">
      <c r="A142" s="263">
        <v>132</v>
      </c>
      <c r="B142" s="362" t="s">
        <v>111</v>
      </c>
      <c r="C142" s="465" t="s">
        <v>168</v>
      </c>
      <c r="D142" s="466">
        <v>44315</v>
      </c>
      <c r="E142" s="297">
        <v>93.25</v>
      </c>
      <c r="F142" s="297">
        <v>93.45</v>
      </c>
      <c r="G142" s="298">
        <v>90.45</v>
      </c>
      <c r="H142" s="298">
        <v>87.65</v>
      </c>
      <c r="I142" s="298">
        <v>84.65</v>
      </c>
      <c r="J142" s="298">
        <v>96.25</v>
      </c>
      <c r="K142" s="298">
        <v>99.25</v>
      </c>
      <c r="L142" s="298">
        <v>102.05</v>
      </c>
      <c r="M142" s="285">
        <v>96.45</v>
      </c>
      <c r="N142" s="285">
        <v>90.65</v>
      </c>
      <c r="O142" s="300">
        <v>119320000</v>
      </c>
      <c r="P142" s="301">
        <v>-4.2244929083422297E-2</v>
      </c>
    </row>
    <row r="143" spans="1:16" ht="15">
      <c r="A143" s="263">
        <v>133</v>
      </c>
      <c r="B143" s="362" t="s">
        <v>56</v>
      </c>
      <c r="C143" s="465" t="s">
        <v>274</v>
      </c>
      <c r="D143" s="466">
        <v>44315</v>
      </c>
      <c r="E143" s="297">
        <v>923.2</v>
      </c>
      <c r="F143" s="297">
        <v>923.58333333333337</v>
      </c>
      <c r="G143" s="298">
        <v>905.4666666666667</v>
      </c>
      <c r="H143" s="298">
        <v>887.73333333333335</v>
      </c>
      <c r="I143" s="298">
        <v>869.61666666666667</v>
      </c>
      <c r="J143" s="298">
        <v>941.31666666666672</v>
      </c>
      <c r="K143" s="298">
        <v>959.43333333333328</v>
      </c>
      <c r="L143" s="298">
        <v>977.16666666666674</v>
      </c>
      <c r="M143" s="285">
        <v>941.7</v>
      </c>
      <c r="N143" s="285">
        <v>905.85</v>
      </c>
      <c r="O143" s="300">
        <v>5103750</v>
      </c>
      <c r="P143" s="301">
        <v>4.8213185459026496E-2</v>
      </c>
    </row>
    <row r="144" spans="1:16" ht="15">
      <c r="A144" s="263">
        <v>134</v>
      </c>
      <c r="B144" s="362" t="s">
        <v>53</v>
      </c>
      <c r="C144" s="465" t="s">
        <v>169</v>
      </c>
      <c r="D144" s="466">
        <v>44315</v>
      </c>
      <c r="E144" s="297">
        <v>336.3</v>
      </c>
      <c r="F144" s="297">
        <v>336.36666666666667</v>
      </c>
      <c r="G144" s="298">
        <v>332.03333333333336</v>
      </c>
      <c r="H144" s="298">
        <v>327.76666666666671</v>
      </c>
      <c r="I144" s="298">
        <v>323.43333333333339</v>
      </c>
      <c r="J144" s="298">
        <v>340.63333333333333</v>
      </c>
      <c r="K144" s="298">
        <v>344.96666666666658</v>
      </c>
      <c r="L144" s="298">
        <v>349.23333333333329</v>
      </c>
      <c r="M144" s="285">
        <v>340.7</v>
      </c>
      <c r="N144" s="285">
        <v>332.1</v>
      </c>
      <c r="O144" s="300">
        <v>102222000</v>
      </c>
      <c r="P144" s="301">
        <v>-1.0943078575367913E-2</v>
      </c>
    </row>
    <row r="145" spans="1:16" ht="15">
      <c r="A145" s="263">
        <v>135</v>
      </c>
      <c r="B145" s="362" t="s">
        <v>37</v>
      </c>
      <c r="C145" s="465" t="s">
        <v>170</v>
      </c>
      <c r="D145" s="466">
        <v>44315</v>
      </c>
      <c r="E145" s="297">
        <v>28199.75</v>
      </c>
      <c r="F145" s="297">
        <v>28314.466666666664</v>
      </c>
      <c r="G145" s="298">
        <v>27893.383333333328</v>
      </c>
      <c r="H145" s="298">
        <v>27587.016666666663</v>
      </c>
      <c r="I145" s="298">
        <v>27165.933333333327</v>
      </c>
      <c r="J145" s="298">
        <v>28620.833333333328</v>
      </c>
      <c r="K145" s="298">
        <v>29041.916666666664</v>
      </c>
      <c r="L145" s="298">
        <v>29348.283333333329</v>
      </c>
      <c r="M145" s="285">
        <v>28735.55</v>
      </c>
      <c r="N145" s="285">
        <v>28008.1</v>
      </c>
      <c r="O145" s="300">
        <v>190600</v>
      </c>
      <c r="P145" s="301">
        <v>-5.243838489774515E-4</v>
      </c>
    </row>
    <row r="146" spans="1:16" ht="15">
      <c r="A146" s="263">
        <v>136</v>
      </c>
      <c r="B146" s="362" t="s">
        <v>63</v>
      </c>
      <c r="C146" s="465" t="s">
        <v>171</v>
      </c>
      <c r="D146" s="466">
        <v>44315</v>
      </c>
      <c r="E146" s="297">
        <v>1801.65</v>
      </c>
      <c r="F146" s="297">
        <v>1802.8</v>
      </c>
      <c r="G146" s="298">
        <v>1785.6</v>
      </c>
      <c r="H146" s="298">
        <v>1769.55</v>
      </c>
      <c r="I146" s="298">
        <v>1752.35</v>
      </c>
      <c r="J146" s="298">
        <v>1818.85</v>
      </c>
      <c r="K146" s="298">
        <v>1836.0500000000002</v>
      </c>
      <c r="L146" s="298">
        <v>1852.1</v>
      </c>
      <c r="M146" s="285">
        <v>1820</v>
      </c>
      <c r="N146" s="285">
        <v>1786.75</v>
      </c>
      <c r="O146" s="300">
        <v>985600</v>
      </c>
      <c r="P146" s="301">
        <v>-9.3974571586511891E-3</v>
      </c>
    </row>
    <row r="147" spans="1:16" ht="15">
      <c r="A147" s="263">
        <v>137</v>
      </c>
      <c r="B147" s="362" t="s">
        <v>78</v>
      </c>
      <c r="C147" s="465" t="s">
        <v>172</v>
      </c>
      <c r="D147" s="466">
        <v>44315</v>
      </c>
      <c r="E147" s="297">
        <v>6166.2</v>
      </c>
      <c r="F147" s="297">
        <v>6164.6500000000005</v>
      </c>
      <c r="G147" s="298">
        <v>6106.8000000000011</v>
      </c>
      <c r="H147" s="298">
        <v>6047.4000000000005</v>
      </c>
      <c r="I147" s="298">
        <v>5989.5500000000011</v>
      </c>
      <c r="J147" s="298">
        <v>6224.0500000000011</v>
      </c>
      <c r="K147" s="298">
        <v>6281.9000000000015</v>
      </c>
      <c r="L147" s="298">
        <v>6341.3000000000011</v>
      </c>
      <c r="M147" s="285">
        <v>6222.5</v>
      </c>
      <c r="N147" s="285">
        <v>6105.25</v>
      </c>
      <c r="O147" s="300">
        <v>454000</v>
      </c>
      <c r="P147" s="301">
        <v>5.2587877110434542E-3</v>
      </c>
    </row>
    <row r="148" spans="1:16" ht="15">
      <c r="A148" s="263">
        <v>138</v>
      </c>
      <c r="B148" s="362" t="s">
        <v>56</v>
      </c>
      <c r="C148" s="465" t="s">
        <v>173</v>
      </c>
      <c r="D148" s="466">
        <v>44315</v>
      </c>
      <c r="E148" s="297">
        <v>1380.2</v>
      </c>
      <c r="F148" s="297">
        <v>1361.1</v>
      </c>
      <c r="G148" s="298">
        <v>1334.4499999999998</v>
      </c>
      <c r="H148" s="298">
        <v>1288.6999999999998</v>
      </c>
      <c r="I148" s="298">
        <v>1262.0499999999997</v>
      </c>
      <c r="J148" s="298">
        <v>1406.85</v>
      </c>
      <c r="K148" s="298">
        <v>1433.5</v>
      </c>
      <c r="L148" s="298">
        <v>1479.25</v>
      </c>
      <c r="M148" s="285">
        <v>1387.75</v>
      </c>
      <c r="N148" s="285">
        <v>1315.35</v>
      </c>
      <c r="O148" s="300">
        <v>3724800</v>
      </c>
      <c r="P148" s="301">
        <v>-1.5436667371537323E-2</v>
      </c>
    </row>
    <row r="149" spans="1:16" ht="15">
      <c r="A149" s="263">
        <v>139</v>
      </c>
      <c r="B149" s="362" t="s">
        <v>51</v>
      </c>
      <c r="C149" s="465" t="s">
        <v>175</v>
      </c>
      <c r="D149" s="466">
        <v>44315</v>
      </c>
      <c r="E149" s="297">
        <v>638.75</v>
      </c>
      <c r="F149" s="297">
        <v>637.94999999999993</v>
      </c>
      <c r="G149" s="298">
        <v>630.34999999999991</v>
      </c>
      <c r="H149" s="298">
        <v>621.94999999999993</v>
      </c>
      <c r="I149" s="298">
        <v>614.34999999999991</v>
      </c>
      <c r="J149" s="298">
        <v>646.34999999999991</v>
      </c>
      <c r="K149" s="298">
        <v>653.95000000000005</v>
      </c>
      <c r="L149" s="298">
        <v>662.34999999999991</v>
      </c>
      <c r="M149" s="285">
        <v>645.54999999999995</v>
      </c>
      <c r="N149" s="285">
        <v>629.54999999999995</v>
      </c>
      <c r="O149" s="300">
        <v>42236600</v>
      </c>
      <c r="P149" s="301">
        <v>-4.0933549004720559E-3</v>
      </c>
    </row>
    <row r="150" spans="1:16" ht="15">
      <c r="A150" s="263">
        <v>140</v>
      </c>
      <c r="B150" s="362" t="s">
        <v>88</v>
      </c>
      <c r="C150" s="465" t="s">
        <v>176</v>
      </c>
      <c r="D150" s="466">
        <v>44315</v>
      </c>
      <c r="E150" s="297">
        <v>454.8</v>
      </c>
      <c r="F150" s="297">
        <v>455.86666666666662</v>
      </c>
      <c r="G150" s="298">
        <v>452.73333333333323</v>
      </c>
      <c r="H150" s="298">
        <v>450.66666666666663</v>
      </c>
      <c r="I150" s="298">
        <v>447.53333333333325</v>
      </c>
      <c r="J150" s="298">
        <v>457.93333333333322</v>
      </c>
      <c r="K150" s="298">
        <v>461.06666666666655</v>
      </c>
      <c r="L150" s="298">
        <v>463.13333333333321</v>
      </c>
      <c r="M150" s="285">
        <v>459</v>
      </c>
      <c r="N150" s="285">
        <v>453.8</v>
      </c>
      <c r="O150" s="300">
        <v>13399500</v>
      </c>
      <c r="P150" s="301">
        <v>-3.4582775546630968E-3</v>
      </c>
    </row>
    <row r="151" spans="1:16" ht="15">
      <c r="A151" s="263">
        <v>141</v>
      </c>
      <c r="B151" s="362" t="s">
        <v>841</v>
      </c>
      <c r="C151" s="465" t="s">
        <v>177</v>
      </c>
      <c r="D151" s="466">
        <v>44315</v>
      </c>
      <c r="E151" s="297">
        <v>725.65</v>
      </c>
      <c r="F151" s="297">
        <v>729.15</v>
      </c>
      <c r="G151" s="298">
        <v>716.3</v>
      </c>
      <c r="H151" s="298">
        <v>706.94999999999993</v>
      </c>
      <c r="I151" s="298">
        <v>694.09999999999991</v>
      </c>
      <c r="J151" s="298">
        <v>738.5</v>
      </c>
      <c r="K151" s="298">
        <v>751.35000000000014</v>
      </c>
      <c r="L151" s="298">
        <v>760.7</v>
      </c>
      <c r="M151" s="285">
        <v>742</v>
      </c>
      <c r="N151" s="285">
        <v>719.8</v>
      </c>
      <c r="O151" s="300">
        <v>9434000</v>
      </c>
      <c r="P151" s="301">
        <v>-2.4001655286571489E-2</v>
      </c>
    </row>
    <row r="152" spans="1:16" ht="15">
      <c r="A152" s="263">
        <v>142</v>
      </c>
      <c r="B152" s="362" t="s">
        <v>49</v>
      </c>
      <c r="C152" s="465" t="s">
        <v>804</v>
      </c>
      <c r="D152" s="466">
        <v>44315</v>
      </c>
      <c r="E152" s="297">
        <v>665.05</v>
      </c>
      <c r="F152" s="297">
        <v>666.73333333333323</v>
      </c>
      <c r="G152" s="298">
        <v>658.46666666666647</v>
      </c>
      <c r="H152" s="298">
        <v>651.88333333333321</v>
      </c>
      <c r="I152" s="298">
        <v>643.61666666666645</v>
      </c>
      <c r="J152" s="298">
        <v>673.31666666666649</v>
      </c>
      <c r="K152" s="298">
        <v>681.58333333333314</v>
      </c>
      <c r="L152" s="298">
        <v>688.16666666666652</v>
      </c>
      <c r="M152" s="285">
        <v>675</v>
      </c>
      <c r="N152" s="285">
        <v>660.15</v>
      </c>
      <c r="O152" s="300">
        <v>17586450</v>
      </c>
      <c r="P152" s="301">
        <v>3.0800030800030801E-3</v>
      </c>
    </row>
    <row r="153" spans="1:16" ht="15">
      <c r="A153" s="263">
        <v>143</v>
      </c>
      <c r="B153" s="362" t="s">
        <v>43</v>
      </c>
      <c r="C153" s="465" t="s">
        <v>179</v>
      </c>
      <c r="D153" s="466">
        <v>44315</v>
      </c>
      <c r="E153" s="297">
        <v>293.55</v>
      </c>
      <c r="F153" s="297">
        <v>295.08333333333337</v>
      </c>
      <c r="G153" s="298">
        <v>289.81666666666672</v>
      </c>
      <c r="H153" s="298">
        <v>286.08333333333337</v>
      </c>
      <c r="I153" s="298">
        <v>280.81666666666672</v>
      </c>
      <c r="J153" s="298">
        <v>298.81666666666672</v>
      </c>
      <c r="K153" s="298">
        <v>304.08333333333337</v>
      </c>
      <c r="L153" s="298">
        <v>307.81666666666672</v>
      </c>
      <c r="M153" s="285">
        <v>300.35000000000002</v>
      </c>
      <c r="N153" s="285">
        <v>291.35000000000002</v>
      </c>
      <c r="O153" s="300">
        <v>100713300</v>
      </c>
      <c r="P153" s="301">
        <v>-9.0472151540853826E-4</v>
      </c>
    </row>
    <row r="154" spans="1:16" ht="15">
      <c r="A154" s="263">
        <v>144</v>
      </c>
      <c r="B154" s="362" t="s">
        <v>42</v>
      </c>
      <c r="C154" s="465" t="s">
        <v>181</v>
      </c>
      <c r="D154" s="466">
        <v>44315</v>
      </c>
      <c r="E154" s="297">
        <v>95.75</v>
      </c>
      <c r="F154" s="297">
        <v>95.566666666666663</v>
      </c>
      <c r="G154" s="298">
        <v>94.183333333333323</v>
      </c>
      <c r="H154" s="298">
        <v>92.61666666666666</v>
      </c>
      <c r="I154" s="298">
        <v>91.23333333333332</v>
      </c>
      <c r="J154" s="298">
        <v>97.133333333333326</v>
      </c>
      <c r="K154" s="298">
        <v>98.516666666666652</v>
      </c>
      <c r="L154" s="298">
        <v>100.08333333333333</v>
      </c>
      <c r="M154" s="285">
        <v>96.95</v>
      </c>
      <c r="N154" s="285">
        <v>94</v>
      </c>
      <c r="O154" s="300">
        <v>134055000</v>
      </c>
      <c r="P154" s="301">
        <v>4.7136981967731729E-2</v>
      </c>
    </row>
    <row r="155" spans="1:16" ht="15">
      <c r="A155" s="263">
        <v>145</v>
      </c>
      <c r="B155" s="362" t="s">
        <v>111</v>
      </c>
      <c r="C155" s="465" t="s">
        <v>182</v>
      </c>
      <c r="D155" s="466">
        <v>44315</v>
      </c>
      <c r="E155" s="297">
        <v>925.35</v>
      </c>
      <c r="F155" s="297">
        <v>927.48333333333323</v>
      </c>
      <c r="G155" s="298">
        <v>908.91666666666652</v>
      </c>
      <c r="H155" s="298">
        <v>892.48333333333323</v>
      </c>
      <c r="I155" s="298">
        <v>873.91666666666652</v>
      </c>
      <c r="J155" s="298">
        <v>943.91666666666652</v>
      </c>
      <c r="K155" s="298">
        <v>962.48333333333335</v>
      </c>
      <c r="L155" s="298">
        <v>978.91666666666652</v>
      </c>
      <c r="M155" s="285">
        <v>946.05</v>
      </c>
      <c r="N155" s="285">
        <v>911.05</v>
      </c>
      <c r="O155" s="300">
        <v>47634000</v>
      </c>
      <c r="P155" s="301">
        <v>-7.1575366735171144E-3</v>
      </c>
    </row>
    <row r="156" spans="1:16" ht="15">
      <c r="A156" s="263">
        <v>146</v>
      </c>
      <c r="B156" s="362" t="s">
        <v>106</v>
      </c>
      <c r="C156" s="465" t="s">
        <v>183</v>
      </c>
      <c r="D156" s="466">
        <v>44315</v>
      </c>
      <c r="E156" s="297">
        <v>3108.2</v>
      </c>
      <c r="F156" s="297">
        <v>3108.6333333333332</v>
      </c>
      <c r="G156" s="298">
        <v>3093.2166666666662</v>
      </c>
      <c r="H156" s="298">
        <v>3078.2333333333331</v>
      </c>
      <c r="I156" s="298">
        <v>3062.8166666666662</v>
      </c>
      <c r="J156" s="298">
        <v>3123.6166666666663</v>
      </c>
      <c r="K156" s="298">
        <v>3139.0333333333333</v>
      </c>
      <c r="L156" s="298">
        <v>3154.0166666666664</v>
      </c>
      <c r="M156" s="285">
        <v>3124.05</v>
      </c>
      <c r="N156" s="285">
        <v>3093.65</v>
      </c>
      <c r="O156" s="300">
        <v>7066800</v>
      </c>
      <c r="P156" s="301">
        <v>4.0920716112531966E-3</v>
      </c>
    </row>
    <row r="157" spans="1:16" ht="15">
      <c r="A157" s="263">
        <v>147</v>
      </c>
      <c r="B157" s="362" t="s">
        <v>106</v>
      </c>
      <c r="C157" s="465" t="s">
        <v>184</v>
      </c>
      <c r="D157" s="466">
        <v>44315</v>
      </c>
      <c r="E157" s="297">
        <v>951.7</v>
      </c>
      <c r="F157" s="297">
        <v>956.69999999999993</v>
      </c>
      <c r="G157" s="298">
        <v>940.99999999999989</v>
      </c>
      <c r="H157" s="298">
        <v>930.3</v>
      </c>
      <c r="I157" s="298">
        <v>914.59999999999991</v>
      </c>
      <c r="J157" s="298">
        <v>967.39999999999986</v>
      </c>
      <c r="K157" s="298">
        <v>983.09999999999991</v>
      </c>
      <c r="L157" s="298">
        <v>993.79999999999984</v>
      </c>
      <c r="M157" s="285">
        <v>972.4</v>
      </c>
      <c r="N157" s="285">
        <v>946</v>
      </c>
      <c r="O157" s="300">
        <v>12934800</v>
      </c>
      <c r="P157" s="301">
        <v>4.0052160953800301E-3</v>
      </c>
    </row>
    <row r="158" spans="1:16" ht="15">
      <c r="A158" s="263">
        <v>148</v>
      </c>
      <c r="B158" s="362" t="s">
        <v>49</v>
      </c>
      <c r="C158" s="465" t="s">
        <v>185</v>
      </c>
      <c r="D158" s="466">
        <v>44315</v>
      </c>
      <c r="E158" s="297">
        <v>1460.1</v>
      </c>
      <c r="F158" s="297">
        <v>1468.6333333333332</v>
      </c>
      <c r="G158" s="298">
        <v>1441.4666666666665</v>
      </c>
      <c r="H158" s="298">
        <v>1422.8333333333333</v>
      </c>
      <c r="I158" s="298">
        <v>1395.6666666666665</v>
      </c>
      <c r="J158" s="298">
        <v>1487.2666666666664</v>
      </c>
      <c r="K158" s="298">
        <v>1514.4333333333334</v>
      </c>
      <c r="L158" s="298">
        <v>1533.0666666666664</v>
      </c>
      <c r="M158" s="285">
        <v>1495.8</v>
      </c>
      <c r="N158" s="285">
        <v>1450</v>
      </c>
      <c r="O158" s="300">
        <v>6218250</v>
      </c>
      <c r="P158" s="301">
        <v>4.4996218805142423E-2</v>
      </c>
    </row>
    <row r="159" spans="1:16" ht="15">
      <c r="A159" s="263">
        <v>149</v>
      </c>
      <c r="B159" s="362" t="s">
        <v>51</v>
      </c>
      <c r="C159" s="465" t="s">
        <v>186</v>
      </c>
      <c r="D159" s="466">
        <v>44315</v>
      </c>
      <c r="E159" s="297">
        <v>2537.0500000000002</v>
      </c>
      <c r="F159" s="297">
        <v>2551.2000000000003</v>
      </c>
      <c r="G159" s="298">
        <v>2495.8500000000004</v>
      </c>
      <c r="H159" s="298">
        <v>2454.65</v>
      </c>
      <c r="I159" s="298">
        <v>2399.3000000000002</v>
      </c>
      <c r="J159" s="298">
        <v>2592.4000000000005</v>
      </c>
      <c r="K159" s="298">
        <v>2647.75</v>
      </c>
      <c r="L159" s="298">
        <v>2688.9500000000007</v>
      </c>
      <c r="M159" s="285">
        <v>2606.5500000000002</v>
      </c>
      <c r="N159" s="285">
        <v>2510</v>
      </c>
      <c r="O159" s="300">
        <v>1055500</v>
      </c>
      <c r="P159" s="301">
        <v>3.2273838630806843E-2</v>
      </c>
    </row>
    <row r="160" spans="1:16" ht="15">
      <c r="A160" s="263">
        <v>150</v>
      </c>
      <c r="B160" s="362" t="s">
        <v>42</v>
      </c>
      <c r="C160" s="465" t="s">
        <v>187</v>
      </c>
      <c r="D160" s="466">
        <v>44315</v>
      </c>
      <c r="E160" s="297">
        <v>393.65</v>
      </c>
      <c r="F160" s="297">
        <v>391.33333333333331</v>
      </c>
      <c r="G160" s="298">
        <v>386.81666666666661</v>
      </c>
      <c r="H160" s="298">
        <v>379.98333333333329</v>
      </c>
      <c r="I160" s="298">
        <v>375.46666666666658</v>
      </c>
      <c r="J160" s="298">
        <v>398.16666666666663</v>
      </c>
      <c r="K160" s="298">
        <v>402.68333333333339</v>
      </c>
      <c r="L160" s="298">
        <v>409.51666666666665</v>
      </c>
      <c r="M160" s="285">
        <v>395.85</v>
      </c>
      <c r="N160" s="285">
        <v>384.5</v>
      </c>
      <c r="O160" s="300">
        <v>1968000</v>
      </c>
      <c r="P160" s="301">
        <v>-8.2517482517482518E-2</v>
      </c>
    </row>
    <row r="161" spans="1:16" ht="15">
      <c r="A161" s="263">
        <v>151</v>
      </c>
      <c r="B161" s="362" t="s">
        <v>39</v>
      </c>
      <c r="C161" s="465" t="s">
        <v>510</v>
      </c>
      <c r="D161" s="466">
        <v>44315</v>
      </c>
      <c r="E161" s="297">
        <v>771.15</v>
      </c>
      <c r="F161" s="297">
        <v>769.98333333333323</v>
      </c>
      <c r="G161" s="298">
        <v>750.96666666666647</v>
      </c>
      <c r="H161" s="298">
        <v>730.78333333333319</v>
      </c>
      <c r="I161" s="298">
        <v>711.76666666666642</v>
      </c>
      <c r="J161" s="298">
        <v>790.16666666666652</v>
      </c>
      <c r="K161" s="298">
        <v>809.18333333333317</v>
      </c>
      <c r="L161" s="298">
        <v>829.36666666666656</v>
      </c>
      <c r="M161" s="285">
        <v>789</v>
      </c>
      <c r="N161" s="285">
        <v>749.8</v>
      </c>
      <c r="O161" s="300">
        <v>1164350</v>
      </c>
      <c r="P161" s="301">
        <v>3.0808729139922979E-2</v>
      </c>
    </row>
    <row r="162" spans="1:16" ht="15">
      <c r="A162" s="263">
        <v>152</v>
      </c>
      <c r="B162" s="362" t="s">
        <v>43</v>
      </c>
      <c r="C162" s="465" t="s">
        <v>188</v>
      </c>
      <c r="D162" s="466">
        <v>44315</v>
      </c>
      <c r="E162" s="297">
        <v>534.6</v>
      </c>
      <c r="F162" s="297">
        <v>534.81666666666672</v>
      </c>
      <c r="G162" s="298">
        <v>529.78333333333342</v>
      </c>
      <c r="H162" s="298">
        <v>524.9666666666667</v>
      </c>
      <c r="I162" s="298">
        <v>519.93333333333339</v>
      </c>
      <c r="J162" s="298">
        <v>539.63333333333344</v>
      </c>
      <c r="K162" s="298">
        <v>544.66666666666674</v>
      </c>
      <c r="L162" s="298">
        <v>549.48333333333346</v>
      </c>
      <c r="M162" s="285">
        <v>539.85</v>
      </c>
      <c r="N162" s="285">
        <v>530</v>
      </c>
      <c r="O162" s="300">
        <v>4303600</v>
      </c>
      <c r="P162" s="301">
        <v>0.11175406871609403</v>
      </c>
    </row>
    <row r="163" spans="1:16" ht="15">
      <c r="A163" s="263">
        <v>153</v>
      </c>
      <c r="B163" s="362" t="s">
        <v>49</v>
      </c>
      <c r="C163" s="465" t="s">
        <v>189</v>
      </c>
      <c r="D163" s="466">
        <v>44315</v>
      </c>
      <c r="E163" s="297">
        <v>1139</v>
      </c>
      <c r="F163" s="297">
        <v>1131.5</v>
      </c>
      <c r="G163" s="298">
        <v>1120.05</v>
      </c>
      <c r="H163" s="298">
        <v>1101.0999999999999</v>
      </c>
      <c r="I163" s="298">
        <v>1089.6499999999999</v>
      </c>
      <c r="J163" s="298">
        <v>1150.45</v>
      </c>
      <c r="K163" s="298">
        <v>1161.8999999999999</v>
      </c>
      <c r="L163" s="298">
        <v>1180.8500000000001</v>
      </c>
      <c r="M163" s="285">
        <v>1142.95</v>
      </c>
      <c r="N163" s="285">
        <v>1112.55</v>
      </c>
      <c r="O163" s="300">
        <v>1394400</v>
      </c>
      <c r="P163" s="301">
        <v>-5.4131054131054131E-2</v>
      </c>
    </row>
    <row r="164" spans="1:16" ht="15">
      <c r="A164" s="263">
        <v>154</v>
      </c>
      <c r="B164" s="362" t="s">
        <v>37</v>
      </c>
      <c r="C164" s="465" t="s">
        <v>191</v>
      </c>
      <c r="D164" s="466">
        <v>44315</v>
      </c>
      <c r="E164" s="297">
        <v>6077.3</v>
      </c>
      <c r="F164" s="297">
        <v>6081.8</v>
      </c>
      <c r="G164" s="298">
        <v>6000.6</v>
      </c>
      <c r="H164" s="298">
        <v>5923.9000000000005</v>
      </c>
      <c r="I164" s="298">
        <v>5842.7000000000007</v>
      </c>
      <c r="J164" s="298">
        <v>6158.5</v>
      </c>
      <c r="K164" s="298">
        <v>6239.6999999999989</v>
      </c>
      <c r="L164" s="298">
        <v>6316.4</v>
      </c>
      <c r="M164" s="285">
        <v>6163</v>
      </c>
      <c r="N164" s="285">
        <v>6005.1</v>
      </c>
      <c r="O164" s="300">
        <v>2644400</v>
      </c>
      <c r="P164" s="301">
        <v>8.7739375906004426E-3</v>
      </c>
    </row>
    <row r="165" spans="1:16" ht="15">
      <c r="A165" s="263">
        <v>155</v>
      </c>
      <c r="B165" s="362" t="s">
        <v>841</v>
      </c>
      <c r="C165" s="465" t="s">
        <v>193</v>
      </c>
      <c r="D165" s="466">
        <v>44315</v>
      </c>
      <c r="E165" s="297">
        <v>586.25</v>
      </c>
      <c r="F165" s="297">
        <v>588.05000000000007</v>
      </c>
      <c r="G165" s="298">
        <v>579.20000000000016</v>
      </c>
      <c r="H165" s="298">
        <v>572.15000000000009</v>
      </c>
      <c r="I165" s="298">
        <v>563.30000000000018</v>
      </c>
      <c r="J165" s="298">
        <v>595.10000000000014</v>
      </c>
      <c r="K165" s="298">
        <v>603.95000000000005</v>
      </c>
      <c r="L165" s="298">
        <v>611.00000000000011</v>
      </c>
      <c r="M165" s="285">
        <v>596.9</v>
      </c>
      <c r="N165" s="285">
        <v>581</v>
      </c>
      <c r="O165" s="300">
        <v>22772100</v>
      </c>
      <c r="P165" s="301">
        <v>3.8906351936421328E-2</v>
      </c>
    </row>
    <row r="166" spans="1:16" ht="15">
      <c r="A166" s="263">
        <v>156</v>
      </c>
      <c r="B166" s="362" t="s">
        <v>111</v>
      </c>
      <c r="C166" s="465" t="s">
        <v>194</v>
      </c>
      <c r="D166" s="466">
        <v>44315</v>
      </c>
      <c r="E166" s="297">
        <v>228.3</v>
      </c>
      <c r="F166" s="297">
        <v>229.76666666666665</v>
      </c>
      <c r="G166" s="298">
        <v>225.08333333333331</v>
      </c>
      <c r="H166" s="298">
        <v>221.86666666666667</v>
      </c>
      <c r="I166" s="298">
        <v>217.18333333333334</v>
      </c>
      <c r="J166" s="298">
        <v>232.98333333333329</v>
      </c>
      <c r="K166" s="298">
        <v>237.66666666666663</v>
      </c>
      <c r="L166" s="298">
        <v>240.88333333333327</v>
      </c>
      <c r="M166" s="285">
        <v>234.45</v>
      </c>
      <c r="N166" s="285">
        <v>226.55</v>
      </c>
      <c r="O166" s="300">
        <v>83762000</v>
      </c>
      <c r="P166" s="301">
        <v>-2.8784412133736805E-3</v>
      </c>
    </row>
    <row r="167" spans="1:16" ht="15">
      <c r="A167" s="263">
        <v>157</v>
      </c>
      <c r="B167" s="362" t="s">
        <v>63</v>
      </c>
      <c r="C167" s="465" t="s">
        <v>195</v>
      </c>
      <c r="D167" s="466">
        <v>44315</v>
      </c>
      <c r="E167" s="297">
        <v>939.1</v>
      </c>
      <c r="F167" s="297">
        <v>942.93333333333339</v>
      </c>
      <c r="G167" s="298">
        <v>928.86666666666679</v>
      </c>
      <c r="H167" s="298">
        <v>918.63333333333344</v>
      </c>
      <c r="I167" s="298">
        <v>904.56666666666683</v>
      </c>
      <c r="J167" s="298">
        <v>953.16666666666674</v>
      </c>
      <c r="K167" s="298">
        <v>967.23333333333335</v>
      </c>
      <c r="L167" s="298">
        <v>977.4666666666667</v>
      </c>
      <c r="M167" s="285">
        <v>957</v>
      </c>
      <c r="N167" s="285">
        <v>932.7</v>
      </c>
      <c r="O167" s="300">
        <v>3881000</v>
      </c>
      <c r="P167" s="301">
        <v>-7.7239958805355301E-4</v>
      </c>
    </row>
    <row r="168" spans="1:16" ht="15">
      <c r="A168" s="263">
        <v>158</v>
      </c>
      <c r="B168" s="362" t="s">
        <v>106</v>
      </c>
      <c r="C168" s="465" t="s">
        <v>196</v>
      </c>
      <c r="D168" s="466">
        <v>44315</v>
      </c>
      <c r="E168" s="297">
        <v>476.4</v>
      </c>
      <c r="F168" s="297">
        <v>479.7</v>
      </c>
      <c r="G168" s="298">
        <v>472.25</v>
      </c>
      <c r="H168" s="298">
        <v>468.1</v>
      </c>
      <c r="I168" s="298">
        <v>460.65000000000003</v>
      </c>
      <c r="J168" s="298">
        <v>483.84999999999997</v>
      </c>
      <c r="K168" s="298">
        <v>491.2999999999999</v>
      </c>
      <c r="L168" s="298">
        <v>495.44999999999993</v>
      </c>
      <c r="M168" s="285">
        <v>487.15</v>
      </c>
      <c r="N168" s="285">
        <v>475.55</v>
      </c>
      <c r="O168" s="300">
        <v>39993600</v>
      </c>
      <c r="P168" s="301">
        <v>-4.9942987457240594E-2</v>
      </c>
    </row>
    <row r="169" spans="1:16" ht="15">
      <c r="A169" s="263">
        <v>159</v>
      </c>
      <c r="B169" s="362" t="s">
        <v>88</v>
      </c>
      <c r="C169" s="465" t="s">
        <v>198</v>
      </c>
      <c r="D169" s="466">
        <v>44315</v>
      </c>
      <c r="E169" s="297">
        <v>188.1</v>
      </c>
      <c r="F169" s="297">
        <v>189.43333333333331</v>
      </c>
      <c r="G169" s="298">
        <v>185.56666666666661</v>
      </c>
      <c r="H169" s="298">
        <v>183.0333333333333</v>
      </c>
      <c r="I169" s="298">
        <v>179.1666666666666</v>
      </c>
      <c r="J169" s="298">
        <v>191.96666666666661</v>
      </c>
      <c r="K169" s="298">
        <v>195.83333333333334</v>
      </c>
      <c r="L169" s="298">
        <v>198.36666666666662</v>
      </c>
      <c r="M169" s="285">
        <v>193.3</v>
      </c>
      <c r="N169" s="285">
        <v>186.9</v>
      </c>
      <c r="O169" s="300">
        <v>62604000</v>
      </c>
      <c r="P169" s="301">
        <v>6.1231377464924545E-3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F33" sqref="F33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44312</v>
      </c>
    </row>
    <row r="7" spans="1:15">
      <c r="A7"/>
    </row>
    <row r="8" spans="1:15" ht="28.5" customHeight="1">
      <c r="A8" s="580" t="s">
        <v>16</v>
      </c>
      <c r="B8" s="581" t="s">
        <v>18</v>
      </c>
      <c r="C8" s="579" t="s">
        <v>19</v>
      </c>
      <c r="D8" s="579" t="s">
        <v>20</v>
      </c>
      <c r="E8" s="579" t="s">
        <v>21</v>
      </c>
      <c r="F8" s="579"/>
      <c r="G8" s="579"/>
      <c r="H8" s="579" t="s">
        <v>22</v>
      </c>
      <c r="I8" s="579"/>
      <c r="J8" s="579"/>
      <c r="K8" s="260"/>
      <c r="L8" s="268"/>
      <c r="M8" s="268"/>
    </row>
    <row r="9" spans="1:15" ht="36" customHeight="1">
      <c r="A9" s="575"/>
      <c r="B9" s="577"/>
      <c r="C9" s="582" t="s">
        <v>23</v>
      </c>
      <c r="D9" s="582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14341.35</v>
      </c>
      <c r="D10" s="284">
        <v>14358.6</v>
      </c>
      <c r="E10" s="284">
        <v>14256.050000000001</v>
      </c>
      <c r="F10" s="284">
        <v>14170.75</v>
      </c>
      <c r="G10" s="284">
        <v>14068.2</v>
      </c>
      <c r="H10" s="284">
        <v>14443.900000000001</v>
      </c>
      <c r="I10" s="284">
        <v>14546.45</v>
      </c>
      <c r="J10" s="284">
        <v>14631.750000000002</v>
      </c>
      <c r="K10" s="283">
        <v>14461.15</v>
      </c>
      <c r="L10" s="283">
        <v>14273.3</v>
      </c>
      <c r="M10" s="288"/>
    </row>
    <row r="11" spans="1:15">
      <c r="A11" s="282">
        <v>2</v>
      </c>
      <c r="B11" s="263" t="s">
        <v>216</v>
      </c>
      <c r="C11" s="285">
        <v>31722.3</v>
      </c>
      <c r="D11" s="265">
        <v>31749.283333333336</v>
      </c>
      <c r="E11" s="265">
        <v>31350.166666666672</v>
      </c>
      <c r="F11" s="265">
        <v>30978.033333333336</v>
      </c>
      <c r="G11" s="265">
        <v>30578.916666666672</v>
      </c>
      <c r="H11" s="265">
        <v>32121.416666666672</v>
      </c>
      <c r="I11" s="265">
        <v>32520.533333333333</v>
      </c>
      <c r="J11" s="265">
        <v>32892.666666666672</v>
      </c>
      <c r="K11" s="285">
        <v>32148.400000000001</v>
      </c>
      <c r="L11" s="285">
        <v>31377.15</v>
      </c>
      <c r="M11" s="288"/>
    </row>
    <row r="12" spans="1:15">
      <c r="A12" s="282">
        <v>3</v>
      </c>
      <c r="B12" s="271" t="s">
        <v>217</v>
      </c>
      <c r="C12" s="285">
        <v>1741.15</v>
      </c>
      <c r="D12" s="265">
        <v>1732.4833333333336</v>
      </c>
      <c r="E12" s="265">
        <v>1716.8166666666671</v>
      </c>
      <c r="F12" s="265">
        <v>1692.4833333333336</v>
      </c>
      <c r="G12" s="265">
        <v>1676.8166666666671</v>
      </c>
      <c r="H12" s="265">
        <v>1756.8166666666671</v>
      </c>
      <c r="I12" s="265">
        <v>1772.4833333333336</v>
      </c>
      <c r="J12" s="265">
        <v>1796.8166666666671</v>
      </c>
      <c r="K12" s="285">
        <v>1748.15</v>
      </c>
      <c r="L12" s="285">
        <v>1708.15</v>
      </c>
      <c r="M12" s="288"/>
    </row>
    <row r="13" spans="1:15">
      <c r="A13" s="282">
        <v>4</v>
      </c>
      <c r="B13" s="263" t="s">
        <v>218</v>
      </c>
      <c r="C13" s="285">
        <v>3932.55</v>
      </c>
      <c r="D13" s="265">
        <v>3936.9</v>
      </c>
      <c r="E13" s="265">
        <v>3905.5</v>
      </c>
      <c r="F13" s="265">
        <v>3878.45</v>
      </c>
      <c r="G13" s="265">
        <v>3847.0499999999997</v>
      </c>
      <c r="H13" s="265">
        <v>3963.9500000000003</v>
      </c>
      <c r="I13" s="265">
        <v>3995.3500000000008</v>
      </c>
      <c r="J13" s="265">
        <v>4022.4000000000005</v>
      </c>
      <c r="K13" s="285">
        <v>3968.3</v>
      </c>
      <c r="L13" s="285">
        <v>3909.85</v>
      </c>
      <c r="M13" s="288"/>
    </row>
    <row r="14" spans="1:15">
      <c r="A14" s="282">
        <v>5</v>
      </c>
      <c r="B14" s="263" t="s">
        <v>219</v>
      </c>
      <c r="C14" s="285">
        <v>25609.1</v>
      </c>
      <c r="D14" s="265">
        <v>25689.033333333329</v>
      </c>
      <c r="E14" s="265">
        <v>25452.016666666659</v>
      </c>
      <c r="F14" s="265">
        <v>25294.933333333331</v>
      </c>
      <c r="G14" s="265">
        <v>25057.916666666661</v>
      </c>
      <c r="H14" s="265">
        <v>25846.116666666658</v>
      </c>
      <c r="I14" s="265">
        <v>26083.133333333328</v>
      </c>
      <c r="J14" s="265">
        <v>26240.216666666656</v>
      </c>
      <c r="K14" s="285">
        <v>25926.05</v>
      </c>
      <c r="L14" s="285">
        <v>25531.95</v>
      </c>
      <c r="M14" s="288"/>
    </row>
    <row r="15" spans="1:15">
      <c r="A15" s="282">
        <v>6</v>
      </c>
      <c r="B15" s="263" t="s">
        <v>220</v>
      </c>
      <c r="C15" s="285">
        <v>3042.35</v>
      </c>
      <c r="D15" s="265">
        <v>3033.8166666666662</v>
      </c>
      <c r="E15" s="265">
        <v>3009.1833333333325</v>
      </c>
      <c r="F15" s="265">
        <v>2976.0166666666664</v>
      </c>
      <c r="G15" s="265">
        <v>2951.3833333333328</v>
      </c>
      <c r="H15" s="265">
        <v>3066.9833333333322</v>
      </c>
      <c r="I15" s="265">
        <v>3091.6166666666663</v>
      </c>
      <c r="J15" s="265">
        <v>3124.7833333333319</v>
      </c>
      <c r="K15" s="285">
        <v>3058.45</v>
      </c>
      <c r="L15" s="285">
        <v>3000.65</v>
      </c>
      <c r="M15" s="288"/>
    </row>
    <row r="16" spans="1:15">
      <c r="A16" s="282">
        <v>7</v>
      </c>
      <c r="B16" s="263" t="s">
        <v>221</v>
      </c>
      <c r="C16" s="285">
        <v>6512.9</v>
      </c>
      <c r="D16" s="265">
        <v>6519.6500000000005</v>
      </c>
      <c r="E16" s="265">
        <v>6455.5000000000009</v>
      </c>
      <c r="F16" s="265">
        <v>6398.1</v>
      </c>
      <c r="G16" s="265">
        <v>6333.9500000000007</v>
      </c>
      <c r="H16" s="265">
        <v>6577.0500000000011</v>
      </c>
      <c r="I16" s="265">
        <v>6641.2000000000007</v>
      </c>
      <c r="J16" s="265">
        <v>6698.6000000000013</v>
      </c>
      <c r="K16" s="285">
        <v>6583.8</v>
      </c>
      <c r="L16" s="285">
        <v>6462.25</v>
      </c>
      <c r="M16" s="288"/>
    </row>
    <row r="17" spans="1:13">
      <c r="A17" s="282">
        <v>8</v>
      </c>
      <c r="B17" s="263" t="s">
        <v>38</v>
      </c>
      <c r="C17" s="263">
        <v>1812.9</v>
      </c>
      <c r="D17" s="265">
        <v>1823.2666666666667</v>
      </c>
      <c r="E17" s="265">
        <v>1791.6333333333332</v>
      </c>
      <c r="F17" s="265">
        <v>1770.3666666666666</v>
      </c>
      <c r="G17" s="265">
        <v>1738.7333333333331</v>
      </c>
      <c r="H17" s="265">
        <v>1844.5333333333333</v>
      </c>
      <c r="I17" s="265">
        <v>1876.166666666667</v>
      </c>
      <c r="J17" s="265">
        <v>1897.4333333333334</v>
      </c>
      <c r="K17" s="263">
        <v>1854.9</v>
      </c>
      <c r="L17" s="263">
        <v>1802</v>
      </c>
      <c r="M17" s="263">
        <v>8.8618799999999993</v>
      </c>
    </row>
    <row r="18" spans="1:13">
      <c r="A18" s="282">
        <v>9</v>
      </c>
      <c r="B18" s="263" t="s">
        <v>222</v>
      </c>
      <c r="C18" s="263">
        <v>1075.5</v>
      </c>
      <c r="D18" s="265">
        <v>1085.7666666666667</v>
      </c>
      <c r="E18" s="265">
        <v>1043.0333333333333</v>
      </c>
      <c r="F18" s="265">
        <v>1010.5666666666666</v>
      </c>
      <c r="G18" s="265">
        <v>967.83333333333326</v>
      </c>
      <c r="H18" s="265">
        <v>1118.2333333333333</v>
      </c>
      <c r="I18" s="265">
        <v>1160.9666666666665</v>
      </c>
      <c r="J18" s="265">
        <v>1193.4333333333334</v>
      </c>
      <c r="K18" s="263">
        <v>1128.5</v>
      </c>
      <c r="L18" s="263">
        <v>1053.3</v>
      </c>
      <c r="M18" s="263">
        <v>22.571829999999999</v>
      </c>
    </row>
    <row r="19" spans="1:13">
      <c r="A19" s="282">
        <v>10</v>
      </c>
      <c r="B19" s="263" t="s">
        <v>735</v>
      </c>
      <c r="C19" s="264">
        <v>1462.8</v>
      </c>
      <c r="D19" s="265">
        <v>1453.05</v>
      </c>
      <c r="E19" s="265">
        <v>1430.6499999999999</v>
      </c>
      <c r="F19" s="265">
        <v>1398.5</v>
      </c>
      <c r="G19" s="265">
        <v>1376.1</v>
      </c>
      <c r="H19" s="265">
        <v>1485.1999999999998</v>
      </c>
      <c r="I19" s="265">
        <v>1507.6</v>
      </c>
      <c r="J19" s="265">
        <v>1539.7499999999998</v>
      </c>
      <c r="K19" s="263">
        <v>1475.45</v>
      </c>
      <c r="L19" s="263">
        <v>1420.9</v>
      </c>
      <c r="M19" s="263">
        <v>6.7076000000000002</v>
      </c>
    </row>
    <row r="20" spans="1:13">
      <c r="A20" s="282">
        <v>11</v>
      </c>
      <c r="B20" s="263" t="s">
        <v>288</v>
      </c>
      <c r="C20" s="263">
        <v>15076.35</v>
      </c>
      <c r="D20" s="265">
        <v>15074.616666666667</v>
      </c>
      <c r="E20" s="265">
        <v>14904.233333333334</v>
      </c>
      <c r="F20" s="265">
        <v>14732.116666666667</v>
      </c>
      <c r="G20" s="265">
        <v>14561.733333333334</v>
      </c>
      <c r="H20" s="265">
        <v>15246.733333333334</v>
      </c>
      <c r="I20" s="265">
        <v>15417.116666666669</v>
      </c>
      <c r="J20" s="265">
        <v>15589.233333333334</v>
      </c>
      <c r="K20" s="263">
        <v>15245</v>
      </c>
      <c r="L20" s="263">
        <v>14902.5</v>
      </c>
      <c r="M20" s="263">
        <v>7.6939999999999995E-2</v>
      </c>
    </row>
    <row r="21" spans="1:13">
      <c r="A21" s="282">
        <v>12</v>
      </c>
      <c r="B21" s="263" t="s">
        <v>40</v>
      </c>
      <c r="C21" s="263">
        <v>1157.5999999999999</v>
      </c>
      <c r="D21" s="265">
        <v>1162.05</v>
      </c>
      <c r="E21" s="265">
        <v>1141.1999999999998</v>
      </c>
      <c r="F21" s="265">
        <v>1124.8</v>
      </c>
      <c r="G21" s="265">
        <v>1103.9499999999998</v>
      </c>
      <c r="H21" s="265">
        <v>1178.4499999999998</v>
      </c>
      <c r="I21" s="265">
        <v>1199.2999999999997</v>
      </c>
      <c r="J21" s="265">
        <v>1215.6999999999998</v>
      </c>
      <c r="K21" s="263">
        <v>1182.9000000000001</v>
      </c>
      <c r="L21" s="263">
        <v>1145.6500000000001</v>
      </c>
      <c r="M21" s="263">
        <v>61.671509999999998</v>
      </c>
    </row>
    <row r="22" spans="1:13">
      <c r="A22" s="282">
        <v>13</v>
      </c>
      <c r="B22" s="263" t="s">
        <v>289</v>
      </c>
      <c r="C22" s="263">
        <v>1052.4000000000001</v>
      </c>
      <c r="D22" s="265">
        <v>1048.1166666666668</v>
      </c>
      <c r="E22" s="265">
        <v>1031.2833333333335</v>
      </c>
      <c r="F22" s="265">
        <v>1010.1666666666667</v>
      </c>
      <c r="G22" s="265">
        <v>993.33333333333348</v>
      </c>
      <c r="H22" s="265">
        <v>1069.2333333333336</v>
      </c>
      <c r="I22" s="265">
        <v>1086.0666666666666</v>
      </c>
      <c r="J22" s="265">
        <v>1107.1833333333336</v>
      </c>
      <c r="K22" s="263">
        <v>1064.95</v>
      </c>
      <c r="L22" s="263">
        <v>1027</v>
      </c>
      <c r="M22" s="263">
        <v>3.63924</v>
      </c>
    </row>
    <row r="23" spans="1:13">
      <c r="A23" s="282">
        <v>14</v>
      </c>
      <c r="B23" s="263" t="s">
        <v>41</v>
      </c>
      <c r="C23" s="263">
        <v>725.35</v>
      </c>
      <c r="D23" s="265">
        <v>730.7833333333333</v>
      </c>
      <c r="E23" s="265">
        <v>714.66666666666663</v>
      </c>
      <c r="F23" s="265">
        <v>703.98333333333335</v>
      </c>
      <c r="G23" s="265">
        <v>687.86666666666667</v>
      </c>
      <c r="H23" s="265">
        <v>741.46666666666658</v>
      </c>
      <c r="I23" s="265">
        <v>757.58333333333337</v>
      </c>
      <c r="J23" s="265">
        <v>768.26666666666654</v>
      </c>
      <c r="K23" s="263">
        <v>746.9</v>
      </c>
      <c r="L23" s="263">
        <v>720.1</v>
      </c>
      <c r="M23" s="263">
        <v>184.35449</v>
      </c>
    </row>
    <row r="24" spans="1:13">
      <c r="A24" s="282">
        <v>15</v>
      </c>
      <c r="B24" s="263" t="s">
        <v>831</v>
      </c>
      <c r="C24" s="263">
        <v>1154.5</v>
      </c>
      <c r="D24" s="265">
        <v>1163.8333333333333</v>
      </c>
      <c r="E24" s="265">
        <v>1137.6666666666665</v>
      </c>
      <c r="F24" s="265">
        <v>1120.8333333333333</v>
      </c>
      <c r="G24" s="265">
        <v>1094.6666666666665</v>
      </c>
      <c r="H24" s="265">
        <v>1180.6666666666665</v>
      </c>
      <c r="I24" s="265">
        <v>1206.833333333333</v>
      </c>
      <c r="J24" s="265">
        <v>1223.6666666666665</v>
      </c>
      <c r="K24" s="263">
        <v>1190</v>
      </c>
      <c r="L24" s="263">
        <v>1147</v>
      </c>
      <c r="M24" s="263">
        <v>16.09947</v>
      </c>
    </row>
    <row r="25" spans="1:13">
      <c r="A25" s="282">
        <v>16</v>
      </c>
      <c r="B25" s="263" t="s">
        <v>290</v>
      </c>
      <c r="C25" s="263">
        <v>1065.45</v>
      </c>
      <c r="D25" s="265">
        <v>1066.5333333333333</v>
      </c>
      <c r="E25" s="265">
        <v>1051.0666666666666</v>
      </c>
      <c r="F25" s="265">
        <v>1036.6833333333334</v>
      </c>
      <c r="G25" s="265">
        <v>1021.2166666666667</v>
      </c>
      <c r="H25" s="265">
        <v>1080.9166666666665</v>
      </c>
      <c r="I25" s="265">
        <v>1096.3833333333332</v>
      </c>
      <c r="J25" s="265">
        <v>1110.7666666666664</v>
      </c>
      <c r="K25" s="263">
        <v>1082</v>
      </c>
      <c r="L25" s="263">
        <v>1052.1500000000001</v>
      </c>
      <c r="M25" s="263">
        <v>9.03003</v>
      </c>
    </row>
    <row r="26" spans="1:13">
      <c r="A26" s="282">
        <v>17</v>
      </c>
      <c r="B26" s="263" t="s">
        <v>223</v>
      </c>
      <c r="C26" s="263">
        <v>116.1</v>
      </c>
      <c r="D26" s="265">
        <v>116.81666666666666</v>
      </c>
      <c r="E26" s="265">
        <v>114.63333333333333</v>
      </c>
      <c r="F26" s="265">
        <v>113.16666666666666</v>
      </c>
      <c r="G26" s="265">
        <v>110.98333333333332</v>
      </c>
      <c r="H26" s="265">
        <v>118.28333333333333</v>
      </c>
      <c r="I26" s="265">
        <v>120.46666666666667</v>
      </c>
      <c r="J26" s="265">
        <v>121.93333333333334</v>
      </c>
      <c r="K26" s="263">
        <v>119</v>
      </c>
      <c r="L26" s="263">
        <v>115.35</v>
      </c>
      <c r="M26" s="263">
        <v>16.08146</v>
      </c>
    </row>
    <row r="27" spans="1:13">
      <c r="A27" s="282">
        <v>18</v>
      </c>
      <c r="B27" s="263" t="s">
        <v>224</v>
      </c>
      <c r="C27" s="263">
        <v>173.5</v>
      </c>
      <c r="D27" s="265">
        <v>174.18333333333331</v>
      </c>
      <c r="E27" s="265">
        <v>171.16666666666663</v>
      </c>
      <c r="F27" s="265">
        <v>168.83333333333331</v>
      </c>
      <c r="G27" s="265">
        <v>165.81666666666663</v>
      </c>
      <c r="H27" s="265">
        <v>176.51666666666662</v>
      </c>
      <c r="I27" s="265">
        <v>179.53333333333333</v>
      </c>
      <c r="J27" s="265">
        <v>181.86666666666662</v>
      </c>
      <c r="K27" s="263">
        <v>177.2</v>
      </c>
      <c r="L27" s="263">
        <v>171.85</v>
      </c>
      <c r="M27" s="263">
        <v>12.17741</v>
      </c>
    </row>
    <row r="28" spans="1:13">
      <c r="A28" s="282">
        <v>19</v>
      </c>
      <c r="B28" s="263" t="s">
        <v>225</v>
      </c>
      <c r="C28" s="263">
        <v>1784.1</v>
      </c>
      <c r="D28" s="265">
        <v>1809.7</v>
      </c>
      <c r="E28" s="265">
        <v>1746.9</v>
      </c>
      <c r="F28" s="265">
        <v>1709.7</v>
      </c>
      <c r="G28" s="265">
        <v>1646.9</v>
      </c>
      <c r="H28" s="265">
        <v>1846.9</v>
      </c>
      <c r="I28" s="265">
        <v>1909.6999999999998</v>
      </c>
      <c r="J28" s="265">
        <v>1946.9</v>
      </c>
      <c r="K28" s="263">
        <v>1872.5</v>
      </c>
      <c r="L28" s="263">
        <v>1772.5</v>
      </c>
      <c r="M28" s="263">
        <v>2.0987100000000001</v>
      </c>
    </row>
    <row r="29" spans="1:13">
      <c r="A29" s="282">
        <v>20</v>
      </c>
      <c r="B29" s="263" t="s">
        <v>294</v>
      </c>
      <c r="C29" s="263">
        <v>998.05</v>
      </c>
      <c r="D29" s="265">
        <v>1001.3833333333333</v>
      </c>
      <c r="E29" s="265">
        <v>984.66666666666663</v>
      </c>
      <c r="F29" s="265">
        <v>971.2833333333333</v>
      </c>
      <c r="G29" s="265">
        <v>954.56666666666661</v>
      </c>
      <c r="H29" s="265">
        <v>1014.7666666666667</v>
      </c>
      <c r="I29" s="265">
        <v>1031.4833333333333</v>
      </c>
      <c r="J29" s="265">
        <v>1044.8666666666668</v>
      </c>
      <c r="K29" s="263">
        <v>1018.1</v>
      </c>
      <c r="L29" s="263">
        <v>988</v>
      </c>
      <c r="M29" s="263">
        <v>3.4902899999999999</v>
      </c>
    </row>
    <row r="30" spans="1:13">
      <c r="A30" s="282">
        <v>21</v>
      </c>
      <c r="B30" s="263" t="s">
        <v>226</v>
      </c>
      <c r="C30" s="263">
        <v>2778.45</v>
      </c>
      <c r="D30" s="265">
        <v>2787.5499999999997</v>
      </c>
      <c r="E30" s="265">
        <v>2740.8999999999996</v>
      </c>
      <c r="F30" s="265">
        <v>2703.35</v>
      </c>
      <c r="G30" s="265">
        <v>2656.7</v>
      </c>
      <c r="H30" s="265">
        <v>2825.0999999999995</v>
      </c>
      <c r="I30" s="265">
        <v>2871.75</v>
      </c>
      <c r="J30" s="265">
        <v>2909.2999999999993</v>
      </c>
      <c r="K30" s="263">
        <v>2834.2</v>
      </c>
      <c r="L30" s="263">
        <v>2750</v>
      </c>
      <c r="M30" s="263">
        <v>1.4427099999999999</v>
      </c>
    </row>
    <row r="31" spans="1:13">
      <c r="A31" s="282">
        <v>22</v>
      </c>
      <c r="B31" s="263" t="s">
        <v>44</v>
      </c>
      <c r="C31" s="263">
        <v>800.55</v>
      </c>
      <c r="D31" s="265">
        <v>801.51666666666677</v>
      </c>
      <c r="E31" s="265">
        <v>795.03333333333353</v>
      </c>
      <c r="F31" s="265">
        <v>789.51666666666677</v>
      </c>
      <c r="G31" s="265">
        <v>783.03333333333353</v>
      </c>
      <c r="H31" s="265">
        <v>807.03333333333353</v>
      </c>
      <c r="I31" s="265">
        <v>813.51666666666688</v>
      </c>
      <c r="J31" s="265">
        <v>819.03333333333353</v>
      </c>
      <c r="K31" s="263">
        <v>808</v>
      </c>
      <c r="L31" s="263">
        <v>796</v>
      </c>
      <c r="M31" s="263">
        <v>8.3345800000000008</v>
      </c>
    </row>
    <row r="32" spans="1:13">
      <c r="A32" s="282">
        <v>23</v>
      </c>
      <c r="B32" s="263" t="s">
        <v>45</v>
      </c>
      <c r="C32" s="263">
        <v>295.2</v>
      </c>
      <c r="D32" s="265">
        <v>295.40000000000003</v>
      </c>
      <c r="E32" s="265">
        <v>292.00000000000006</v>
      </c>
      <c r="F32" s="265">
        <v>288.8</v>
      </c>
      <c r="G32" s="265">
        <v>285.40000000000003</v>
      </c>
      <c r="H32" s="265">
        <v>298.60000000000008</v>
      </c>
      <c r="I32" s="265">
        <v>302.00000000000006</v>
      </c>
      <c r="J32" s="265">
        <v>305.2000000000001</v>
      </c>
      <c r="K32" s="263">
        <v>298.8</v>
      </c>
      <c r="L32" s="263">
        <v>292.2</v>
      </c>
      <c r="M32" s="263">
        <v>68.131659999999997</v>
      </c>
    </row>
    <row r="33" spans="1:13">
      <c r="A33" s="282">
        <v>24</v>
      </c>
      <c r="B33" s="263" t="s">
        <v>46</v>
      </c>
      <c r="C33" s="263">
        <v>3200.05</v>
      </c>
      <c r="D33" s="265">
        <v>3223.35</v>
      </c>
      <c r="E33" s="265">
        <v>3147.7</v>
      </c>
      <c r="F33" s="265">
        <v>3095.35</v>
      </c>
      <c r="G33" s="265">
        <v>3019.7</v>
      </c>
      <c r="H33" s="265">
        <v>3275.7</v>
      </c>
      <c r="I33" s="265">
        <v>3351.3500000000004</v>
      </c>
      <c r="J33" s="265">
        <v>3403.7</v>
      </c>
      <c r="K33" s="263">
        <v>3299</v>
      </c>
      <c r="L33" s="263">
        <v>3171</v>
      </c>
      <c r="M33" s="263">
        <v>10.30125</v>
      </c>
    </row>
    <row r="34" spans="1:13">
      <c r="A34" s="282">
        <v>25</v>
      </c>
      <c r="B34" s="263" t="s">
        <v>47</v>
      </c>
      <c r="C34" s="263">
        <v>201.8</v>
      </c>
      <c r="D34" s="265">
        <v>202.76666666666668</v>
      </c>
      <c r="E34" s="265">
        <v>198.88333333333335</v>
      </c>
      <c r="F34" s="265">
        <v>195.96666666666667</v>
      </c>
      <c r="G34" s="265">
        <v>192.08333333333334</v>
      </c>
      <c r="H34" s="265">
        <v>205.68333333333337</v>
      </c>
      <c r="I34" s="265">
        <v>209.56666666666669</v>
      </c>
      <c r="J34" s="265">
        <v>212.48333333333338</v>
      </c>
      <c r="K34" s="263">
        <v>206.65</v>
      </c>
      <c r="L34" s="263">
        <v>199.85</v>
      </c>
      <c r="M34" s="263">
        <v>45.595039999999997</v>
      </c>
    </row>
    <row r="35" spans="1:13">
      <c r="A35" s="282">
        <v>26</v>
      </c>
      <c r="B35" s="263" t="s">
        <v>48</v>
      </c>
      <c r="C35" s="263">
        <v>111.3</v>
      </c>
      <c r="D35" s="265">
        <v>111.46666666666665</v>
      </c>
      <c r="E35" s="265">
        <v>110.0333333333333</v>
      </c>
      <c r="F35" s="265">
        <v>108.76666666666665</v>
      </c>
      <c r="G35" s="265">
        <v>107.3333333333333</v>
      </c>
      <c r="H35" s="265">
        <v>112.73333333333331</v>
      </c>
      <c r="I35" s="265">
        <v>114.16666666666667</v>
      </c>
      <c r="J35" s="265">
        <v>115.43333333333331</v>
      </c>
      <c r="K35" s="263">
        <v>112.9</v>
      </c>
      <c r="L35" s="263">
        <v>110.2</v>
      </c>
      <c r="M35" s="263">
        <v>282.00056999999998</v>
      </c>
    </row>
    <row r="36" spans="1:13">
      <c r="A36" s="282">
        <v>27</v>
      </c>
      <c r="B36" s="263" t="s">
        <v>50</v>
      </c>
      <c r="C36" s="263">
        <v>2517.9499999999998</v>
      </c>
      <c r="D36" s="265">
        <v>2526.3833333333332</v>
      </c>
      <c r="E36" s="265">
        <v>2487.7666666666664</v>
      </c>
      <c r="F36" s="265">
        <v>2457.583333333333</v>
      </c>
      <c r="G36" s="265">
        <v>2418.9666666666662</v>
      </c>
      <c r="H36" s="265">
        <v>2556.5666666666666</v>
      </c>
      <c r="I36" s="265">
        <v>2595.1833333333334</v>
      </c>
      <c r="J36" s="265">
        <v>2625.3666666666668</v>
      </c>
      <c r="K36" s="263">
        <v>2565</v>
      </c>
      <c r="L36" s="263">
        <v>2496.1999999999998</v>
      </c>
      <c r="M36" s="263">
        <v>16.14593</v>
      </c>
    </row>
    <row r="37" spans="1:13">
      <c r="A37" s="282">
        <v>28</v>
      </c>
      <c r="B37" s="263" t="s">
        <v>52</v>
      </c>
      <c r="C37" s="263">
        <v>993.35</v>
      </c>
      <c r="D37" s="265">
        <v>994.11666666666667</v>
      </c>
      <c r="E37" s="265">
        <v>979.33333333333337</v>
      </c>
      <c r="F37" s="265">
        <v>965.31666666666672</v>
      </c>
      <c r="G37" s="265">
        <v>950.53333333333342</v>
      </c>
      <c r="H37" s="265">
        <v>1008.1333333333333</v>
      </c>
      <c r="I37" s="265">
        <v>1022.9166666666666</v>
      </c>
      <c r="J37" s="265">
        <v>1036.9333333333334</v>
      </c>
      <c r="K37" s="263">
        <v>1008.9</v>
      </c>
      <c r="L37" s="263">
        <v>980.1</v>
      </c>
      <c r="M37" s="263">
        <v>33.459310000000002</v>
      </c>
    </row>
    <row r="38" spans="1:13">
      <c r="A38" s="282">
        <v>29</v>
      </c>
      <c r="B38" s="263" t="s">
        <v>227</v>
      </c>
      <c r="C38" s="263">
        <v>2713.7</v>
      </c>
      <c r="D38" s="265">
        <v>2711.3333333333335</v>
      </c>
      <c r="E38" s="265">
        <v>2678.7666666666669</v>
      </c>
      <c r="F38" s="265">
        <v>2643.8333333333335</v>
      </c>
      <c r="G38" s="265">
        <v>2611.2666666666669</v>
      </c>
      <c r="H38" s="265">
        <v>2746.2666666666669</v>
      </c>
      <c r="I38" s="265">
        <v>2778.8333333333335</v>
      </c>
      <c r="J38" s="265">
        <v>2813.7666666666669</v>
      </c>
      <c r="K38" s="263">
        <v>2743.9</v>
      </c>
      <c r="L38" s="263">
        <v>2676.4</v>
      </c>
      <c r="M38" s="263">
        <v>4.3647200000000002</v>
      </c>
    </row>
    <row r="39" spans="1:13">
      <c r="A39" s="282">
        <v>30</v>
      </c>
      <c r="B39" s="263" t="s">
        <v>54</v>
      </c>
      <c r="C39" s="263">
        <v>671.35</v>
      </c>
      <c r="D39" s="265">
        <v>666.58333333333337</v>
      </c>
      <c r="E39" s="265">
        <v>655.66666666666674</v>
      </c>
      <c r="F39" s="265">
        <v>639.98333333333335</v>
      </c>
      <c r="G39" s="265">
        <v>629.06666666666672</v>
      </c>
      <c r="H39" s="265">
        <v>682.26666666666677</v>
      </c>
      <c r="I39" s="265">
        <v>693.18333333333351</v>
      </c>
      <c r="J39" s="265">
        <v>708.86666666666679</v>
      </c>
      <c r="K39" s="263">
        <v>677.5</v>
      </c>
      <c r="L39" s="263">
        <v>650.9</v>
      </c>
      <c r="M39" s="263">
        <v>191.67768000000001</v>
      </c>
    </row>
    <row r="40" spans="1:13">
      <c r="A40" s="282">
        <v>31</v>
      </c>
      <c r="B40" s="263" t="s">
        <v>55</v>
      </c>
      <c r="C40" s="263">
        <v>3672.5</v>
      </c>
      <c r="D40" s="265">
        <v>3674.0333333333333</v>
      </c>
      <c r="E40" s="265">
        <v>3638.4666666666667</v>
      </c>
      <c r="F40" s="265">
        <v>3604.4333333333334</v>
      </c>
      <c r="G40" s="265">
        <v>3568.8666666666668</v>
      </c>
      <c r="H40" s="265">
        <v>3708.0666666666666</v>
      </c>
      <c r="I40" s="265">
        <v>3743.6333333333332</v>
      </c>
      <c r="J40" s="265">
        <v>3777.6666666666665</v>
      </c>
      <c r="K40" s="263">
        <v>3709.6</v>
      </c>
      <c r="L40" s="263">
        <v>3640</v>
      </c>
      <c r="M40" s="263">
        <v>6.3176199999999998</v>
      </c>
    </row>
    <row r="41" spans="1:13">
      <c r="A41" s="282">
        <v>32</v>
      </c>
      <c r="B41" s="263" t="s">
        <v>58</v>
      </c>
      <c r="C41" s="263">
        <v>4667.8</v>
      </c>
      <c r="D41" s="265">
        <v>4679.3666666666668</v>
      </c>
      <c r="E41" s="265">
        <v>4598.9333333333334</v>
      </c>
      <c r="F41" s="265">
        <v>4530.0666666666666</v>
      </c>
      <c r="G41" s="265">
        <v>4449.6333333333332</v>
      </c>
      <c r="H41" s="265">
        <v>4748.2333333333336</v>
      </c>
      <c r="I41" s="265">
        <v>4828.6666666666679</v>
      </c>
      <c r="J41" s="265">
        <v>4897.5333333333338</v>
      </c>
      <c r="K41" s="263">
        <v>4759.8</v>
      </c>
      <c r="L41" s="263">
        <v>4610.5</v>
      </c>
      <c r="M41" s="263">
        <v>27.295249999999999</v>
      </c>
    </row>
    <row r="42" spans="1:13">
      <c r="A42" s="282">
        <v>33</v>
      </c>
      <c r="B42" s="263" t="s">
        <v>57</v>
      </c>
      <c r="C42" s="263">
        <v>9916.65</v>
      </c>
      <c r="D42" s="265">
        <v>9933.0166666666664</v>
      </c>
      <c r="E42" s="265">
        <v>9723.6333333333332</v>
      </c>
      <c r="F42" s="265">
        <v>9530.6166666666668</v>
      </c>
      <c r="G42" s="265">
        <v>9321.2333333333336</v>
      </c>
      <c r="H42" s="265">
        <v>10126.033333333333</v>
      </c>
      <c r="I42" s="265">
        <v>10335.416666666664</v>
      </c>
      <c r="J42" s="265">
        <v>10528.433333333332</v>
      </c>
      <c r="K42" s="263">
        <v>10142.4</v>
      </c>
      <c r="L42" s="263">
        <v>9740</v>
      </c>
      <c r="M42" s="263">
        <v>6.2802499999999997</v>
      </c>
    </row>
    <row r="43" spans="1:13">
      <c r="A43" s="282">
        <v>34</v>
      </c>
      <c r="B43" s="263" t="s">
        <v>228</v>
      </c>
      <c r="C43" s="263">
        <v>3410.6</v>
      </c>
      <c r="D43" s="265">
        <v>3393.6166666666668</v>
      </c>
      <c r="E43" s="265">
        <v>3347.0833333333335</v>
      </c>
      <c r="F43" s="265">
        <v>3283.5666666666666</v>
      </c>
      <c r="G43" s="265">
        <v>3237.0333333333333</v>
      </c>
      <c r="H43" s="265">
        <v>3457.1333333333337</v>
      </c>
      <c r="I43" s="265">
        <v>3503.6666666666665</v>
      </c>
      <c r="J43" s="265">
        <v>3567.1833333333338</v>
      </c>
      <c r="K43" s="263">
        <v>3440.15</v>
      </c>
      <c r="L43" s="263">
        <v>3330.1</v>
      </c>
      <c r="M43" s="263">
        <v>0.19975000000000001</v>
      </c>
    </row>
    <row r="44" spans="1:13">
      <c r="A44" s="282">
        <v>35</v>
      </c>
      <c r="B44" s="263" t="s">
        <v>59</v>
      </c>
      <c r="C44" s="263">
        <v>1694.85</v>
      </c>
      <c r="D44" s="265">
        <v>1686.8</v>
      </c>
      <c r="E44" s="265">
        <v>1671.05</v>
      </c>
      <c r="F44" s="265">
        <v>1647.25</v>
      </c>
      <c r="G44" s="265">
        <v>1631.5</v>
      </c>
      <c r="H44" s="265">
        <v>1710.6</v>
      </c>
      <c r="I44" s="265">
        <v>1726.35</v>
      </c>
      <c r="J44" s="265">
        <v>1750.1499999999999</v>
      </c>
      <c r="K44" s="263">
        <v>1702.55</v>
      </c>
      <c r="L44" s="263">
        <v>1663</v>
      </c>
      <c r="M44" s="263">
        <v>3.6508699999999998</v>
      </c>
    </row>
    <row r="45" spans="1:13">
      <c r="A45" s="282">
        <v>36</v>
      </c>
      <c r="B45" s="263" t="s">
        <v>229</v>
      </c>
      <c r="C45" s="263">
        <v>313.45</v>
      </c>
      <c r="D45" s="265">
        <v>312.08333333333331</v>
      </c>
      <c r="E45" s="265">
        <v>306.46666666666664</v>
      </c>
      <c r="F45" s="265">
        <v>299.48333333333335</v>
      </c>
      <c r="G45" s="265">
        <v>293.86666666666667</v>
      </c>
      <c r="H45" s="265">
        <v>319.06666666666661</v>
      </c>
      <c r="I45" s="265">
        <v>324.68333333333328</v>
      </c>
      <c r="J45" s="265">
        <v>331.66666666666657</v>
      </c>
      <c r="K45" s="263">
        <v>317.7</v>
      </c>
      <c r="L45" s="263">
        <v>305.10000000000002</v>
      </c>
      <c r="M45" s="263">
        <v>73.884540000000001</v>
      </c>
    </row>
    <row r="46" spans="1:13">
      <c r="A46" s="282">
        <v>37</v>
      </c>
      <c r="B46" s="263" t="s">
        <v>60</v>
      </c>
      <c r="C46" s="263">
        <v>62.95</v>
      </c>
      <c r="D46" s="265">
        <v>63.466666666666669</v>
      </c>
      <c r="E46" s="265">
        <v>61.983333333333334</v>
      </c>
      <c r="F46" s="265">
        <v>61.016666666666666</v>
      </c>
      <c r="G46" s="265">
        <v>59.533333333333331</v>
      </c>
      <c r="H46" s="265">
        <v>64.433333333333337</v>
      </c>
      <c r="I46" s="265">
        <v>65.916666666666686</v>
      </c>
      <c r="J46" s="265">
        <v>66.88333333333334</v>
      </c>
      <c r="K46" s="263">
        <v>64.95</v>
      </c>
      <c r="L46" s="263">
        <v>62.5</v>
      </c>
      <c r="M46" s="263">
        <v>456.19018999999997</v>
      </c>
    </row>
    <row r="47" spans="1:13">
      <c r="A47" s="282">
        <v>38</v>
      </c>
      <c r="B47" s="263" t="s">
        <v>61</v>
      </c>
      <c r="C47" s="263">
        <v>65.150000000000006</v>
      </c>
      <c r="D47" s="265">
        <v>65.149999999999991</v>
      </c>
      <c r="E47" s="265">
        <v>63.799999999999983</v>
      </c>
      <c r="F47" s="265">
        <v>62.449999999999989</v>
      </c>
      <c r="G47" s="265">
        <v>61.09999999999998</v>
      </c>
      <c r="H47" s="265">
        <v>66.499999999999986</v>
      </c>
      <c r="I47" s="265">
        <v>67.84999999999998</v>
      </c>
      <c r="J47" s="265">
        <v>69.199999999999989</v>
      </c>
      <c r="K47" s="263">
        <v>66.5</v>
      </c>
      <c r="L47" s="263">
        <v>63.8</v>
      </c>
      <c r="M47" s="263">
        <v>65.567149999999998</v>
      </c>
    </row>
    <row r="48" spans="1:13">
      <c r="A48" s="282">
        <v>39</v>
      </c>
      <c r="B48" s="263" t="s">
        <v>62</v>
      </c>
      <c r="C48" s="263">
        <v>1303.05</v>
      </c>
      <c r="D48" s="265">
        <v>1306.5666666666668</v>
      </c>
      <c r="E48" s="265">
        <v>1287.1333333333337</v>
      </c>
      <c r="F48" s="265">
        <v>1271.2166666666669</v>
      </c>
      <c r="G48" s="265">
        <v>1251.7833333333338</v>
      </c>
      <c r="H48" s="265">
        <v>1322.4833333333336</v>
      </c>
      <c r="I48" s="265">
        <v>1341.9166666666665</v>
      </c>
      <c r="J48" s="265">
        <v>1357.8333333333335</v>
      </c>
      <c r="K48" s="263">
        <v>1326</v>
      </c>
      <c r="L48" s="263">
        <v>1290.6500000000001</v>
      </c>
      <c r="M48" s="263">
        <v>7.181</v>
      </c>
    </row>
    <row r="49" spans="1:13">
      <c r="A49" s="282">
        <v>40</v>
      </c>
      <c r="B49" s="263" t="s">
        <v>65</v>
      </c>
      <c r="C49" s="263">
        <v>709.7</v>
      </c>
      <c r="D49" s="265">
        <v>712.21666666666658</v>
      </c>
      <c r="E49" s="265">
        <v>703.53333333333319</v>
      </c>
      <c r="F49" s="265">
        <v>697.36666666666656</v>
      </c>
      <c r="G49" s="265">
        <v>688.68333333333317</v>
      </c>
      <c r="H49" s="265">
        <v>718.38333333333321</v>
      </c>
      <c r="I49" s="265">
        <v>727.06666666666661</v>
      </c>
      <c r="J49" s="265">
        <v>733.23333333333323</v>
      </c>
      <c r="K49" s="263">
        <v>720.9</v>
      </c>
      <c r="L49" s="263">
        <v>706.05</v>
      </c>
      <c r="M49" s="263">
        <v>4.8335999999999997</v>
      </c>
    </row>
    <row r="50" spans="1:13">
      <c r="A50" s="282">
        <v>41</v>
      </c>
      <c r="B50" s="263" t="s">
        <v>64</v>
      </c>
      <c r="C50" s="263">
        <v>126.9</v>
      </c>
      <c r="D50" s="265">
        <v>127.08333333333333</v>
      </c>
      <c r="E50" s="265">
        <v>125.16666666666666</v>
      </c>
      <c r="F50" s="265">
        <v>123.43333333333332</v>
      </c>
      <c r="G50" s="265">
        <v>121.51666666666665</v>
      </c>
      <c r="H50" s="265">
        <v>128.81666666666666</v>
      </c>
      <c r="I50" s="265">
        <v>130.73333333333332</v>
      </c>
      <c r="J50" s="265">
        <v>132.46666666666667</v>
      </c>
      <c r="K50" s="263">
        <v>129</v>
      </c>
      <c r="L50" s="263">
        <v>125.35</v>
      </c>
      <c r="M50" s="263">
        <v>92.044210000000007</v>
      </c>
    </row>
    <row r="51" spans="1:13">
      <c r="A51" s="282">
        <v>42</v>
      </c>
      <c r="B51" s="263" t="s">
        <v>66</v>
      </c>
      <c r="C51" s="263">
        <v>582.35</v>
      </c>
      <c r="D51" s="265">
        <v>585.90000000000009</v>
      </c>
      <c r="E51" s="265">
        <v>574.10000000000014</v>
      </c>
      <c r="F51" s="265">
        <v>565.85</v>
      </c>
      <c r="G51" s="265">
        <v>554.05000000000007</v>
      </c>
      <c r="H51" s="265">
        <v>594.1500000000002</v>
      </c>
      <c r="I51" s="265">
        <v>605.95000000000016</v>
      </c>
      <c r="J51" s="265">
        <v>614.20000000000027</v>
      </c>
      <c r="K51" s="263">
        <v>597.70000000000005</v>
      </c>
      <c r="L51" s="263">
        <v>577.65</v>
      </c>
      <c r="M51" s="263">
        <v>18.154720000000001</v>
      </c>
    </row>
    <row r="52" spans="1:13">
      <c r="A52" s="282">
        <v>43</v>
      </c>
      <c r="B52" s="263" t="s">
        <v>69</v>
      </c>
      <c r="C52" s="263">
        <v>45.4</v>
      </c>
      <c r="D52" s="265">
        <v>45.383333333333333</v>
      </c>
      <c r="E52" s="265">
        <v>44.516666666666666</v>
      </c>
      <c r="F52" s="265">
        <v>43.633333333333333</v>
      </c>
      <c r="G52" s="265">
        <v>42.766666666666666</v>
      </c>
      <c r="H52" s="265">
        <v>46.266666666666666</v>
      </c>
      <c r="I52" s="265">
        <v>47.133333333333326</v>
      </c>
      <c r="J52" s="265">
        <v>48.016666666666666</v>
      </c>
      <c r="K52" s="263">
        <v>46.25</v>
      </c>
      <c r="L52" s="263">
        <v>44.5</v>
      </c>
      <c r="M52" s="263">
        <v>422.58515</v>
      </c>
    </row>
    <row r="53" spans="1:13">
      <c r="A53" s="282">
        <v>44</v>
      </c>
      <c r="B53" s="263" t="s">
        <v>73</v>
      </c>
      <c r="C53" s="263">
        <v>423.05</v>
      </c>
      <c r="D53" s="265">
        <v>421.33333333333331</v>
      </c>
      <c r="E53" s="265">
        <v>417.71666666666664</v>
      </c>
      <c r="F53" s="265">
        <v>412.38333333333333</v>
      </c>
      <c r="G53" s="265">
        <v>408.76666666666665</v>
      </c>
      <c r="H53" s="265">
        <v>426.66666666666663</v>
      </c>
      <c r="I53" s="265">
        <v>430.2833333333333</v>
      </c>
      <c r="J53" s="265">
        <v>435.61666666666662</v>
      </c>
      <c r="K53" s="263">
        <v>424.95</v>
      </c>
      <c r="L53" s="263">
        <v>416</v>
      </c>
      <c r="M53" s="263">
        <v>238.40266</v>
      </c>
    </row>
    <row r="54" spans="1:13">
      <c r="A54" s="282">
        <v>45</v>
      </c>
      <c r="B54" s="263" t="s">
        <v>68</v>
      </c>
      <c r="C54" s="263">
        <v>522.6</v>
      </c>
      <c r="D54" s="265">
        <v>524.7166666666667</v>
      </c>
      <c r="E54" s="265">
        <v>516.98333333333335</v>
      </c>
      <c r="F54" s="265">
        <v>511.36666666666667</v>
      </c>
      <c r="G54" s="265">
        <v>503.63333333333333</v>
      </c>
      <c r="H54" s="265">
        <v>530.33333333333337</v>
      </c>
      <c r="I54" s="265">
        <v>538.06666666666672</v>
      </c>
      <c r="J54" s="265">
        <v>543.68333333333339</v>
      </c>
      <c r="K54" s="263">
        <v>532.45000000000005</v>
      </c>
      <c r="L54" s="263">
        <v>519.1</v>
      </c>
      <c r="M54" s="263">
        <v>69.923879999999997</v>
      </c>
    </row>
    <row r="55" spans="1:13">
      <c r="A55" s="282">
        <v>46</v>
      </c>
      <c r="B55" s="263" t="s">
        <v>70</v>
      </c>
      <c r="C55" s="263">
        <v>397.6</v>
      </c>
      <c r="D55" s="265">
        <v>398.98333333333335</v>
      </c>
      <c r="E55" s="265">
        <v>394.61666666666667</v>
      </c>
      <c r="F55" s="265">
        <v>391.63333333333333</v>
      </c>
      <c r="G55" s="265">
        <v>387.26666666666665</v>
      </c>
      <c r="H55" s="265">
        <v>401.9666666666667</v>
      </c>
      <c r="I55" s="265">
        <v>406.33333333333337</v>
      </c>
      <c r="J55" s="265">
        <v>409.31666666666672</v>
      </c>
      <c r="K55" s="263">
        <v>403.35</v>
      </c>
      <c r="L55" s="263">
        <v>396</v>
      </c>
      <c r="M55" s="263">
        <v>33.86298</v>
      </c>
    </row>
    <row r="56" spans="1:13">
      <c r="A56" s="282">
        <v>47</v>
      </c>
      <c r="B56" s="263" t="s">
        <v>230</v>
      </c>
      <c r="C56" s="263">
        <v>1149</v>
      </c>
      <c r="D56" s="265">
        <v>1154.2666666666667</v>
      </c>
      <c r="E56" s="265">
        <v>1138.7333333333333</v>
      </c>
      <c r="F56" s="265">
        <v>1128.4666666666667</v>
      </c>
      <c r="G56" s="265">
        <v>1112.9333333333334</v>
      </c>
      <c r="H56" s="265">
        <v>1164.5333333333333</v>
      </c>
      <c r="I56" s="265">
        <v>1180.0666666666666</v>
      </c>
      <c r="J56" s="265">
        <v>1190.3333333333333</v>
      </c>
      <c r="K56" s="263">
        <v>1169.8</v>
      </c>
      <c r="L56" s="263">
        <v>1144</v>
      </c>
      <c r="M56" s="263">
        <v>0.28455000000000003</v>
      </c>
    </row>
    <row r="57" spans="1:13">
      <c r="A57" s="282">
        <v>48</v>
      </c>
      <c r="B57" s="263" t="s">
        <v>71</v>
      </c>
      <c r="C57" s="263">
        <v>13538.65</v>
      </c>
      <c r="D57" s="265">
        <v>13511.25</v>
      </c>
      <c r="E57" s="265">
        <v>13403.4</v>
      </c>
      <c r="F57" s="265">
        <v>13268.15</v>
      </c>
      <c r="G57" s="265">
        <v>13160.3</v>
      </c>
      <c r="H57" s="265">
        <v>13646.5</v>
      </c>
      <c r="I57" s="265">
        <v>13754.349999999999</v>
      </c>
      <c r="J57" s="265">
        <v>13889.6</v>
      </c>
      <c r="K57" s="263">
        <v>13619.1</v>
      </c>
      <c r="L57" s="263">
        <v>13376</v>
      </c>
      <c r="M57" s="263">
        <v>0.20116000000000001</v>
      </c>
    </row>
    <row r="58" spans="1:13">
      <c r="A58" s="282">
        <v>49</v>
      </c>
      <c r="B58" s="263" t="s">
        <v>74</v>
      </c>
      <c r="C58" s="263">
        <v>3650.3</v>
      </c>
      <c r="D58" s="265">
        <v>3683.9</v>
      </c>
      <c r="E58" s="265">
        <v>3606.9</v>
      </c>
      <c r="F58" s="265">
        <v>3563.5</v>
      </c>
      <c r="G58" s="265">
        <v>3486.5</v>
      </c>
      <c r="H58" s="265">
        <v>3727.3</v>
      </c>
      <c r="I58" s="265">
        <v>3804.3</v>
      </c>
      <c r="J58" s="265">
        <v>3847.7000000000003</v>
      </c>
      <c r="K58" s="263">
        <v>3760.9</v>
      </c>
      <c r="L58" s="263">
        <v>3640.5</v>
      </c>
      <c r="M58" s="263">
        <v>4.9183399999999997</v>
      </c>
    </row>
    <row r="59" spans="1:13">
      <c r="A59" s="282">
        <v>50</v>
      </c>
      <c r="B59" s="263" t="s">
        <v>80</v>
      </c>
      <c r="C59" s="263">
        <v>596.95000000000005</v>
      </c>
      <c r="D59" s="265">
        <v>594.53333333333342</v>
      </c>
      <c r="E59" s="265">
        <v>585.71666666666681</v>
      </c>
      <c r="F59" s="265">
        <v>574.48333333333335</v>
      </c>
      <c r="G59" s="265">
        <v>565.66666666666674</v>
      </c>
      <c r="H59" s="265">
        <v>605.76666666666688</v>
      </c>
      <c r="I59" s="265">
        <v>614.58333333333348</v>
      </c>
      <c r="J59" s="265">
        <v>625.81666666666695</v>
      </c>
      <c r="K59" s="263">
        <v>603.35</v>
      </c>
      <c r="L59" s="263">
        <v>583.29999999999995</v>
      </c>
      <c r="M59" s="263">
        <v>6.09856</v>
      </c>
    </row>
    <row r="60" spans="1:13">
      <c r="A60" s="282">
        <v>51</v>
      </c>
      <c r="B60" s="263" t="s">
        <v>75</v>
      </c>
      <c r="C60" s="263">
        <v>570.9</v>
      </c>
      <c r="D60" s="265">
        <v>562.75</v>
      </c>
      <c r="E60" s="265">
        <v>548.15</v>
      </c>
      <c r="F60" s="265">
        <v>525.4</v>
      </c>
      <c r="G60" s="265">
        <v>510.79999999999995</v>
      </c>
      <c r="H60" s="265">
        <v>585.5</v>
      </c>
      <c r="I60" s="265">
        <v>600.09999999999991</v>
      </c>
      <c r="J60" s="265">
        <v>622.85</v>
      </c>
      <c r="K60" s="263">
        <v>577.35</v>
      </c>
      <c r="L60" s="263">
        <v>540</v>
      </c>
      <c r="M60" s="263">
        <v>272.25110999999998</v>
      </c>
    </row>
    <row r="61" spans="1:13">
      <c r="A61" s="282">
        <v>52</v>
      </c>
      <c r="B61" s="263" t="s">
        <v>76</v>
      </c>
      <c r="C61" s="263">
        <v>130.5</v>
      </c>
      <c r="D61" s="265">
        <v>131.21666666666667</v>
      </c>
      <c r="E61" s="265">
        <v>127.63333333333333</v>
      </c>
      <c r="F61" s="265">
        <v>124.76666666666665</v>
      </c>
      <c r="G61" s="265">
        <v>121.18333333333331</v>
      </c>
      <c r="H61" s="265">
        <v>134.08333333333334</v>
      </c>
      <c r="I61" s="265">
        <v>137.66666666666666</v>
      </c>
      <c r="J61" s="265">
        <v>140.53333333333336</v>
      </c>
      <c r="K61" s="263">
        <v>134.80000000000001</v>
      </c>
      <c r="L61" s="263">
        <v>128.35</v>
      </c>
      <c r="M61" s="263">
        <v>206.89948999999999</v>
      </c>
    </row>
    <row r="62" spans="1:13">
      <c r="A62" s="282">
        <v>53</v>
      </c>
      <c r="B62" s="263" t="s">
        <v>77</v>
      </c>
      <c r="C62" s="263">
        <v>122.65</v>
      </c>
      <c r="D62" s="265">
        <v>121.61666666666667</v>
      </c>
      <c r="E62" s="265">
        <v>119.23333333333335</v>
      </c>
      <c r="F62" s="265">
        <v>115.81666666666668</v>
      </c>
      <c r="G62" s="265">
        <v>113.43333333333335</v>
      </c>
      <c r="H62" s="265">
        <v>125.03333333333335</v>
      </c>
      <c r="I62" s="265">
        <v>127.41666666666667</v>
      </c>
      <c r="J62" s="265">
        <v>130.83333333333334</v>
      </c>
      <c r="K62" s="263">
        <v>124</v>
      </c>
      <c r="L62" s="263">
        <v>118.2</v>
      </c>
      <c r="M62" s="263">
        <v>25.758659999999999</v>
      </c>
    </row>
    <row r="63" spans="1:13">
      <c r="A63" s="282">
        <v>54</v>
      </c>
      <c r="B63" s="263" t="s">
        <v>81</v>
      </c>
      <c r="C63" s="263">
        <v>555.95000000000005</v>
      </c>
      <c r="D63" s="265">
        <v>555.93333333333328</v>
      </c>
      <c r="E63" s="265">
        <v>545.06666666666661</v>
      </c>
      <c r="F63" s="265">
        <v>534.18333333333328</v>
      </c>
      <c r="G63" s="265">
        <v>523.31666666666661</v>
      </c>
      <c r="H63" s="265">
        <v>566.81666666666661</v>
      </c>
      <c r="I63" s="265">
        <v>577.68333333333317</v>
      </c>
      <c r="J63" s="265">
        <v>588.56666666666661</v>
      </c>
      <c r="K63" s="263">
        <v>566.79999999999995</v>
      </c>
      <c r="L63" s="263">
        <v>545.04999999999995</v>
      </c>
      <c r="M63" s="263">
        <v>42.527729999999998</v>
      </c>
    </row>
    <row r="64" spans="1:13">
      <c r="A64" s="282">
        <v>55</v>
      </c>
      <c r="B64" s="263" t="s">
        <v>82</v>
      </c>
      <c r="C64" s="263">
        <v>935.6</v>
      </c>
      <c r="D64" s="265">
        <v>937.06666666666661</v>
      </c>
      <c r="E64" s="265">
        <v>921.28333333333319</v>
      </c>
      <c r="F64" s="265">
        <v>906.96666666666658</v>
      </c>
      <c r="G64" s="265">
        <v>891.18333333333317</v>
      </c>
      <c r="H64" s="265">
        <v>951.38333333333321</v>
      </c>
      <c r="I64" s="265">
        <v>967.16666666666652</v>
      </c>
      <c r="J64" s="265">
        <v>981.48333333333323</v>
      </c>
      <c r="K64" s="263">
        <v>952.85</v>
      </c>
      <c r="L64" s="263">
        <v>922.75</v>
      </c>
      <c r="M64" s="263">
        <v>79.725890000000007</v>
      </c>
    </row>
    <row r="65" spans="1:13">
      <c r="A65" s="282">
        <v>56</v>
      </c>
      <c r="B65" s="263" t="s">
        <v>231</v>
      </c>
      <c r="C65" s="263">
        <v>165.6</v>
      </c>
      <c r="D65" s="265">
        <v>164.26666666666668</v>
      </c>
      <c r="E65" s="265">
        <v>160.03333333333336</v>
      </c>
      <c r="F65" s="265">
        <v>154.46666666666667</v>
      </c>
      <c r="G65" s="265">
        <v>150.23333333333335</v>
      </c>
      <c r="H65" s="265">
        <v>169.83333333333337</v>
      </c>
      <c r="I65" s="265">
        <v>174.06666666666666</v>
      </c>
      <c r="J65" s="265">
        <v>179.63333333333338</v>
      </c>
      <c r="K65" s="263">
        <v>168.5</v>
      </c>
      <c r="L65" s="263">
        <v>158.69999999999999</v>
      </c>
      <c r="M65" s="263">
        <v>42.214170000000003</v>
      </c>
    </row>
    <row r="66" spans="1:13">
      <c r="A66" s="282">
        <v>57</v>
      </c>
      <c r="B66" s="263" t="s">
        <v>83</v>
      </c>
      <c r="C66" s="263">
        <v>126.15</v>
      </c>
      <c r="D66" s="265">
        <v>125.88333333333333</v>
      </c>
      <c r="E66" s="265">
        <v>124.51666666666665</v>
      </c>
      <c r="F66" s="265">
        <v>122.88333333333333</v>
      </c>
      <c r="G66" s="265">
        <v>121.51666666666665</v>
      </c>
      <c r="H66" s="265">
        <v>127.51666666666665</v>
      </c>
      <c r="I66" s="265">
        <v>128.88333333333333</v>
      </c>
      <c r="J66" s="265">
        <v>130.51666666666665</v>
      </c>
      <c r="K66" s="263">
        <v>127.25</v>
      </c>
      <c r="L66" s="263">
        <v>124.25</v>
      </c>
      <c r="M66" s="263">
        <v>89.929910000000007</v>
      </c>
    </row>
    <row r="67" spans="1:13">
      <c r="A67" s="282">
        <v>58</v>
      </c>
      <c r="B67" s="263" t="s">
        <v>822</v>
      </c>
      <c r="C67" s="263">
        <v>2851</v>
      </c>
      <c r="D67" s="265">
        <v>2891.4166666666665</v>
      </c>
      <c r="E67" s="265">
        <v>2802.8833333333332</v>
      </c>
      <c r="F67" s="265">
        <v>2754.7666666666669</v>
      </c>
      <c r="G67" s="265">
        <v>2666.2333333333336</v>
      </c>
      <c r="H67" s="265">
        <v>2939.5333333333328</v>
      </c>
      <c r="I67" s="265">
        <v>3028.0666666666666</v>
      </c>
      <c r="J67" s="265">
        <v>3076.1833333333325</v>
      </c>
      <c r="K67" s="263">
        <v>2979.95</v>
      </c>
      <c r="L67" s="263">
        <v>2843.3</v>
      </c>
      <c r="M67" s="263">
        <v>6.5502200000000004</v>
      </c>
    </row>
    <row r="68" spans="1:13">
      <c r="A68" s="282">
        <v>59</v>
      </c>
      <c r="B68" s="263" t="s">
        <v>84</v>
      </c>
      <c r="C68" s="263">
        <v>1514.1</v>
      </c>
      <c r="D68" s="265">
        <v>1516.7</v>
      </c>
      <c r="E68" s="265">
        <v>1504.4</v>
      </c>
      <c r="F68" s="265">
        <v>1494.7</v>
      </c>
      <c r="G68" s="265">
        <v>1482.4</v>
      </c>
      <c r="H68" s="265">
        <v>1526.4</v>
      </c>
      <c r="I68" s="265">
        <v>1538.6999999999998</v>
      </c>
      <c r="J68" s="265">
        <v>1548.4</v>
      </c>
      <c r="K68" s="263">
        <v>1529</v>
      </c>
      <c r="L68" s="263">
        <v>1507</v>
      </c>
      <c r="M68" s="263">
        <v>4.4087300000000003</v>
      </c>
    </row>
    <row r="69" spans="1:13">
      <c r="A69" s="282">
        <v>60</v>
      </c>
      <c r="B69" s="263" t="s">
        <v>85</v>
      </c>
      <c r="C69" s="263">
        <v>549.45000000000005</v>
      </c>
      <c r="D69" s="265">
        <v>552.33333333333337</v>
      </c>
      <c r="E69" s="265">
        <v>541.86666666666679</v>
      </c>
      <c r="F69" s="265">
        <v>534.28333333333342</v>
      </c>
      <c r="G69" s="265">
        <v>523.81666666666683</v>
      </c>
      <c r="H69" s="265">
        <v>559.91666666666674</v>
      </c>
      <c r="I69" s="265">
        <v>570.38333333333321</v>
      </c>
      <c r="J69" s="265">
        <v>577.9666666666667</v>
      </c>
      <c r="K69" s="263">
        <v>562.79999999999995</v>
      </c>
      <c r="L69" s="263">
        <v>544.75</v>
      </c>
      <c r="M69" s="263">
        <v>8.7484900000000003</v>
      </c>
    </row>
    <row r="70" spans="1:13">
      <c r="A70" s="282">
        <v>61</v>
      </c>
      <c r="B70" s="263" t="s">
        <v>232</v>
      </c>
      <c r="C70" s="263">
        <v>735.8</v>
      </c>
      <c r="D70" s="265">
        <v>737.08333333333337</v>
      </c>
      <c r="E70" s="265">
        <v>725.26666666666677</v>
      </c>
      <c r="F70" s="265">
        <v>714.73333333333335</v>
      </c>
      <c r="G70" s="265">
        <v>702.91666666666674</v>
      </c>
      <c r="H70" s="265">
        <v>747.61666666666679</v>
      </c>
      <c r="I70" s="265">
        <v>759.43333333333339</v>
      </c>
      <c r="J70" s="265">
        <v>769.96666666666681</v>
      </c>
      <c r="K70" s="263">
        <v>748.9</v>
      </c>
      <c r="L70" s="263">
        <v>726.55</v>
      </c>
      <c r="M70" s="263">
        <v>3.4470700000000001</v>
      </c>
    </row>
    <row r="71" spans="1:13">
      <c r="A71" s="282">
        <v>62</v>
      </c>
      <c r="B71" s="263" t="s">
        <v>233</v>
      </c>
      <c r="C71" s="263">
        <v>354.65</v>
      </c>
      <c r="D71" s="265">
        <v>356.33333333333331</v>
      </c>
      <c r="E71" s="265">
        <v>348.66666666666663</v>
      </c>
      <c r="F71" s="265">
        <v>342.68333333333334</v>
      </c>
      <c r="G71" s="265">
        <v>335.01666666666665</v>
      </c>
      <c r="H71" s="265">
        <v>362.31666666666661</v>
      </c>
      <c r="I71" s="265">
        <v>369.98333333333323</v>
      </c>
      <c r="J71" s="265">
        <v>375.96666666666658</v>
      </c>
      <c r="K71" s="263">
        <v>364</v>
      </c>
      <c r="L71" s="263">
        <v>350.35</v>
      </c>
      <c r="M71" s="263">
        <v>25.06842</v>
      </c>
    </row>
    <row r="72" spans="1:13">
      <c r="A72" s="282">
        <v>63</v>
      </c>
      <c r="B72" s="263" t="s">
        <v>86</v>
      </c>
      <c r="C72" s="263">
        <v>850.5</v>
      </c>
      <c r="D72" s="265">
        <v>854.56666666666661</v>
      </c>
      <c r="E72" s="265">
        <v>840.23333333333323</v>
      </c>
      <c r="F72" s="265">
        <v>829.96666666666658</v>
      </c>
      <c r="G72" s="265">
        <v>815.63333333333321</v>
      </c>
      <c r="H72" s="265">
        <v>864.83333333333326</v>
      </c>
      <c r="I72" s="265">
        <v>879.16666666666674</v>
      </c>
      <c r="J72" s="265">
        <v>889.43333333333328</v>
      </c>
      <c r="K72" s="263">
        <v>868.9</v>
      </c>
      <c r="L72" s="263">
        <v>844.3</v>
      </c>
      <c r="M72" s="263">
        <v>9.5543499999999995</v>
      </c>
    </row>
    <row r="73" spans="1:13">
      <c r="A73" s="282">
        <v>64</v>
      </c>
      <c r="B73" s="263" t="s">
        <v>92</v>
      </c>
      <c r="C73" s="263">
        <v>241.95</v>
      </c>
      <c r="D73" s="265">
        <v>243.1</v>
      </c>
      <c r="E73" s="265">
        <v>237.85</v>
      </c>
      <c r="F73" s="265">
        <v>233.75</v>
      </c>
      <c r="G73" s="265">
        <v>228.5</v>
      </c>
      <c r="H73" s="265">
        <v>247.2</v>
      </c>
      <c r="I73" s="265">
        <v>252.45</v>
      </c>
      <c r="J73" s="265">
        <v>256.54999999999995</v>
      </c>
      <c r="K73" s="263">
        <v>248.35</v>
      </c>
      <c r="L73" s="263">
        <v>239</v>
      </c>
      <c r="M73" s="263">
        <v>77.40849</v>
      </c>
    </row>
    <row r="74" spans="1:13">
      <c r="A74" s="282">
        <v>65</v>
      </c>
      <c r="B74" s="263" t="s">
        <v>87</v>
      </c>
      <c r="C74" s="263">
        <v>559.95000000000005</v>
      </c>
      <c r="D74" s="265">
        <v>561</v>
      </c>
      <c r="E74" s="265">
        <v>555.04999999999995</v>
      </c>
      <c r="F74" s="265">
        <v>550.15</v>
      </c>
      <c r="G74" s="265">
        <v>544.19999999999993</v>
      </c>
      <c r="H74" s="265">
        <v>565.9</v>
      </c>
      <c r="I74" s="265">
        <v>571.85</v>
      </c>
      <c r="J74" s="265">
        <v>576.75</v>
      </c>
      <c r="K74" s="263">
        <v>566.95000000000005</v>
      </c>
      <c r="L74" s="263">
        <v>556.1</v>
      </c>
      <c r="M74" s="263">
        <v>24.083950000000002</v>
      </c>
    </row>
    <row r="75" spans="1:13">
      <c r="A75" s="282">
        <v>66</v>
      </c>
      <c r="B75" s="263" t="s">
        <v>234</v>
      </c>
      <c r="C75" s="263">
        <v>1424.4</v>
      </c>
      <c r="D75" s="265">
        <v>1441.2333333333336</v>
      </c>
      <c r="E75" s="265">
        <v>1388.2666666666671</v>
      </c>
      <c r="F75" s="265">
        <v>1352.1333333333334</v>
      </c>
      <c r="G75" s="265">
        <v>1299.166666666667</v>
      </c>
      <c r="H75" s="265">
        <v>1477.3666666666672</v>
      </c>
      <c r="I75" s="265">
        <v>1530.3333333333335</v>
      </c>
      <c r="J75" s="265">
        <v>1566.4666666666674</v>
      </c>
      <c r="K75" s="263">
        <v>1494.2</v>
      </c>
      <c r="L75" s="263">
        <v>1405.1</v>
      </c>
      <c r="M75" s="263">
        <v>1.7167300000000001</v>
      </c>
    </row>
    <row r="76" spans="1:13">
      <c r="A76" s="282">
        <v>67</v>
      </c>
      <c r="B76" s="263" t="s">
        <v>833</v>
      </c>
      <c r="C76" s="263">
        <v>185.3</v>
      </c>
      <c r="D76" s="265">
        <v>186.9</v>
      </c>
      <c r="E76" s="265">
        <v>181.10000000000002</v>
      </c>
      <c r="F76" s="265">
        <v>176.9</v>
      </c>
      <c r="G76" s="265">
        <v>171.10000000000002</v>
      </c>
      <c r="H76" s="265">
        <v>191.10000000000002</v>
      </c>
      <c r="I76" s="265">
        <v>196.90000000000003</v>
      </c>
      <c r="J76" s="265">
        <v>201.10000000000002</v>
      </c>
      <c r="K76" s="263">
        <v>192.7</v>
      </c>
      <c r="L76" s="263">
        <v>182.7</v>
      </c>
      <c r="M76" s="263">
        <v>9.4034399999999998</v>
      </c>
    </row>
    <row r="77" spans="1:13">
      <c r="A77" s="282">
        <v>68</v>
      </c>
      <c r="B77" s="263" t="s">
        <v>90</v>
      </c>
      <c r="C77" s="263">
        <v>3779.75</v>
      </c>
      <c r="D77" s="265">
        <v>3782.7999999999997</v>
      </c>
      <c r="E77" s="265">
        <v>3735.9499999999994</v>
      </c>
      <c r="F77" s="265">
        <v>3692.1499999999996</v>
      </c>
      <c r="G77" s="265">
        <v>3645.2999999999993</v>
      </c>
      <c r="H77" s="265">
        <v>3826.5999999999995</v>
      </c>
      <c r="I77" s="265">
        <v>3873.45</v>
      </c>
      <c r="J77" s="265">
        <v>3917.2499999999995</v>
      </c>
      <c r="K77" s="263">
        <v>3829.65</v>
      </c>
      <c r="L77" s="263">
        <v>3739</v>
      </c>
      <c r="M77" s="263">
        <v>7.3354400000000002</v>
      </c>
    </row>
    <row r="78" spans="1:13">
      <c r="A78" s="282">
        <v>69</v>
      </c>
      <c r="B78" s="263" t="s">
        <v>348</v>
      </c>
      <c r="C78" s="263">
        <v>2884.75</v>
      </c>
      <c r="D78" s="265">
        <v>2872.6833333333329</v>
      </c>
      <c r="E78" s="265">
        <v>2817.0666666666657</v>
      </c>
      <c r="F78" s="265">
        <v>2749.3833333333328</v>
      </c>
      <c r="G78" s="265">
        <v>2693.7666666666655</v>
      </c>
      <c r="H78" s="265">
        <v>2940.3666666666659</v>
      </c>
      <c r="I78" s="265">
        <v>2995.9833333333336</v>
      </c>
      <c r="J78" s="265">
        <v>3063.6666666666661</v>
      </c>
      <c r="K78" s="263">
        <v>2928.3</v>
      </c>
      <c r="L78" s="263">
        <v>2805</v>
      </c>
      <c r="M78" s="263">
        <v>6.7493100000000004</v>
      </c>
    </row>
    <row r="79" spans="1:13">
      <c r="A79" s="282">
        <v>70</v>
      </c>
      <c r="B79" s="263" t="s">
        <v>93</v>
      </c>
      <c r="C79" s="263">
        <v>5066.7</v>
      </c>
      <c r="D79" s="265">
        <v>5120.9833333333327</v>
      </c>
      <c r="E79" s="265">
        <v>4975.8166666666657</v>
      </c>
      <c r="F79" s="265">
        <v>4884.9333333333334</v>
      </c>
      <c r="G79" s="265">
        <v>4739.7666666666664</v>
      </c>
      <c r="H79" s="265">
        <v>5211.866666666665</v>
      </c>
      <c r="I79" s="265">
        <v>5357.033333333331</v>
      </c>
      <c r="J79" s="265">
        <v>5447.9166666666642</v>
      </c>
      <c r="K79" s="263">
        <v>5266.15</v>
      </c>
      <c r="L79" s="263">
        <v>5030.1000000000004</v>
      </c>
      <c r="M79" s="263">
        <v>23.54899</v>
      </c>
    </row>
    <row r="80" spans="1:13">
      <c r="A80" s="282">
        <v>71</v>
      </c>
      <c r="B80" s="263" t="s">
        <v>235</v>
      </c>
      <c r="C80" s="263">
        <v>61.75</v>
      </c>
      <c r="D80" s="265">
        <v>61.949999999999996</v>
      </c>
      <c r="E80" s="265">
        <v>61.199999999999989</v>
      </c>
      <c r="F80" s="265">
        <v>60.649999999999991</v>
      </c>
      <c r="G80" s="265">
        <v>59.899999999999984</v>
      </c>
      <c r="H80" s="265">
        <v>62.499999999999993</v>
      </c>
      <c r="I80" s="265">
        <v>63.250000000000007</v>
      </c>
      <c r="J80" s="265">
        <v>63.8</v>
      </c>
      <c r="K80" s="263">
        <v>62.7</v>
      </c>
      <c r="L80" s="263">
        <v>61.4</v>
      </c>
      <c r="M80" s="263">
        <v>7.7206599999999996</v>
      </c>
    </row>
    <row r="81" spans="1:13">
      <c r="A81" s="282">
        <v>72</v>
      </c>
      <c r="B81" s="263" t="s">
        <v>94</v>
      </c>
      <c r="C81" s="263">
        <v>2317.3000000000002</v>
      </c>
      <c r="D81" s="265">
        <v>2326.1833333333338</v>
      </c>
      <c r="E81" s="265">
        <v>2295.2166666666676</v>
      </c>
      <c r="F81" s="265">
        <v>2273.1333333333337</v>
      </c>
      <c r="G81" s="265">
        <v>2242.1666666666674</v>
      </c>
      <c r="H81" s="265">
        <v>2348.2666666666678</v>
      </c>
      <c r="I81" s="265">
        <v>2379.233333333334</v>
      </c>
      <c r="J81" s="265">
        <v>2401.316666666668</v>
      </c>
      <c r="K81" s="263">
        <v>2357.15</v>
      </c>
      <c r="L81" s="263">
        <v>2304.1</v>
      </c>
      <c r="M81" s="263">
        <v>9.6227099999999997</v>
      </c>
    </row>
    <row r="82" spans="1:13">
      <c r="A82" s="282">
        <v>73</v>
      </c>
      <c r="B82" s="263" t="s">
        <v>236</v>
      </c>
      <c r="C82" s="263">
        <v>505.25</v>
      </c>
      <c r="D82" s="265">
        <v>506.7833333333333</v>
      </c>
      <c r="E82" s="265">
        <v>501.46666666666658</v>
      </c>
      <c r="F82" s="265">
        <v>497.68333333333328</v>
      </c>
      <c r="G82" s="265">
        <v>492.36666666666656</v>
      </c>
      <c r="H82" s="265">
        <v>510.56666666666661</v>
      </c>
      <c r="I82" s="265">
        <v>515.88333333333333</v>
      </c>
      <c r="J82" s="265">
        <v>519.66666666666663</v>
      </c>
      <c r="K82" s="263">
        <v>512.1</v>
      </c>
      <c r="L82" s="263">
        <v>503</v>
      </c>
      <c r="M82" s="263">
        <v>1.24814</v>
      </c>
    </row>
    <row r="83" spans="1:13">
      <c r="A83" s="282">
        <v>74</v>
      </c>
      <c r="B83" s="263" t="s">
        <v>237</v>
      </c>
      <c r="C83" s="263">
        <v>1273.8499999999999</v>
      </c>
      <c r="D83" s="265">
        <v>1273.95</v>
      </c>
      <c r="E83" s="265">
        <v>1260.9000000000001</v>
      </c>
      <c r="F83" s="265">
        <v>1247.95</v>
      </c>
      <c r="G83" s="265">
        <v>1234.9000000000001</v>
      </c>
      <c r="H83" s="265">
        <v>1286.9000000000001</v>
      </c>
      <c r="I83" s="265">
        <v>1299.9499999999998</v>
      </c>
      <c r="J83" s="265">
        <v>1312.9</v>
      </c>
      <c r="K83" s="263">
        <v>1287</v>
      </c>
      <c r="L83" s="263">
        <v>1261</v>
      </c>
      <c r="M83" s="263">
        <v>1.91994</v>
      </c>
    </row>
    <row r="84" spans="1:13">
      <c r="A84" s="282">
        <v>75</v>
      </c>
      <c r="B84" s="263" t="s">
        <v>96</v>
      </c>
      <c r="C84" s="263">
        <v>1138.4000000000001</v>
      </c>
      <c r="D84" s="265">
        <v>1149.7666666666667</v>
      </c>
      <c r="E84" s="265">
        <v>1119.6333333333332</v>
      </c>
      <c r="F84" s="265">
        <v>1100.8666666666666</v>
      </c>
      <c r="G84" s="265">
        <v>1070.7333333333331</v>
      </c>
      <c r="H84" s="265">
        <v>1168.5333333333333</v>
      </c>
      <c r="I84" s="265">
        <v>1198.666666666667</v>
      </c>
      <c r="J84" s="265">
        <v>1217.4333333333334</v>
      </c>
      <c r="K84" s="263">
        <v>1179.9000000000001</v>
      </c>
      <c r="L84" s="263">
        <v>1131</v>
      </c>
      <c r="M84" s="263">
        <v>14.2494</v>
      </c>
    </row>
    <row r="85" spans="1:13">
      <c r="A85" s="282">
        <v>76</v>
      </c>
      <c r="B85" s="263" t="s">
        <v>97</v>
      </c>
      <c r="C85" s="263">
        <v>171.1</v>
      </c>
      <c r="D85" s="265">
        <v>171.7833333333333</v>
      </c>
      <c r="E85" s="265">
        <v>169.86666666666662</v>
      </c>
      <c r="F85" s="265">
        <v>168.63333333333333</v>
      </c>
      <c r="G85" s="265">
        <v>166.71666666666664</v>
      </c>
      <c r="H85" s="265">
        <v>173.01666666666659</v>
      </c>
      <c r="I85" s="265">
        <v>174.93333333333328</v>
      </c>
      <c r="J85" s="265">
        <v>176.16666666666657</v>
      </c>
      <c r="K85" s="263">
        <v>173.7</v>
      </c>
      <c r="L85" s="263">
        <v>170.55</v>
      </c>
      <c r="M85" s="263">
        <v>21.86092</v>
      </c>
    </row>
    <row r="86" spans="1:13">
      <c r="A86" s="282">
        <v>77</v>
      </c>
      <c r="B86" s="263" t="s">
        <v>98</v>
      </c>
      <c r="C86" s="263">
        <v>72.05</v>
      </c>
      <c r="D86" s="265">
        <v>72.149999999999991</v>
      </c>
      <c r="E86" s="265">
        <v>70.999999999999986</v>
      </c>
      <c r="F86" s="265">
        <v>69.949999999999989</v>
      </c>
      <c r="G86" s="265">
        <v>68.799999999999983</v>
      </c>
      <c r="H86" s="265">
        <v>73.199999999999989</v>
      </c>
      <c r="I86" s="265">
        <v>74.349999999999994</v>
      </c>
      <c r="J86" s="265">
        <v>75.399999999999991</v>
      </c>
      <c r="K86" s="263">
        <v>73.3</v>
      </c>
      <c r="L86" s="263">
        <v>71.099999999999994</v>
      </c>
      <c r="M86" s="263">
        <v>197.21445</v>
      </c>
    </row>
    <row r="87" spans="1:13">
      <c r="A87" s="282">
        <v>78</v>
      </c>
      <c r="B87" s="263" t="s">
        <v>359</v>
      </c>
      <c r="C87" s="263">
        <v>207.8</v>
      </c>
      <c r="D87" s="265">
        <v>209.29999999999998</v>
      </c>
      <c r="E87" s="265">
        <v>203.84999999999997</v>
      </c>
      <c r="F87" s="265">
        <v>199.89999999999998</v>
      </c>
      <c r="G87" s="265">
        <v>194.44999999999996</v>
      </c>
      <c r="H87" s="265">
        <v>213.24999999999997</v>
      </c>
      <c r="I87" s="265">
        <v>218.69999999999996</v>
      </c>
      <c r="J87" s="265">
        <v>222.64999999999998</v>
      </c>
      <c r="K87" s="263">
        <v>214.75</v>
      </c>
      <c r="L87" s="263">
        <v>205.35</v>
      </c>
      <c r="M87" s="263">
        <v>35.741889999999998</v>
      </c>
    </row>
    <row r="88" spans="1:13">
      <c r="A88" s="282">
        <v>79</v>
      </c>
      <c r="B88" s="263" t="s">
        <v>240</v>
      </c>
      <c r="C88" s="263">
        <v>49</v>
      </c>
      <c r="D88" s="265">
        <v>49</v>
      </c>
      <c r="E88" s="265">
        <v>48.5</v>
      </c>
      <c r="F88" s="265">
        <v>48</v>
      </c>
      <c r="G88" s="265">
        <v>47.5</v>
      </c>
      <c r="H88" s="265">
        <v>49.5</v>
      </c>
      <c r="I88" s="265">
        <v>50</v>
      </c>
      <c r="J88" s="265">
        <v>50.5</v>
      </c>
      <c r="K88" s="263">
        <v>49.5</v>
      </c>
      <c r="L88" s="263">
        <v>48.5</v>
      </c>
      <c r="M88" s="263">
        <v>19.522310000000001</v>
      </c>
    </row>
    <row r="89" spans="1:13">
      <c r="A89" s="282">
        <v>80</v>
      </c>
      <c r="B89" s="263" t="s">
        <v>99</v>
      </c>
      <c r="C89" s="263">
        <v>129.4</v>
      </c>
      <c r="D89" s="265">
        <v>130.63333333333333</v>
      </c>
      <c r="E89" s="265">
        <v>127.26666666666665</v>
      </c>
      <c r="F89" s="265">
        <v>125.13333333333333</v>
      </c>
      <c r="G89" s="265">
        <v>121.76666666666665</v>
      </c>
      <c r="H89" s="265">
        <v>132.76666666666665</v>
      </c>
      <c r="I89" s="265">
        <v>136.13333333333333</v>
      </c>
      <c r="J89" s="265">
        <v>138.26666666666665</v>
      </c>
      <c r="K89" s="263">
        <v>134</v>
      </c>
      <c r="L89" s="263">
        <v>128.5</v>
      </c>
      <c r="M89" s="263">
        <v>237.73365999999999</v>
      </c>
    </row>
    <row r="90" spans="1:13">
      <c r="A90" s="282">
        <v>81</v>
      </c>
      <c r="B90" s="263" t="s">
        <v>102</v>
      </c>
      <c r="C90" s="263">
        <v>22.9</v>
      </c>
      <c r="D90" s="265">
        <v>22.933333333333334</v>
      </c>
      <c r="E90" s="265">
        <v>22.766666666666666</v>
      </c>
      <c r="F90" s="265">
        <v>22.633333333333333</v>
      </c>
      <c r="G90" s="265">
        <v>22.466666666666665</v>
      </c>
      <c r="H90" s="265">
        <v>23.066666666666666</v>
      </c>
      <c r="I90" s="265">
        <v>23.233333333333331</v>
      </c>
      <c r="J90" s="265">
        <v>23.366666666666667</v>
      </c>
      <c r="K90" s="263">
        <v>23.1</v>
      </c>
      <c r="L90" s="263">
        <v>22.8</v>
      </c>
      <c r="M90" s="263">
        <v>102.85258</v>
      </c>
    </row>
    <row r="91" spans="1:13">
      <c r="A91" s="282">
        <v>82</v>
      </c>
      <c r="B91" s="263" t="s">
        <v>241</v>
      </c>
      <c r="C91" s="263">
        <v>202.75</v>
      </c>
      <c r="D91" s="265">
        <v>203.08333333333334</v>
      </c>
      <c r="E91" s="265">
        <v>200.66666666666669</v>
      </c>
      <c r="F91" s="265">
        <v>198.58333333333334</v>
      </c>
      <c r="G91" s="265">
        <v>196.16666666666669</v>
      </c>
      <c r="H91" s="265">
        <v>205.16666666666669</v>
      </c>
      <c r="I91" s="265">
        <v>207.58333333333337</v>
      </c>
      <c r="J91" s="265">
        <v>209.66666666666669</v>
      </c>
      <c r="K91" s="263">
        <v>205.5</v>
      </c>
      <c r="L91" s="263">
        <v>201</v>
      </c>
      <c r="M91" s="263">
        <v>2.02521</v>
      </c>
    </row>
    <row r="92" spans="1:13">
      <c r="A92" s="282">
        <v>83</v>
      </c>
      <c r="B92" s="263" t="s">
        <v>100</v>
      </c>
      <c r="C92" s="263">
        <v>559.25</v>
      </c>
      <c r="D92" s="265">
        <v>562.23333333333335</v>
      </c>
      <c r="E92" s="265">
        <v>547.01666666666665</v>
      </c>
      <c r="F92" s="265">
        <v>534.7833333333333</v>
      </c>
      <c r="G92" s="265">
        <v>519.56666666666661</v>
      </c>
      <c r="H92" s="265">
        <v>574.4666666666667</v>
      </c>
      <c r="I92" s="265">
        <v>589.68333333333339</v>
      </c>
      <c r="J92" s="265">
        <v>601.91666666666674</v>
      </c>
      <c r="K92" s="263">
        <v>577.45000000000005</v>
      </c>
      <c r="L92" s="263">
        <v>550</v>
      </c>
      <c r="M92" s="263">
        <v>39.887709999999998</v>
      </c>
    </row>
    <row r="93" spans="1:13">
      <c r="A93" s="282">
        <v>84</v>
      </c>
      <c r="B93" s="263" t="s">
        <v>242</v>
      </c>
      <c r="C93" s="263">
        <v>501.4</v>
      </c>
      <c r="D93" s="265">
        <v>498.66666666666669</v>
      </c>
      <c r="E93" s="265">
        <v>493.33333333333337</v>
      </c>
      <c r="F93" s="265">
        <v>485.26666666666671</v>
      </c>
      <c r="G93" s="265">
        <v>479.93333333333339</v>
      </c>
      <c r="H93" s="265">
        <v>506.73333333333335</v>
      </c>
      <c r="I93" s="265">
        <v>512.06666666666672</v>
      </c>
      <c r="J93" s="265">
        <v>520.13333333333333</v>
      </c>
      <c r="K93" s="263">
        <v>504</v>
      </c>
      <c r="L93" s="263">
        <v>490.6</v>
      </c>
      <c r="M93" s="263">
        <v>0.80664000000000002</v>
      </c>
    </row>
    <row r="94" spans="1:13">
      <c r="A94" s="282">
        <v>85</v>
      </c>
      <c r="B94" s="263" t="s">
        <v>103</v>
      </c>
      <c r="C94" s="263">
        <v>698.7</v>
      </c>
      <c r="D94" s="265">
        <v>699</v>
      </c>
      <c r="E94" s="265">
        <v>692.15</v>
      </c>
      <c r="F94" s="265">
        <v>685.6</v>
      </c>
      <c r="G94" s="265">
        <v>678.75</v>
      </c>
      <c r="H94" s="265">
        <v>705.55</v>
      </c>
      <c r="I94" s="265">
        <v>712.39999999999986</v>
      </c>
      <c r="J94" s="265">
        <v>718.94999999999993</v>
      </c>
      <c r="K94" s="263">
        <v>705.85</v>
      </c>
      <c r="L94" s="263">
        <v>692.45</v>
      </c>
      <c r="M94" s="263">
        <v>8.5897299999999994</v>
      </c>
    </row>
    <row r="95" spans="1:13">
      <c r="A95" s="282">
        <v>86</v>
      </c>
      <c r="B95" s="263" t="s">
        <v>243</v>
      </c>
      <c r="C95" s="263">
        <v>512.35</v>
      </c>
      <c r="D95" s="265">
        <v>514.7833333333333</v>
      </c>
      <c r="E95" s="265">
        <v>509.56666666666661</v>
      </c>
      <c r="F95" s="265">
        <v>506.7833333333333</v>
      </c>
      <c r="G95" s="265">
        <v>501.56666666666661</v>
      </c>
      <c r="H95" s="265">
        <v>517.56666666666661</v>
      </c>
      <c r="I95" s="265">
        <v>522.7833333333333</v>
      </c>
      <c r="J95" s="265">
        <v>525.56666666666661</v>
      </c>
      <c r="K95" s="263">
        <v>520</v>
      </c>
      <c r="L95" s="263">
        <v>512</v>
      </c>
      <c r="M95" s="263">
        <v>0.44583</v>
      </c>
    </row>
    <row r="96" spans="1:13">
      <c r="A96" s="282">
        <v>87</v>
      </c>
      <c r="B96" s="263" t="s">
        <v>244</v>
      </c>
      <c r="C96" s="263">
        <v>1312.95</v>
      </c>
      <c r="D96" s="265">
        <v>1316</v>
      </c>
      <c r="E96" s="265">
        <v>1297</v>
      </c>
      <c r="F96" s="265">
        <v>1281.05</v>
      </c>
      <c r="G96" s="265">
        <v>1262.05</v>
      </c>
      <c r="H96" s="265">
        <v>1331.95</v>
      </c>
      <c r="I96" s="265">
        <v>1350.95</v>
      </c>
      <c r="J96" s="265">
        <v>1366.9</v>
      </c>
      <c r="K96" s="263">
        <v>1335</v>
      </c>
      <c r="L96" s="263">
        <v>1300.05</v>
      </c>
      <c r="M96" s="263">
        <v>6.5178000000000003</v>
      </c>
    </row>
    <row r="97" spans="1:13">
      <c r="A97" s="282">
        <v>88</v>
      </c>
      <c r="B97" s="263" t="s">
        <v>104</v>
      </c>
      <c r="C97" s="263">
        <v>1278.0999999999999</v>
      </c>
      <c r="D97" s="265">
        <v>1287.75</v>
      </c>
      <c r="E97" s="265">
        <v>1252.3499999999999</v>
      </c>
      <c r="F97" s="265">
        <v>1226.5999999999999</v>
      </c>
      <c r="G97" s="265">
        <v>1191.1999999999998</v>
      </c>
      <c r="H97" s="265">
        <v>1313.5</v>
      </c>
      <c r="I97" s="265">
        <v>1348.9</v>
      </c>
      <c r="J97" s="265">
        <v>1374.65</v>
      </c>
      <c r="K97" s="263">
        <v>1323.15</v>
      </c>
      <c r="L97" s="263">
        <v>1262</v>
      </c>
      <c r="M97" s="263">
        <v>28.397469999999998</v>
      </c>
    </row>
    <row r="98" spans="1:13">
      <c r="A98" s="282">
        <v>89</v>
      </c>
      <c r="B98" s="263" t="s">
        <v>372</v>
      </c>
      <c r="C98" s="263">
        <v>545.5</v>
      </c>
      <c r="D98" s="265">
        <v>541.63333333333333</v>
      </c>
      <c r="E98" s="265">
        <v>535.26666666666665</v>
      </c>
      <c r="F98" s="265">
        <v>525.0333333333333</v>
      </c>
      <c r="G98" s="265">
        <v>518.66666666666663</v>
      </c>
      <c r="H98" s="265">
        <v>551.86666666666667</v>
      </c>
      <c r="I98" s="265">
        <v>558.23333333333323</v>
      </c>
      <c r="J98" s="265">
        <v>568.4666666666667</v>
      </c>
      <c r="K98" s="263">
        <v>548</v>
      </c>
      <c r="L98" s="263">
        <v>531.4</v>
      </c>
      <c r="M98" s="263">
        <v>8.9625800000000009</v>
      </c>
    </row>
    <row r="99" spans="1:13">
      <c r="A99" s="282">
        <v>90</v>
      </c>
      <c r="B99" s="263" t="s">
        <v>246</v>
      </c>
      <c r="C99" s="263">
        <v>250.25</v>
      </c>
      <c r="D99" s="265">
        <v>248.96666666666667</v>
      </c>
      <c r="E99" s="265">
        <v>244.48333333333335</v>
      </c>
      <c r="F99" s="265">
        <v>238.71666666666667</v>
      </c>
      <c r="G99" s="265">
        <v>234.23333333333335</v>
      </c>
      <c r="H99" s="265">
        <v>254.73333333333335</v>
      </c>
      <c r="I99" s="265">
        <v>259.21666666666664</v>
      </c>
      <c r="J99" s="265">
        <v>264.98333333333335</v>
      </c>
      <c r="K99" s="263">
        <v>253.45</v>
      </c>
      <c r="L99" s="263">
        <v>243.2</v>
      </c>
      <c r="M99" s="263">
        <v>19.023769999999999</v>
      </c>
    </row>
    <row r="100" spans="1:13">
      <c r="A100" s="282">
        <v>91</v>
      </c>
      <c r="B100" s="263" t="s">
        <v>107</v>
      </c>
      <c r="C100" s="263">
        <v>955.65</v>
      </c>
      <c r="D100" s="265">
        <v>960.23333333333323</v>
      </c>
      <c r="E100" s="265">
        <v>945.61666666666645</v>
      </c>
      <c r="F100" s="265">
        <v>935.58333333333326</v>
      </c>
      <c r="G100" s="265">
        <v>920.96666666666647</v>
      </c>
      <c r="H100" s="265">
        <v>970.26666666666642</v>
      </c>
      <c r="I100" s="265">
        <v>984.88333333333321</v>
      </c>
      <c r="J100" s="265">
        <v>994.9166666666664</v>
      </c>
      <c r="K100" s="263">
        <v>974.85</v>
      </c>
      <c r="L100" s="263">
        <v>950.2</v>
      </c>
      <c r="M100" s="263">
        <v>60.234900000000003</v>
      </c>
    </row>
    <row r="101" spans="1:13">
      <c r="A101" s="282">
        <v>92</v>
      </c>
      <c r="B101" s="263" t="s">
        <v>248</v>
      </c>
      <c r="C101" s="263">
        <v>2822.4</v>
      </c>
      <c r="D101" s="265">
        <v>2814.7999999999997</v>
      </c>
      <c r="E101" s="265">
        <v>2784.5999999999995</v>
      </c>
      <c r="F101" s="265">
        <v>2746.7999999999997</v>
      </c>
      <c r="G101" s="265">
        <v>2716.5999999999995</v>
      </c>
      <c r="H101" s="265">
        <v>2852.5999999999995</v>
      </c>
      <c r="I101" s="265">
        <v>2882.7999999999993</v>
      </c>
      <c r="J101" s="265">
        <v>2920.5999999999995</v>
      </c>
      <c r="K101" s="263">
        <v>2845</v>
      </c>
      <c r="L101" s="263">
        <v>2777</v>
      </c>
      <c r="M101" s="263">
        <v>2.5669599999999999</v>
      </c>
    </row>
    <row r="102" spans="1:13">
      <c r="A102" s="282">
        <v>93</v>
      </c>
      <c r="B102" s="263" t="s">
        <v>109</v>
      </c>
      <c r="C102" s="263">
        <v>1414.15</v>
      </c>
      <c r="D102" s="265">
        <v>1416.3166666666666</v>
      </c>
      <c r="E102" s="265">
        <v>1398.0333333333333</v>
      </c>
      <c r="F102" s="265">
        <v>1381.9166666666667</v>
      </c>
      <c r="G102" s="265">
        <v>1363.6333333333334</v>
      </c>
      <c r="H102" s="265">
        <v>1432.4333333333332</v>
      </c>
      <c r="I102" s="265">
        <v>1450.7166666666665</v>
      </c>
      <c r="J102" s="265">
        <v>1466.833333333333</v>
      </c>
      <c r="K102" s="263">
        <v>1434.6</v>
      </c>
      <c r="L102" s="263">
        <v>1400.2</v>
      </c>
      <c r="M102" s="263">
        <v>113.56764</v>
      </c>
    </row>
    <row r="103" spans="1:13">
      <c r="A103" s="282">
        <v>94</v>
      </c>
      <c r="B103" s="263" t="s">
        <v>249</v>
      </c>
      <c r="C103" s="263">
        <v>686.35</v>
      </c>
      <c r="D103" s="265">
        <v>684.69999999999993</v>
      </c>
      <c r="E103" s="265">
        <v>677.99999999999989</v>
      </c>
      <c r="F103" s="265">
        <v>669.65</v>
      </c>
      <c r="G103" s="265">
        <v>662.94999999999993</v>
      </c>
      <c r="H103" s="265">
        <v>693.04999999999984</v>
      </c>
      <c r="I103" s="265">
        <v>699.74999999999989</v>
      </c>
      <c r="J103" s="265">
        <v>708.0999999999998</v>
      </c>
      <c r="K103" s="263">
        <v>691.4</v>
      </c>
      <c r="L103" s="263">
        <v>676.35</v>
      </c>
      <c r="M103" s="263">
        <v>31.403770000000002</v>
      </c>
    </row>
    <row r="104" spans="1:13">
      <c r="A104" s="282">
        <v>95</v>
      </c>
      <c r="B104" s="263" t="s">
        <v>105</v>
      </c>
      <c r="C104" s="263">
        <v>1005.5</v>
      </c>
      <c r="D104" s="265">
        <v>1009.9333333333334</v>
      </c>
      <c r="E104" s="265">
        <v>995.86666666666679</v>
      </c>
      <c r="F104" s="265">
        <v>986.23333333333335</v>
      </c>
      <c r="G104" s="265">
        <v>972.16666666666674</v>
      </c>
      <c r="H104" s="265">
        <v>1019.5666666666668</v>
      </c>
      <c r="I104" s="265">
        <v>1033.6333333333334</v>
      </c>
      <c r="J104" s="265">
        <v>1043.2666666666669</v>
      </c>
      <c r="K104" s="263">
        <v>1024</v>
      </c>
      <c r="L104" s="263">
        <v>1000.3</v>
      </c>
      <c r="M104" s="263">
        <v>17.96088</v>
      </c>
    </row>
    <row r="105" spans="1:13">
      <c r="A105" s="282">
        <v>96</v>
      </c>
      <c r="B105" s="263" t="s">
        <v>110</v>
      </c>
      <c r="C105" s="263">
        <v>2864.05</v>
      </c>
      <c r="D105" s="265">
        <v>2849.9666666666672</v>
      </c>
      <c r="E105" s="265">
        <v>2826.1333333333341</v>
      </c>
      <c r="F105" s="265">
        <v>2788.2166666666672</v>
      </c>
      <c r="G105" s="265">
        <v>2764.3833333333341</v>
      </c>
      <c r="H105" s="265">
        <v>2887.8833333333341</v>
      </c>
      <c r="I105" s="265">
        <v>2911.7166666666672</v>
      </c>
      <c r="J105" s="265">
        <v>2949.6333333333341</v>
      </c>
      <c r="K105" s="263">
        <v>2873.8</v>
      </c>
      <c r="L105" s="263">
        <v>2812.05</v>
      </c>
      <c r="M105" s="263">
        <v>6.8251499999999998</v>
      </c>
    </row>
    <row r="106" spans="1:13">
      <c r="A106" s="282">
        <v>97</v>
      </c>
      <c r="B106" s="263" t="s">
        <v>112</v>
      </c>
      <c r="C106" s="263">
        <v>349.5</v>
      </c>
      <c r="D106" s="265">
        <v>352.48333333333335</v>
      </c>
      <c r="E106" s="265">
        <v>342.31666666666672</v>
      </c>
      <c r="F106" s="265">
        <v>335.13333333333338</v>
      </c>
      <c r="G106" s="265">
        <v>324.96666666666675</v>
      </c>
      <c r="H106" s="265">
        <v>359.66666666666669</v>
      </c>
      <c r="I106" s="265">
        <v>369.83333333333331</v>
      </c>
      <c r="J106" s="265">
        <v>377.01666666666665</v>
      </c>
      <c r="K106" s="263">
        <v>362.65</v>
      </c>
      <c r="L106" s="263">
        <v>345.3</v>
      </c>
      <c r="M106" s="263">
        <v>128.05877000000001</v>
      </c>
    </row>
    <row r="107" spans="1:13">
      <c r="A107" s="282">
        <v>98</v>
      </c>
      <c r="B107" s="263" t="s">
        <v>113</v>
      </c>
      <c r="C107" s="263">
        <v>233.7</v>
      </c>
      <c r="D107" s="265">
        <v>233.54999999999998</v>
      </c>
      <c r="E107" s="265">
        <v>231.64999999999998</v>
      </c>
      <c r="F107" s="265">
        <v>229.6</v>
      </c>
      <c r="G107" s="265">
        <v>227.7</v>
      </c>
      <c r="H107" s="265">
        <v>235.59999999999997</v>
      </c>
      <c r="I107" s="265">
        <v>237.5</v>
      </c>
      <c r="J107" s="265">
        <v>239.54999999999995</v>
      </c>
      <c r="K107" s="263">
        <v>235.45</v>
      </c>
      <c r="L107" s="263">
        <v>231.5</v>
      </c>
      <c r="M107" s="263">
        <v>42.286209999999997</v>
      </c>
    </row>
    <row r="108" spans="1:13">
      <c r="A108" s="282">
        <v>99</v>
      </c>
      <c r="B108" s="263" t="s">
        <v>114</v>
      </c>
      <c r="C108" s="263">
        <v>2307.75</v>
      </c>
      <c r="D108" s="265">
        <v>2319.25</v>
      </c>
      <c r="E108" s="265">
        <v>2288.5</v>
      </c>
      <c r="F108" s="265">
        <v>2269.25</v>
      </c>
      <c r="G108" s="265">
        <v>2238.5</v>
      </c>
      <c r="H108" s="265">
        <v>2338.5</v>
      </c>
      <c r="I108" s="265">
        <v>2369.25</v>
      </c>
      <c r="J108" s="265">
        <v>2388.5</v>
      </c>
      <c r="K108" s="263">
        <v>2350</v>
      </c>
      <c r="L108" s="263">
        <v>2300</v>
      </c>
      <c r="M108" s="263">
        <v>19.49756</v>
      </c>
    </row>
    <row r="109" spans="1:13">
      <c r="A109" s="282">
        <v>100</v>
      </c>
      <c r="B109" s="263" t="s">
        <v>250</v>
      </c>
      <c r="C109" s="263">
        <v>299.55</v>
      </c>
      <c r="D109" s="265">
        <v>300.93333333333334</v>
      </c>
      <c r="E109" s="265">
        <v>292.61666666666667</v>
      </c>
      <c r="F109" s="265">
        <v>285.68333333333334</v>
      </c>
      <c r="G109" s="265">
        <v>277.36666666666667</v>
      </c>
      <c r="H109" s="265">
        <v>307.86666666666667</v>
      </c>
      <c r="I109" s="265">
        <v>316.18333333333339</v>
      </c>
      <c r="J109" s="265">
        <v>323.11666666666667</v>
      </c>
      <c r="K109" s="263">
        <v>309.25</v>
      </c>
      <c r="L109" s="263">
        <v>294</v>
      </c>
      <c r="M109" s="263">
        <v>29.6934</v>
      </c>
    </row>
    <row r="110" spans="1:13">
      <c r="A110" s="282">
        <v>101</v>
      </c>
      <c r="B110" s="263" t="s">
        <v>251</v>
      </c>
      <c r="C110" s="263">
        <v>41.65</v>
      </c>
      <c r="D110" s="265">
        <v>41.733333333333327</v>
      </c>
      <c r="E110" s="265">
        <v>41.016666666666652</v>
      </c>
      <c r="F110" s="265">
        <v>40.383333333333326</v>
      </c>
      <c r="G110" s="265">
        <v>39.66666666666665</v>
      </c>
      <c r="H110" s="265">
        <v>42.366666666666653</v>
      </c>
      <c r="I110" s="265">
        <v>43.083333333333336</v>
      </c>
      <c r="J110" s="265">
        <v>43.716666666666654</v>
      </c>
      <c r="K110" s="263">
        <v>42.45</v>
      </c>
      <c r="L110" s="263">
        <v>41.1</v>
      </c>
      <c r="M110" s="263">
        <v>18.218969999999999</v>
      </c>
    </row>
    <row r="111" spans="1:13">
      <c r="A111" s="282">
        <v>102</v>
      </c>
      <c r="B111" s="263" t="s">
        <v>108</v>
      </c>
      <c r="C111" s="263">
        <v>2497.35</v>
      </c>
      <c r="D111" s="265">
        <v>2479.6666666666665</v>
      </c>
      <c r="E111" s="265">
        <v>2455.1833333333329</v>
      </c>
      <c r="F111" s="265">
        <v>2413.0166666666664</v>
      </c>
      <c r="G111" s="265">
        <v>2388.5333333333328</v>
      </c>
      <c r="H111" s="265">
        <v>2521.833333333333</v>
      </c>
      <c r="I111" s="265">
        <v>2546.3166666666666</v>
      </c>
      <c r="J111" s="265">
        <v>2588.4833333333331</v>
      </c>
      <c r="K111" s="263">
        <v>2504.15</v>
      </c>
      <c r="L111" s="263">
        <v>2437.5</v>
      </c>
      <c r="M111" s="263">
        <v>31.43779</v>
      </c>
    </row>
    <row r="112" spans="1:13">
      <c r="A112" s="282">
        <v>103</v>
      </c>
      <c r="B112" s="263" t="s">
        <v>116</v>
      </c>
      <c r="C112" s="263">
        <v>569.95000000000005</v>
      </c>
      <c r="D112" s="265">
        <v>572.5</v>
      </c>
      <c r="E112" s="265">
        <v>564.5</v>
      </c>
      <c r="F112" s="265">
        <v>559.04999999999995</v>
      </c>
      <c r="G112" s="265">
        <v>551.04999999999995</v>
      </c>
      <c r="H112" s="265">
        <v>577.95000000000005</v>
      </c>
      <c r="I112" s="265">
        <v>585.95000000000005</v>
      </c>
      <c r="J112" s="265">
        <v>591.40000000000009</v>
      </c>
      <c r="K112" s="263">
        <v>580.5</v>
      </c>
      <c r="L112" s="263">
        <v>567.04999999999995</v>
      </c>
      <c r="M112" s="263">
        <v>337.49097</v>
      </c>
    </row>
    <row r="113" spans="1:13">
      <c r="A113" s="282">
        <v>104</v>
      </c>
      <c r="B113" s="263" t="s">
        <v>252</v>
      </c>
      <c r="C113" s="263">
        <v>1381.2</v>
      </c>
      <c r="D113" s="265">
        <v>1387.0333333333335</v>
      </c>
      <c r="E113" s="265">
        <v>1369.166666666667</v>
      </c>
      <c r="F113" s="265">
        <v>1357.1333333333334</v>
      </c>
      <c r="G113" s="265">
        <v>1339.2666666666669</v>
      </c>
      <c r="H113" s="265">
        <v>1399.0666666666671</v>
      </c>
      <c r="I113" s="265">
        <v>1416.9333333333334</v>
      </c>
      <c r="J113" s="265">
        <v>1428.9666666666672</v>
      </c>
      <c r="K113" s="263">
        <v>1404.9</v>
      </c>
      <c r="L113" s="263">
        <v>1375</v>
      </c>
      <c r="M113" s="263">
        <v>4.6363599999999998</v>
      </c>
    </row>
    <row r="114" spans="1:13">
      <c r="A114" s="282">
        <v>105</v>
      </c>
      <c r="B114" s="263" t="s">
        <v>117</v>
      </c>
      <c r="C114" s="263">
        <v>512.4</v>
      </c>
      <c r="D114" s="265">
        <v>509.14999999999992</v>
      </c>
      <c r="E114" s="265">
        <v>492.49999999999989</v>
      </c>
      <c r="F114" s="265">
        <v>472.59999999999997</v>
      </c>
      <c r="G114" s="265">
        <v>455.94999999999993</v>
      </c>
      <c r="H114" s="265">
        <v>529.04999999999984</v>
      </c>
      <c r="I114" s="265">
        <v>545.69999999999982</v>
      </c>
      <c r="J114" s="265">
        <v>565.5999999999998</v>
      </c>
      <c r="K114" s="263">
        <v>525.79999999999995</v>
      </c>
      <c r="L114" s="263">
        <v>489.25</v>
      </c>
      <c r="M114" s="263">
        <v>136.78921</v>
      </c>
    </row>
    <row r="115" spans="1:13">
      <c r="A115" s="282">
        <v>106</v>
      </c>
      <c r="B115" s="263" t="s">
        <v>387</v>
      </c>
      <c r="C115" s="263">
        <v>448.95</v>
      </c>
      <c r="D115" s="265">
        <v>451.5</v>
      </c>
      <c r="E115" s="265">
        <v>444.25</v>
      </c>
      <c r="F115" s="265">
        <v>439.55</v>
      </c>
      <c r="G115" s="265">
        <v>432.3</v>
      </c>
      <c r="H115" s="265">
        <v>456.2</v>
      </c>
      <c r="I115" s="265">
        <v>463.45</v>
      </c>
      <c r="J115" s="265">
        <v>468.15</v>
      </c>
      <c r="K115" s="263">
        <v>458.75</v>
      </c>
      <c r="L115" s="263">
        <v>446.8</v>
      </c>
      <c r="M115" s="263">
        <v>14.680859999999999</v>
      </c>
    </row>
    <row r="116" spans="1:13">
      <c r="A116" s="282">
        <v>107</v>
      </c>
      <c r="B116" s="263" t="s">
        <v>119</v>
      </c>
      <c r="C116" s="263">
        <v>51.1</v>
      </c>
      <c r="D116" s="265">
        <v>51.449999999999996</v>
      </c>
      <c r="E116" s="265">
        <v>50.149999999999991</v>
      </c>
      <c r="F116" s="265">
        <v>49.199999999999996</v>
      </c>
      <c r="G116" s="265">
        <v>47.899999999999991</v>
      </c>
      <c r="H116" s="265">
        <v>52.399999999999991</v>
      </c>
      <c r="I116" s="265">
        <v>53.699999999999989</v>
      </c>
      <c r="J116" s="265">
        <v>54.649999999999991</v>
      </c>
      <c r="K116" s="263">
        <v>52.75</v>
      </c>
      <c r="L116" s="263">
        <v>50.5</v>
      </c>
      <c r="M116" s="263">
        <v>431.48063000000002</v>
      </c>
    </row>
    <row r="117" spans="1:13">
      <c r="A117" s="282">
        <v>108</v>
      </c>
      <c r="B117" s="263" t="s">
        <v>126</v>
      </c>
      <c r="C117" s="263">
        <v>205.35</v>
      </c>
      <c r="D117" s="265">
        <v>205.53333333333333</v>
      </c>
      <c r="E117" s="265">
        <v>204.06666666666666</v>
      </c>
      <c r="F117" s="265">
        <v>202.78333333333333</v>
      </c>
      <c r="G117" s="265">
        <v>201.31666666666666</v>
      </c>
      <c r="H117" s="265">
        <v>206.81666666666666</v>
      </c>
      <c r="I117" s="265">
        <v>208.2833333333333</v>
      </c>
      <c r="J117" s="265">
        <v>209.56666666666666</v>
      </c>
      <c r="K117" s="263">
        <v>207</v>
      </c>
      <c r="L117" s="263">
        <v>204.25</v>
      </c>
      <c r="M117" s="263">
        <v>196.25380999999999</v>
      </c>
    </row>
    <row r="118" spans="1:13">
      <c r="A118" s="282">
        <v>109</v>
      </c>
      <c r="B118" s="263" t="s">
        <v>115</v>
      </c>
      <c r="C118" s="263">
        <v>177.1</v>
      </c>
      <c r="D118" s="265">
        <v>176.48333333333335</v>
      </c>
      <c r="E118" s="265">
        <v>173.9666666666667</v>
      </c>
      <c r="F118" s="265">
        <v>170.83333333333334</v>
      </c>
      <c r="G118" s="265">
        <v>168.31666666666669</v>
      </c>
      <c r="H118" s="265">
        <v>179.6166666666667</v>
      </c>
      <c r="I118" s="265">
        <v>182.13333333333335</v>
      </c>
      <c r="J118" s="265">
        <v>185.26666666666671</v>
      </c>
      <c r="K118" s="263">
        <v>179</v>
      </c>
      <c r="L118" s="263">
        <v>173.35</v>
      </c>
      <c r="M118" s="263">
        <v>142.58663999999999</v>
      </c>
    </row>
    <row r="119" spans="1:13">
      <c r="A119" s="282">
        <v>110</v>
      </c>
      <c r="B119" s="263" t="s">
        <v>255</v>
      </c>
      <c r="C119" s="263">
        <v>104.35</v>
      </c>
      <c r="D119" s="265">
        <v>102.71666666666665</v>
      </c>
      <c r="E119" s="265">
        <v>99.733333333333306</v>
      </c>
      <c r="F119" s="265">
        <v>95.116666666666646</v>
      </c>
      <c r="G119" s="265">
        <v>92.133333333333297</v>
      </c>
      <c r="H119" s="265">
        <v>107.33333333333331</v>
      </c>
      <c r="I119" s="265">
        <v>110.31666666666666</v>
      </c>
      <c r="J119" s="265">
        <v>114.93333333333332</v>
      </c>
      <c r="K119" s="263">
        <v>105.7</v>
      </c>
      <c r="L119" s="263">
        <v>98.1</v>
      </c>
      <c r="M119" s="263">
        <v>34.946170000000002</v>
      </c>
    </row>
    <row r="120" spans="1:13">
      <c r="A120" s="282">
        <v>111</v>
      </c>
      <c r="B120" s="263" t="s">
        <v>125</v>
      </c>
      <c r="C120" s="263">
        <v>88.05</v>
      </c>
      <c r="D120" s="265">
        <v>88</v>
      </c>
      <c r="E120" s="265">
        <v>87.45</v>
      </c>
      <c r="F120" s="265">
        <v>86.850000000000009</v>
      </c>
      <c r="G120" s="265">
        <v>86.300000000000011</v>
      </c>
      <c r="H120" s="265">
        <v>88.6</v>
      </c>
      <c r="I120" s="265">
        <v>89.15</v>
      </c>
      <c r="J120" s="265">
        <v>89.749999999999986</v>
      </c>
      <c r="K120" s="263">
        <v>88.55</v>
      </c>
      <c r="L120" s="263">
        <v>87.4</v>
      </c>
      <c r="M120" s="263">
        <v>80.036779999999993</v>
      </c>
    </row>
    <row r="121" spans="1:13">
      <c r="A121" s="282">
        <v>112</v>
      </c>
      <c r="B121" s="263" t="s">
        <v>772</v>
      </c>
      <c r="C121" s="263">
        <v>1712</v>
      </c>
      <c r="D121" s="265">
        <v>1696.9666666666665</v>
      </c>
      <c r="E121" s="265">
        <v>1676.0333333333328</v>
      </c>
      <c r="F121" s="265">
        <v>1640.0666666666664</v>
      </c>
      <c r="G121" s="265">
        <v>1619.1333333333328</v>
      </c>
      <c r="H121" s="265">
        <v>1732.9333333333329</v>
      </c>
      <c r="I121" s="265">
        <v>1753.8666666666668</v>
      </c>
      <c r="J121" s="265">
        <v>1789.833333333333</v>
      </c>
      <c r="K121" s="263">
        <v>1717.9</v>
      </c>
      <c r="L121" s="263">
        <v>1661</v>
      </c>
      <c r="M121" s="263">
        <v>16.294740000000001</v>
      </c>
    </row>
    <row r="122" spans="1:13">
      <c r="A122" s="282">
        <v>113</v>
      </c>
      <c r="B122" s="263" t="s">
        <v>120</v>
      </c>
      <c r="C122" s="263">
        <v>509.9</v>
      </c>
      <c r="D122" s="265">
        <v>510.95000000000005</v>
      </c>
      <c r="E122" s="265">
        <v>504.40000000000009</v>
      </c>
      <c r="F122" s="265">
        <v>498.90000000000003</v>
      </c>
      <c r="G122" s="265">
        <v>492.35000000000008</v>
      </c>
      <c r="H122" s="265">
        <v>516.45000000000005</v>
      </c>
      <c r="I122" s="265">
        <v>523</v>
      </c>
      <c r="J122" s="265">
        <v>528.50000000000011</v>
      </c>
      <c r="K122" s="263">
        <v>517.5</v>
      </c>
      <c r="L122" s="263">
        <v>505.45</v>
      </c>
      <c r="M122" s="263">
        <v>10.216810000000001</v>
      </c>
    </row>
    <row r="123" spans="1:13">
      <c r="A123" s="282">
        <v>114</v>
      </c>
      <c r="B123" s="263" t="s">
        <v>826</v>
      </c>
      <c r="C123" s="263">
        <v>252.25</v>
      </c>
      <c r="D123" s="265">
        <v>257.5</v>
      </c>
      <c r="E123" s="265">
        <v>246.05</v>
      </c>
      <c r="F123" s="265">
        <v>239.85000000000002</v>
      </c>
      <c r="G123" s="265">
        <v>228.40000000000003</v>
      </c>
      <c r="H123" s="265">
        <v>263.7</v>
      </c>
      <c r="I123" s="265">
        <v>275.15000000000003</v>
      </c>
      <c r="J123" s="265">
        <v>281.34999999999997</v>
      </c>
      <c r="K123" s="263">
        <v>268.95</v>
      </c>
      <c r="L123" s="263">
        <v>251.3</v>
      </c>
      <c r="M123" s="263">
        <v>88.422780000000003</v>
      </c>
    </row>
    <row r="124" spans="1:13">
      <c r="A124" s="282">
        <v>115</v>
      </c>
      <c r="B124" s="263" t="s">
        <v>122</v>
      </c>
      <c r="C124" s="263">
        <v>850</v>
      </c>
      <c r="D124" s="265">
        <v>844.25</v>
      </c>
      <c r="E124" s="265">
        <v>828.55</v>
      </c>
      <c r="F124" s="265">
        <v>807.09999999999991</v>
      </c>
      <c r="G124" s="265">
        <v>791.39999999999986</v>
      </c>
      <c r="H124" s="265">
        <v>865.7</v>
      </c>
      <c r="I124" s="265">
        <v>881.40000000000009</v>
      </c>
      <c r="J124" s="265">
        <v>902.85000000000014</v>
      </c>
      <c r="K124" s="263">
        <v>859.95</v>
      </c>
      <c r="L124" s="263">
        <v>822.8</v>
      </c>
      <c r="M124" s="263">
        <v>76.953239999999994</v>
      </c>
    </row>
    <row r="125" spans="1:13">
      <c r="A125" s="282">
        <v>116</v>
      </c>
      <c r="B125" s="263" t="s">
        <v>256</v>
      </c>
      <c r="C125" s="263">
        <v>4876.3</v>
      </c>
      <c r="D125" s="265">
        <v>4865.0333333333338</v>
      </c>
      <c r="E125" s="265">
        <v>4781.2666666666673</v>
      </c>
      <c r="F125" s="265">
        <v>4686.2333333333336</v>
      </c>
      <c r="G125" s="265">
        <v>4602.4666666666672</v>
      </c>
      <c r="H125" s="265">
        <v>4960.0666666666675</v>
      </c>
      <c r="I125" s="265">
        <v>5043.8333333333339</v>
      </c>
      <c r="J125" s="265">
        <v>5138.8666666666677</v>
      </c>
      <c r="K125" s="263">
        <v>4948.8</v>
      </c>
      <c r="L125" s="263">
        <v>4770</v>
      </c>
      <c r="M125" s="263">
        <v>9.6503800000000002</v>
      </c>
    </row>
    <row r="126" spans="1:13">
      <c r="A126" s="282">
        <v>117</v>
      </c>
      <c r="B126" s="263" t="s">
        <v>124</v>
      </c>
      <c r="C126" s="263">
        <v>1333.8</v>
      </c>
      <c r="D126" s="265">
        <v>1337.7333333333333</v>
      </c>
      <c r="E126" s="265">
        <v>1327.0666666666666</v>
      </c>
      <c r="F126" s="265">
        <v>1320.3333333333333</v>
      </c>
      <c r="G126" s="265">
        <v>1309.6666666666665</v>
      </c>
      <c r="H126" s="265">
        <v>1344.4666666666667</v>
      </c>
      <c r="I126" s="265">
        <v>1355.1333333333332</v>
      </c>
      <c r="J126" s="265">
        <v>1361.8666666666668</v>
      </c>
      <c r="K126" s="263">
        <v>1348.4</v>
      </c>
      <c r="L126" s="263">
        <v>1331</v>
      </c>
      <c r="M126" s="263">
        <v>73.162620000000004</v>
      </c>
    </row>
    <row r="127" spans="1:13">
      <c r="A127" s="282">
        <v>118</v>
      </c>
      <c r="B127" s="263" t="s">
        <v>121</v>
      </c>
      <c r="C127" s="263">
        <v>1541.85</v>
      </c>
      <c r="D127" s="265">
        <v>1532.1333333333332</v>
      </c>
      <c r="E127" s="265">
        <v>1514.9666666666665</v>
      </c>
      <c r="F127" s="265">
        <v>1488.0833333333333</v>
      </c>
      <c r="G127" s="265">
        <v>1470.9166666666665</v>
      </c>
      <c r="H127" s="265">
        <v>1559.0166666666664</v>
      </c>
      <c r="I127" s="265">
        <v>1576.1833333333334</v>
      </c>
      <c r="J127" s="265">
        <v>1603.0666666666664</v>
      </c>
      <c r="K127" s="263">
        <v>1549.3</v>
      </c>
      <c r="L127" s="263">
        <v>1505.25</v>
      </c>
      <c r="M127" s="263">
        <v>6.4625000000000004</v>
      </c>
    </row>
    <row r="128" spans="1:13">
      <c r="A128" s="282">
        <v>119</v>
      </c>
      <c r="B128" s="263" t="s">
        <v>257</v>
      </c>
      <c r="C128" s="263">
        <v>2101.35</v>
      </c>
      <c r="D128" s="265">
        <v>2108.1</v>
      </c>
      <c r="E128" s="265">
        <v>2083.25</v>
      </c>
      <c r="F128" s="265">
        <v>2065.15</v>
      </c>
      <c r="G128" s="265">
        <v>2040.3000000000002</v>
      </c>
      <c r="H128" s="265">
        <v>2126.1999999999998</v>
      </c>
      <c r="I128" s="265">
        <v>2151.0499999999993</v>
      </c>
      <c r="J128" s="265">
        <v>2169.1499999999996</v>
      </c>
      <c r="K128" s="263">
        <v>2132.9499999999998</v>
      </c>
      <c r="L128" s="263">
        <v>2090</v>
      </c>
      <c r="M128" s="263">
        <v>1.4102300000000001</v>
      </c>
    </row>
    <row r="129" spans="1:13">
      <c r="A129" s="282">
        <v>120</v>
      </c>
      <c r="B129" s="263" t="s">
        <v>258</v>
      </c>
      <c r="C129" s="263">
        <v>102.5</v>
      </c>
      <c r="D129" s="265">
        <v>101.86666666666667</v>
      </c>
      <c r="E129" s="265">
        <v>99.783333333333346</v>
      </c>
      <c r="F129" s="265">
        <v>97.066666666666677</v>
      </c>
      <c r="G129" s="265">
        <v>94.983333333333348</v>
      </c>
      <c r="H129" s="265">
        <v>104.58333333333334</v>
      </c>
      <c r="I129" s="265">
        <v>106.66666666666666</v>
      </c>
      <c r="J129" s="265">
        <v>109.38333333333334</v>
      </c>
      <c r="K129" s="263">
        <v>103.95</v>
      </c>
      <c r="L129" s="263">
        <v>99.15</v>
      </c>
      <c r="M129" s="263">
        <v>63.661569999999998</v>
      </c>
    </row>
    <row r="130" spans="1:13">
      <c r="A130" s="282">
        <v>121</v>
      </c>
      <c r="B130" s="263" t="s">
        <v>128</v>
      </c>
      <c r="C130" s="263">
        <v>635.4</v>
      </c>
      <c r="D130" s="265">
        <v>638.01666666666654</v>
      </c>
      <c r="E130" s="265">
        <v>623.23333333333312</v>
      </c>
      <c r="F130" s="265">
        <v>611.06666666666661</v>
      </c>
      <c r="G130" s="265">
        <v>596.28333333333319</v>
      </c>
      <c r="H130" s="265">
        <v>650.18333333333305</v>
      </c>
      <c r="I130" s="265">
        <v>664.96666666666658</v>
      </c>
      <c r="J130" s="265">
        <v>677.13333333333298</v>
      </c>
      <c r="K130" s="263">
        <v>652.79999999999995</v>
      </c>
      <c r="L130" s="263">
        <v>625.85</v>
      </c>
      <c r="M130" s="263">
        <v>179.31093999999999</v>
      </c>
    </row>
    <row r="131" spans="1:13">
      <c r="A131" s="282">
        <v>122</v>
      </c>
      <c r="B131" s="263" t="s">
        <v>127</v>
      </c>
      <c r="C131" s="263">
        <v>437.05</v>
      </c>
      <c r="D131" s="265">
        <v>439.26666666666665</v>
      </c>
      <c r="E131" s="265">
        <v>429.0333333333333</v>
      </c>
      <c r="F131" s="265">
        <v>421.01666666666665</v>
      </c>
      <c r="G131" s="265">
        <v>410.7833333333333</v>
      </c>
      <c r="H131" s="265">
        <v>447.2833333333333</v>
      </c>
      <c r="I131" s="265">
        <v>457.51666666666665</v>
      </c>
      <c r="J131" s="265">
        <v>465.5333333333333</v>
      </c>
      <c r="K131" s="263">
        <v>449.5</v>
      </c>
      <c r="L131" s="263">
        <v>431.25</v>
      </c>
      <c r="M131" s="263">
        <v>152.12227999999999</v>
      </c>
    </row>
    <row r="132" spans="1:13">
      <c r="A132" s="282">
        <v>123</v>
      </c>
      <c r="B132" s="263" t="s">
        <v>129</v>
      </c>
      <c r="C132" s="263">
        <v>2844.65</v>
      </c>
      <c r="D132" s="265">
        <v>2865.9333333333329</v>
      </c>
      <c r="E132" s="265">
        <v>2803.9166666666661</v>
      </c>
      <c r="F132" s="265">
        <v>2763.1833333333329</v>
      </c>
      <c r="G132" s="265">
        <v>2701.1666666666661</v>
      </c>
      <c r="H132" s="265">
        <v>2906.6666666666661</v>
      </c>
      <c r="I132" s="265">
        <v>2968.6833333333334</v>
      </c>
      <c r="J132" s="265">
        <v>3009.4166666666661</v>
      </c>
      <c r="K132" s="263">
        <v>2927.95</v>
      </c>
      <c r="L132" s="263">
        <v>2825.2</v>
      </c>
      <c r="M132" s="263">
        <v>6.0879399999999997</v>
      </c>
    </row>
    <row r="133" spans="1:13">
      <c r="A133" s="282">
        <v>124</v>
      </c>
      <c r="B133" s="263" t="s">
        <v>131</v>
      </c>
      <c r="C133" s="263">
        <v>1734.2</v>
      </c>
      <c r="D133" s="265">
        <v>1736.9333333333334</v>
      </c>
      <c r="E133" s="265">
        <v>1717.5166666666669</v>
      </c>
      <c r="F133" s="265">
        <v>1700.8333333333335</v>
      </c>
      <c r="G133" s="265">
        <v>1681.416666666667</v>
      </c>
      <c r="H133" s="265">
        <v>1753.6166666666668</v>
      </c>
      <c r="I133" s="265">
        <v>1773.0333333333333</v>
      </c>
      <c r="J133" s="265">
        <v>1789.7166666666667</v>
      </c>
      <c r="K133" s="263">
        <v>1756.35</v>
      </c>
      <c r="L133" s="263">
        <v>1720.25</v>
      </c>
      <c r="M133" s="263">
        <v>18.9345</v>
      </c>
    </row>
    <row r="134" spans="1:13">
      <c r="A134" s="282">
        <v>125</v>
      </c>
      <c r="B134" s="263" t="s">
        <v>132</v>
      </c>
      <c r="C134" s="263">
        <v>89.9</v>
      </c>
      <c r="D134" s="265">
        <v>90.183333333333337</v>
      </c>
      <c r="E134" s="265">
        <v>88.866666666666674</v>
      </c>
      <c r="F134" s="265">
        <v>87.833333333333343</v>
      </c>
      <c r="G134" s="265">
        <v>86.51666666666668</v>
      </c>
      <c r="H134" s="265">
        <v>91.216666666666669</v>
      </c>
      <c r="I134" s="265">
        <v>92.533333333333331</v>
      </c>
      <c r="J134" s="265">
        <v>93.566666666666663</v>
      </c>
      <c r="K134" s="263">
        <v>91.5</v>
      </c>
      <c r="L134" s="263">
        <v>89.15</v>
      </c>
      <c r="M134" s="263">
        <v>191.21995000000001</v>
      </c>
    </row>
    <row r="135" spans="1:13">
      <c r="A135" s="282">
        <v>126</v>
      </c>
      <c r="B135" s="263" t="s">
        <v>259</v>
      </c>
      <c r="C135" s="263">
        <v>2642.7</v>
      </c>
      <c r="D135" s="265">
        <v>2617.25</v>
      </c>
      <c r="E135" s="265">
        <v>2568.5</v>
      </c>
      <c r="F135" s="265">
        <v>2494.3000000000002</v>
      </c>
      <c r="G135" s="265">
        <v>2445.5500000000002</v>
      </c>
      <c r="H135" s="265">
        <v>2691.45</v>
      </c>
      <c r="I135" s="265">
        <v>2740.2</v>
      </c>
      <c r="J135" s="265">
        <v>2814.3999999999996</v>
      </c>
      <c r="K135" s="263">
        <v>2666</v>
      </c>
      <c r="L135" s="263">
        <v>2543.0500000000002</v>
      </c>
      <c r="M135" s="263">
        <v>4.9779999999999998</v>
      </c>
    </row>
    <row r="136" spans="1:13">
      <c r="A136" s="282">
        <v>127</v>
      </c>
      <c r="B136" s="263" t="s">
        <v>133</v>
      </c>
      <c r="C136" s="263">
        <v>391.6</v>
      </c>
      <c r="D136" s="265">
        <v>390.65000000000003</v>
      </c>
      <c r="E136" s="265">
        <v>385.80000000000007</v>
      </c>
      <c r="F136" s="265">
        <v>380.00000000000006</v>
      </c>
      <c r="G136" s="265">
        <v>375.15000000000009</v>
      </c>
      <c r="H136" s="265">
        <v>396.45000000000005</v>
      </c>
      <c r="I136" s="265">
        <v>401.30000000000007</v>
      </c>
      <c r="J136" s="265">
        <v>407.1</v>
      </c>
      <c r="K136" s="263">
        <v>395.5</v>
      </c>
      <c r="L136" s="263">
        <v>384.85</v>
      </c>
      <c r="M136" s="263">
        <v>25.195229999999999</v>
      </c>
    </row>
    <row r="137" spans="1:13">
      <c r="A137" s="282">
        <v>128</v>
      </c>
      <c r="B137" s="263" t="s">
        <v>260</v>
      </c>
      <c r="C137" s="263">
        <v>3901.05</v>
      </c>
      <c r="D137" s="265">
        <v>3913.6833333333329</v>
      </c>
      <c r="E137" s="265">
        <v>3837.3666666666659</v>
      </c>
      <c r="F137" s="265">
        <v>3773.6833333333329</v>
      </c>
      <c r="G137" s="265">
        <v>3697.3666666666659</v>
      </c>
      <c r="H137" s="265">
        <v>3977.3666666666659</v>
      </c>
      <c r="I137" s="265">
        <v>4053.6833333333325</v>
      </c>
      <c r="J137" s="265">
        <v>4117.3666666666659</v>
      </c>
      <c r="K137" s="263">
        <v>3990</v>
      </c>
      <c r="L137" s="263">
        <v>3850</v>
      </c>
      <c r="M137" s="263">
        <v>1.8471200000000001</v>
      </c>
    </row>
    <row r="138" spans="1:13">
      <c r="A138" s="282">
        <v>129</v>
      </c>
      <c r="B138" s="263" t="s">
        <v>134</v>
      </c>
      <c r="C138" s="263">
        <v>1322.9</v>
      </c>
      <c r="D138" s="265">
        <v>1327.3333333333333</v>
      </c>
      <c r="E138" s="265">
        <v>1310.0166666666664</v>
      </c>
      <c r="F138" s="265">
        <v>1297.1333333333332</v>
      </c>
      <c r="G138" s="265">
        <v>1279.8166666666664</v>
      </c>
      <c r="H138" s="265">
        <v>1340.2166666666665</v>
      </c>
      <c r="I138" s="265">
        <v>1357.5333333333335</v>
      </c>
      <c r="J138" s="265">
        <v>1370.4166666666665</v>
      </c>
      <c r="K138" s="263">
        <v>1344.65</v>
      </c>
      <c r="L138" s="263">
        <v>1314.45</v>
      </c>
      <c r="M138" s="263">
        <v>20.629639999999998</v>
      </c>
    </row>
    <row r="139" spans="1:13">
      <c r="A139" s="282">
        <v>130</v>
      </c>
      <c r="B139" s="263" t="s">
        <v>135</v>
      </c>
      <c r="C139" s="263">
        <v>1076.25</v>
      </c>
      <c r="D139" s="265">
        <v>1065.4833333333333</v>
      </c>
      <c r="E139" s="265">
        <v>1047.3666666666668</v>
      </c>
      <c r="F139" s="265">
        <v>1018.4833333333333</v>
      </c>
      <c r="G139" s="265">
        <v>1000.3666666666668</v>
      </c>
      <c r="H139" s="265">
        <v>1094.3666666666668</v>
      </c>
      <c r="I139" s="265">
        <v>1112.4833333333331</v>
      </c>
      <c r="J139" s="265">
        <v>1141.3666666666668</v>
      </c>
      <c r="K139" s="263">
        <v>1083.5999999999999</v>
      </c>
      <c r="L139" s="263">
        <v>1036.5999999999999</v>
      </c>
      <c r="M139" s="263">
        <v>46.592919999999999</v>
      </c>
    </row>
    <row r="140" spans="1:13">
      <c r="A140" s="282">
        <v>131</v>
      </c>
      <c r="B140" s="263" t="s">
        <v>146</v>
      </c>
      <c r="C140" s="263">
        <v>78214.149999999994</v>
      </c>
      <c r="D140" s="265">
        <v>78298.383333333331</v>
      </c>
      <c r="E140" s="265">
        <v>77715.766666666663</v>
      </c>
      <c r="F140" s="265">
        <v>77217.383333333331</v>
      </c>
      <c r="G140" s="265">
        <v>76634.766666666663</v>
      </c>
      <c r="H140" s="265">
        <v>78796.766666666663</v>
      </c>
      <c r="I140" s="265">
        <v>79379.383333333331</v>
      </c>
      <c r="J140" s="265">
        <v>79877.766666666663</v>
      </c>
      <c r="K140" s="263">
        <v>78881</v>
      </c>
      <c r="L140" s="263">
        <v>77800</v>
      </c>
      <c r="M140" s="263">
        <v>0.17859</v>
      </c>
    </row>
    <row r="141" spans="1:13">
      <c r="A141" s="282">
        <v>132</v>
      </c>
      <c r="B141" s="263" t="s">
        <v>143</v>
      </c>
      <c r="C141" s="263">
        <v>1108.8499999999999</v>
      </c>
      <c r="D141" s="265">
        <v>1100.5166666666667</v>
      </c>
      <c r="E141" s="265">
        <v>1088.3333333333333</v>
      </c>
      <c r="F141" s="265">
        <v>1067.8166666666666</v>
      </c>
      <c r="G141" s="265">
        <v>1055.6333333333332</v>
      </c>
      <c r="H141" s="265">
        <v>1121.0333333333333</v>
      </c>
      <c r="I141" s="265">
        <v>1133.2166666666667</v>
      </c>
      <c r="J141" s="265">
        <v>1153.7333333333333</v>
      </c>
      <c r="K141" s="263">
        <v>1112.7</v>
      </c>
      <c r="L141" s="263">
        <v>1080</v>
      </c>
      <c r="M141" s="263">
        <v>3.02773</v>
      </c>
    </row>
    <row r="142" spans="1:13">
      <c r="A142" s="282">
        <v>133</v>
      </c>
      <c r="B142" s="263" t="s">
        <v>137</v>
      </c>
      <c r="C142" s="263">
        <v>178.9</v>
      </c>
      <c r="D142" s="265">
        <v>177.11666666666667</v>
      </c>
      <c r="E142" s="265">
        <v>173.33333333333334</v>
      </c>
      <c r="F142" s="265">
        <v>167.76666666666668</v>
      </c>
      <c r="G142" s="265">
        <v>163.98333333333335</v>
      </c>
      <c r="H142" s="265">
        <v>182.68333333333334</v>
      </c>
      <c r="I142" s="265">
        <v>186.46666666666664</v>
      </c>
      <c r="J142" s="265">
        <v>192.03333333333333</v>
      </c>
      <c r="K142" s="263">
        <v>180.9</v>
      </c>
      <c r="L142" s="263">
        <v>171.55</v>
      </c>
      <c r="M142" s="263">
        <v>152.2276</v>
      </c>
    </row>
    <row r="143" spans="1:13">
      <c r="A143" s="282">
        <v>134</v>
      </c>
      <c r="B143" s="263" t="s">
        <v>136</v>
      </c>
      <c r="C143" s="263">
        <v>777.9</v>
      </c>
      <c r="D143" s="265">
        <v>785.86666666666667</v>
      </c>
      <c r="E143" s="265">
        <v>766.13333333333333</v>
      </c>
      <c r="F143" s="265">
        <v>754.36666666666667</v>
      </c>
      <c r="G143" s="265">
        <v>734.63333333333333</v>
      </c>
      <c r="H143" s="265">
        <v>797.63333333333333</v>
      </c>
      <c r="I143" s="265">
        <v>817.36666666666667</v>
      </c>
      <c r="J143" s="265">
        <v>829.13333333333333</v>
      </c>
      <c r="K143" s="263">
        <v>805.6</v>
      </c>
      <c r="L143" s="263">
        <v>774.1</v>
      </c>
      <c r="M143" s="263">
        <v>47.960850000000001</v>
      </c>
    </row>
    <row r="144" spans="1:13">
      <c r="A144" s="282">
        <v>135</v>
      </c>
      <c r="B144" s="263" t="s">
        <v>138</v>
      </c>
      <c r="C144" s="263">
        <v>146.80000000000001</v>
      </c>
      <c r="D144" s="265">
        <v>145.41666666666666</v>
      </c>
      <c r="E144" s="265">
        <v>143.38333333333333</v>
      </c>
      <c r="F144" s="265">
        <v>139.96666666666667</v>
      </c>
      <c r="G144" s="265">
        <v>137.93333333333334</v>
      </c>
      <c r="H144" s="265">
        <v>148.83333333333331</v>
      </c>
      <c r="I144" s="265">
        <v>150.86666666666667</v>
      </c>
      <c r="J144" s="265">
        <v>154.2833333333333</v>
      </c>
      <c r="K144" s="263">
        <v>147.44999999999999</v>
      </c>
      <c r="L144" s="263">
        <v>142</v>
      </c>
      <c r="M144" s="263">
        <v>41.762500000000003</v>
      </c>
    </row>
    <row r="145" spans="1:13">
      <c r="A145" s="282">
        <v>136</v>
      </c>
      <c r="B145" s="263" t="s">
        <v>139</v>
      </c>
      <c r="C145" s="263">
        <v>411.6</v>
      </c>
      <c r="D145" s="265">
        <v>411.93333333333334</v>
      </c>
      <c r="E145" s="265">
        <v>408.86666666666667</v>
      </c>
      <c r="F145" s="265">
        <v>406.13333333333333</v>
      </c>
      <c r="G145" s="265">
        <v>403.06666666666666</v>
      </c>
      <c r="H145" s="265">
        <v>414.66666666666669</v>
      </c>
      <c r="I145" s="265">
        <v>417.73333333333341</v>
      </c>
      <c r="J145" s="265">
        <v>420.4666666666667</v>
      </c>
      <c r="K145" s="263">
        <v>415</v>
      </c>
      <c r="L145" s="263">
        <v>409.2</v>
      </c>
      <c r="M145" s="263">
        <v>9.74146</v>
      </c>
    </row>
    <row r="146" spans="1:13">
      <c r="A146" s="282">
        <v>137</v>
      </c>
      <c r="B146" s="263" t="s">
        <v>140</v>
      </c>
      <c r="C146" s="263">
        <v>6676.1</v>
      </c>
      <c r="D146" s="265">
        <v>6650.2666666666664</v>
      </c>
      <c r="E146" s="265">
        <v>6585.833333333333</v>
      </c>
      <c r="F146" s="265">
        <v>6495.5666666666666</v>
      </c>
      <c r="G146" s="265">
        <v>6431.1333333333332</v>
      </c>
      <c r="H146" s="265">
        <v>6740.5333333333328</v>
      </c>
      <c r="I146" s="265">
        <v>6804.9666666666672</v>
      </c>
      <c r="J146" s="265">
        <v>6895.2333333333327</v>
      </c>
      <c r="K146" s="263">
        <v>6714.7</v>
      </c>
      <c r="L146" s="263">
        <v>6560</v>
      </c>
      <c r="M146" s="263">
        <v>7.0930600000000004</v>
      </c>
    </row>
    <row r="147" spans="1:13">
      <c r="A147" s="282">
        <v>138</v>
      </c>
      <c r="B147" s="263" t="s">
        <v>142</v>
      </c>
      <c r="C147" s="263">
        <v>863.6</v>
      </c>
      <c r="D147" s="265">
        <v>861.75</v>
      </c>
      <c r="E147" s="265">
        <v>855.5</v>
      </c>
      <c r="F147" s="265">
        <v>847.4</v>
      </c>
      <c r="G147" s="265">
        <v>841.15</v>
      </c>
      <c r="H147" s="265">
        <v>869.85</v>
      </c>
      <c r="I147" s="265">
        <v>876.1</v>
      </c>
      <c r="J147" s="265">
        <v>884.2</v>
      </c>
      <c r="K147" s="263">
        <v>868</v>
      </c>
      <c r="L147" s="263">
        <v>853.65</v>
      </c>
      <c r="M147" s="263">
        <v>5.02189</v>
      </c>
    </row>
    <row r="148" spans="1:13">
      <c r="A148" s="282">
        <v>139</v>
      </c>
      <c r="B148" s="263" t="s">
        <v>144</v>
      </c>
      <c r="C148" s="263">
        <v>2018.3</v>
      </c>
      <c r="D148" s="265">
        <v>2028.4333333333334</v>
      </c>
      <c r="E148" s="265">
        <v>1993.8666666666668</v>
      </c>
      <c r="F148" s="265">
        <v>1969.4333333333334</v>
      </c>
      <c r="G148" s="265">
        <v>1934.8666666666668</v>
      </c>
      <c r="H148" s="265">
        <v>2052.8666666666668</v>
      </c>
      <c r="I148" s="265">
        <v>2087.4333333333334</v>
      </c>
      <c r="J148" s="265">
        <v>2111.8666666666668</v>
      </c>
      <c r="K148" s="263">
        <v>2063</v>
      </c>
      <c r="L148" s="263">
        <v>2004</v>
      </c>
      <c r="M148" s="263">
        <v>7.7107099999999997</v>
      </c>
    </row>
    <row r="149" spans="1:13">
      <c r="A149" s="282">
        <v>140</v>
      </c>
      <c r="B149" s="263" t="s">
        <v>145</v>
      </c>
      <c r="C149" s="263">
        <v>213.6</v>
      </c>
      <c r="D149" s="265">
        <v>213.78333333333333</v>
      </c>
      <c r="E149" s="265">
        <v>209.06666666666666</v>
      </c>
      <c r="F149" s="265">
        <v>204.53333333333333</v>
      </c>
      <c r="G149" s="265">
        <v>199.81666666666666</v>
      </c>
      <c r="H149" s="265">
        <v>218.31666666666666</v>
      </c>
      <c r="I149" s="265">
        <v>223.0333333333333</v>
      </c>
      <c r="J149" s="265">
        <v>227.56666666666666</v>
      </c>
      <c r="K149" s="263">
        <v>218.5</v>
      </c>
      <c r="L149" s="263">
        <v>209.25</v>
      </c>
      <c r="M149" s="263">
        <v>165.30804000000001</v>
      </c>
    </row>
    <row r="150" spans="1:13">
      <c r="A150" s="282">
        <v>141</v>
      </c>
      <c r="B150" s="263" t="s">
        <v>262</v>
      </c>
      <c r="C150" s="263">
        <v>1696.5</v>
      </c>
      <c r="D150" s="265">
        <v>1684.8499999999997</v>
      </c>
      <c r="E150" s="265">
        <v>1654.7499999999993</v>
      </c>
      <c r="F150" s="265">
        <v>1612.9999999999995</v>
      </c>
      <c r="G150" s="265">
        <v>1582.8999999999992</v>
      </c>
      <c r="H150" s="265">
        <v>1726.5999999999995</v>
      </c>
      <c r="I150" s="265">
        <v>1756.6999999999998</v>
      </c>
      <c r="J150" s="265">
        <v>1798.4499999999996</v>
      </c>
      <c r="K150" s="263">
        <v>1714.95</v>
      </c>
      <c r="L150" s="263">
        <v>1643.1</v>
      </c>
      <c r="M150" s="263">
        <v>6.06412</v>
      </c>
    </row>
    <row r="151" spans="1:13">
      <c r="A151" s="282">
        <v>142</v>
      </c>
      <c r="B151" s="263" t="s">
        <v>147</v>
      </c>
      <c r="C151" s="263">
        <v>1200.8499999999999</v>
      </c>
      <c r="D151" s="265">
        <v>1184.6166666666666</v>
      </c>
      <c r="E151" s="265">
        <v>1162.2333333333331</v>
      </c>
      <c r="F151" s="265">
        <v>1123.6166666666666</v>
      </c>
      <c r="G151" s="265">
        <v>1101.2333333333331</v>
      </c>
      <c r="H151" s="265">
        <v>1223.2333333333331</v>
      </c>
      <c r="I151" s="265">
        <v>1245.6166666666668</v>
      </c>
      <c r="J151" s="265">
        <v>1284.2333333333331</v>
      </c>
      <c r="K151" s="263">
        <v>1207</v>
      </c>
      <c r="L151" s="263">
        <v>1146</v>
      </c>
      <c r="M151" s="263">
        <v>20.696709999999999</v>
      </c>
    </row>
    <row r="152" spans="1:13">
      <c r="A152" s="282">
        <v>143</v>
      </c>
      <c r="B152" s="263" t="s">
        <v>263</v>
      </c>
      <c r="C152" s="263">
        <v>877.7</v>
      </c>
      <c r="D152" s="265">
        <v>884.23333333333323</v>
      </c>
      <c r="E152" s="265">
        <v>868.46666666666647</v>
      </c>
      <c r="F152" s="265">
        <v>859.23333333333323</v>
      </c>
      <c r="G152" s="265">
        <v>843.46666666666647</v>
      </c>
      <c r="H152" s="265">
        <v>893.46666666666647</v>
      </c>
      <c r="I152" s="265">
        <v>909.23333333333312</v>
      </c>
      <c r="J152" s="265">
        <v>918.46666666666647</v>
      </c>
      <c r="K152" s="263">
        <v>900</v>
      </c>
      <c r="L152" s="263">
        <v>875</v>
      </c>
      <c r="M152" s="263">
        <v>7.2903399999999996</v>
      </c>
    </row>
    <row r="153" spans="1:13">
      <c r="A153" s="282">
        <v>144</v>
      </c>
      <c r="B153" s="263" t="s">
        <v>152</v>
      </c>
      <c r="C153" s="263">
        <v>138.65</v>
      </c>
      <c r="D153" s="265">
        <v>139.76666666666668</v>
      </c>
      <c r="E153" s="265">
        <v>136.48333333333335</v>
      </c>
      <c r="F153" s="265">
        <v>134.31666666666666</v>
      </c>
      <c r="G153" s="265">
        <v>131.03333333333333</v>
      </c>
      <c r="H153" s="265">
        <v>141.93333333333337</v>
      </c>
      <c r="I153" s="265">
        <v>145.21666666666673</v>
      </c>
      <c r="J153" s="265">
        <v>147.38333333333338</v>
      </c>
      <c r="K153" s="263">
        <v>143.05000000000001</v>
      </c>
      <c r="L153" s="263">
        <v>137.6</v>
      </c>
      <c r="M153" s="263">
        <v>53.268419999999999</v>
      </c>
    </row>
    <row r="154" spans="1:13">
      <c r="A154" s="282">
        <v>145</v>
      </c>
      <c r="B154" s="263" t="s">
        <v>153</v>
      </c>
      <c r="C154" s="263">
        <v>102.55</v>
      </c>
      <c r="D154" s="265">
        <v>101.18333333333334</v>
      </c>
      <c r="E154" s="265">
        <v>99.366666666666674</v>
      </c>
      <c r="F154" s="265">
        <v>96.183333333333337</v>
      </c>
      <c r="G154" s="265">
        <v>94.366666666666674</v>
      </c>
      <c r="H154" s="265">
        <v>104.36666666666667</v>
      </c>
      <c r="I154" s="265">
        <v>106.18333333333334</v>
      </c>
      <c r="J154" s="265">
        <v>109.36666666666667</v>
      </c>
      <c r="K154" s="263">
        <v>103</v>
      </c>
      <c r="L154" s="263">
        <v>98</v>
      </c>
      <c r="M154" s="263">
        <v>294.84793999999999</v>
      </c>
    </row>
    <row r="155" spans="1:13">
      <c r="A155" s="282">
        <v>146</v>
      </c>
      <c r="B155" s="263" t="s">
        <v>148</v>
      </c>
      <c r="C155" s="263">
        <v>56.75</v>
      </c>
      <c r="D155" s="265">
        <v>57</v>
      </c>
      <c r="E155" s="265">
        <v>55.75</v>
      </c>
      <c r="F155" s="265">
        <v>54.75</v>
      </c>
      <c r="G155" s="265">
        <v>53.5</v>
      </c>
      <c r="H155" s="265">
        <v>58</v>
      </c>
      <c r="I155" s="265">
        <v>59.25</v>
      </c>
      <c r="J155" s="265">
        <v>60.25</v>
      </c>
      <c r="K155" s="263">
        <v>58.25</v>
      </c>
      <c r="L155" s="263">
        <v>56</v>
      </c>
      <c r="M155" s="263">
        <v>182.44497000000001</v>
      </c>
    </row>
    <row r="156" spans="1:13">
      <c r="A156" s="282">
        <v>147</v>
      </c>
      <c r="B156" s="263" t="s">
        <v>450</v>
      </c>
      <c r="C156" s="263">
        <v>3172.2</v>
      </c>
      <c r="D156" s="265">
        <v>3184.0666666666671</v>
      </c>
      <c r="E156" s="265">
        <v>3117.1333333333341</v>
      </c>
      <c r="F156" s="265">
        <v>3062.0666666666671</v>
      </c>
      <c r="G156" s="265">
        <v>2995.1333333333341</v>
      </c>
      <c r="H156" s="265">
        <v>3239.1333333333341</v>
      </c>
      <c r="I156" s="265">
        <v>3306.0666666666675</v>
      </c>
      <c r="J156" s="265">
        <v>3361.1333333333341</v>
      </c>
      <c r="K156" s="263">
        <v>3251</v>
      </c>
      <c r="L156" s="263">
        <v>3129</v>
      </c>
      <c r="M156" s="263">
        <v>3.9002699999999999</v>
      </c>
    </row>
    <row r="157" spans="1:13">
      <c r="A157" s="282">
        <v>148</v>
      </c>
      <c r="B157" s="263" t="s">
        <v>151</v>
      </c>
      <c r="C157" s="263">
        <v>16625.7</v>
      </c>
      <c r="D157" s="265">
        <v>16676.666666666668</v>
      </c>
      <c r="E157" s="265">
        <v>16554.033333333336</v>
      </c>
      <c r="F157" s="265">
        <v>16482.366666666669</v>
      </c>
      <c r="G157" s="265">
        <v>16359.733333333337</v>
      </c>
      <c r="H157" s="265">
        <v>16748.333333333336</v>
      </c>
      <c r="I157" s="265">
        <v>16870.966666666667</v>
      </c>
      <c r="J157" s="265">
        <v>16942.633333333335</v>
      </c>
      <c r="K157" s="263">
        <v>16799.3</v>
      </c>
      <c r="L157" s="263">
        <v>16605</v>
      </c>
      <c r="M157" s="263">
        <v>0.68600000000000005</v>
      </c>
    </row>
    <row r="158" spans="1:13">
      <c r="A158" s="282">
        <v>149</v>
      </c>
      <c r="B158" s="263" t="s">
        <v>790</v>
      </c>
      <c r="C158" s="263">
        <v>325.7</v>
      </c>
      <c r="D158" s="265">
        <v>326.65000000000003</v>
      </c>
      <c r="E158" s="265">
        <v>323.55000000000007</v>
      </c>
      <c r="F158" s="265">
        <v>321.40000000000003</v>
      </c>
      <c r="G158" s="265">
        <v>318.30000000000007</v>
      </c>
      <c r="H158" s="265">
        <v>328.80000000000007</v>
      </c>
      <c r="I158" s="265">
        <v>331.90000000000009</v>
      </c>
      <c r="J158" s="265">
        <v>334.05000000000007</v>
      </c>
      <c r="K158" s="263">
        <v>329.75</v>
      </c>
      <c r="L158" s="263">
        <v>324.5</v>
      </c>
      <c r="M158" s="263">
        <v>7.7135199999999999</v>
      </c>
    </row>
    <row r="159" spans="1:13">
      <c r="A159" s="282">
        <v>150</v>
      </c>
      <c r="B159" s="263" t="s">
        <v>265</v>
      </c>
      <c r="C159" s="263">
        <v>521.6</v>
      </c>
      <c r="D159" s="265">
        <v>523.5</v>
      </c>
      <c r="E159" s="265">
        <v>513.20000000000005</v>
      </c>
      <c r="F159" s="265">
        <v>504.80000000000007</v>
      </c>
      <c r="G159" s="265">
        <v>494.50000000000011</v>
      </c>
      <c r="H159" s="265">
        <v>531.9</v>
      </c>
      <c r="I159" s="265">
        <v>542.19999999999993</v>
      </c>
      <c r="J159" s="265">
        <v>550.59999999999991</v>
      </c>
      <c r="K159" s="263">
        <v>533.79999999999995</v>
      </c>
      <c r="L159" s="263">
        <v>515.1</v>
      </c>
      <c r="M159" s="263">
        <v>1.9487000000000001</v>
      </c>
    </row>
    <row r="160" spans="1:13">
      <c r="A160" s="282">
        <v>151</v>
      </c>
      <c r="B160" s="263" t="s">
        <v>155</v>
      </c>
      <c r="C160" s="263">
        <v>102.4</v>
      </c>
      <c r="D160" s="265">
        <v>102.55</v>
      </c>
      <c r="E160" s="265">
        <v>101.44999999999999</v>
      </c>
      <c r="F160" s="265">
        <v>100.49999999999999</v>
      </c>
      <c r="G160" s="265">
        <v>99.399999999999977</v>
      </c>
      <c r="H160" s="265">
        <v>103.5</v>
      </c>
      <c r="I160" s="265">
        <v>104.6</v>
      </c>
      <c r="J160" s="265">
        <v>105.55000000000001</v>
      </c>
      <c r="K160" s="263">
        <v>103.65</v>
      </c>
      <c r="L160" s="263">
        <v>101.6</v>
      </c>
      <c r="M160" s="263">
        <v>127.90334</v>
      </c>
    </row>
    <row r="161" spans="1:13">
      <c r="A161" s="282">
        <v>152</v>
      </c>
      <c r="B161" s="263" t="s">
        <v>154</v>
      </c>
      <c r="C161" s="263">
        <v>115.95</v>
      </c>
      <c r="D161" s="265">
        <v>116</v>
      </c>
      <c r="E161" s="265">
        <v>115.05</v>
      </c>
      <c r="F161" s="265">
        <v>114.14999999999999</v>
      </c>
      <c r="G161" s="265">
        <v>113.19999999999999</v>
      </c>
      <c r="H161" s="265">
        <v>116.9</v>
      </c>
      <c r="I161" s="265">
        <v>117.85</v>
      </c>
      <c r="J161" s="265">
        <v>118.75000000000001</v>
      </c>
      <c r="K161" s="263">
        <v>116.95</v>
      </c>
      <c r="L161" s="263">
        <v>115.1</v>
      </c>
      <c r="M161" s="263">
        <v>3.8458899999999998</v>
      </c>
    </row>
    <row r="162" spans="1:13">
      <c r="A162" s="282">
        <v>153</v>
      </c>
      <c r="B162" s="263" t="s">
        <v>266</v>
      </c>
      <c r="C162" s="263">
        <v>3266.95</v>
      </c>
      <c r="D162" s="265">
        <v>3274.9166666666665</v>
      </c>
      <c r="E162" s="265">
        <v>3231.0333333333328</v>
      </c>
      <c r="F162" s="265">
        <v>3195.1166666666663</v>
      </c>
      <c r="G162" s="265">
        <v>3151.2333333333327</v>
      </c>
      <c r="H162" s="265">
        <v>3310.833333333333</v>
      </c>
      <c r="I162" s="265">
        <v>3354.7166666666672</v>
      </c>
      <c r="J162" s="265">
        <v>3390.6333333333332</v>
      </c>
      <c r="K162" s="263">
        <v>3318.8</v>
      </c>
      <c r="L162" s="263">
        <v>3239</v>
      </c>
      <c r="M162" s="263">
        <v>0.43419999999999997</v>
      </c>
    </row>
    <row r="163" spans="1:13">
      <c r="A163" s="282">
        <v>154</v>
      </c>
      <c r="B163" s="263" t="s">
        <v>267</v>
      </c>
      <c r="C163" s="263">
        <v>2522.5500000000002</v>
      </c>
      <c r="D163" s="265">
        <v>2542.5833333333335</v>
      </c>
      <c r="E163" s="265">
        <v>2483.0166666666669</v>
      </c>
      <c r="F163" s="265">
        <v>2443.4833333333336</v>
      </c>
      <c r="G163" s="265">
        <v>2383.916666666667</v>
      </c>
      <c r="H163" s="265">
        <v>2582.1166666666668</v>
      </c>
      <c r="I163" s="265">
        <v>2641.6833333333334</v>
      </c>
      <c r="J163" s="265">
        <v>2681.2166666666667</v>
      </c>
      <c r="K163" s="263">
        <v>2602.15</v>
      </c>
      <c r="L163" s="263">
        <v>2503.0500000000002</v>
      </c>
      <c r="M163" s="263">
        <v>3.0423100000000001</v>
      </c>
    </row>
    <row r="164" spans="1:13">
      <c r="A164" s="282">
        <v>155</v>
      </c>
      <c r="B164" s="263" t="s">
        <v>156</v>
      </c>
      <c r="C164" s="263">
        <v>29127.4</v>
      </c>
      <c r="D164" s="265">
        <v>29341.133333333331</v>
      </c>
      <c r="E164" s="265">
        <v>28836.266666666663</v>
      </c>
      <c r="F164" s="265">
        <v>28545.133333333331</v>
      </c>
      <c r="G164" s="265">
        <v>28040.266666666663</v>
      </c>
      <c r="H164" s="265">
        <v>29632.266666666663</v>
      </c>
      <c r="I164" s="265">
        <v>30137.133333333331</v>
      </c>
      <c r="J164" s="265">
        <v>30428.266666666663</v>
      </c>
      <c r="K164" s="263">
        <v>29846</v>
      </c>
      <c r="L164" s="263">
        <v>29050</v>
      </c>
      <c r="M164" s="263">
        <v>0.38733000000000001</v>
      </c>
    </row>
    <row r="165" spans="1:13">
      <c r="A165" s="282">
        <v>156</v>
      </c>
      <c r="B165" s="263" t="s">
        <v>158</v>
      </c>
      <c r="C165" s="263">
        <v>235.2</v>
      </c>
      <c r="D165" s="265">
        <v>232.65</v>
      </c>
      <c r="E165" s="265">
        <v>229.55</v>
      </c>
      <c r="F165" s="265">
        <v>223.9</v>
      </c>
      <c r="G165" s="265">
        <v>220.8</v>
      </c>
      <c r="H165" s="265">
        <v>238.3</v>
      </c>
      <c r="I165" s="265">
        <v>241.39999999999998</v>
      </c>
      <c r="J165" s="265">
        <v>247.05</v>
      </c>
      <c r="K165" s="263">
        <v>235.75</v>
      </c>
      <c r="L165" s="263">
        <v>227</v>
      </c>
      <c r="M165" s="263">
        <v>63.029969999999999</v>
      </c>
    </row>
    <row r="166" spans="1:13">
      <c r="A166" s="282">
        <v>157</v>
      </c>
      <c r="B166" s="263" t="s">
        <v>269</v>
      </c>
      <c r="C166" s="263">
        <v>5175.7</v>
      </c>
      <c r="D166" s="265">
        <v>5225.2333333333336</v>
      </c>
      <c r="E166" s="265">
        <v>5080.4666666666672</v>
      </c>
      <c r="F166" s="265">
        <v>4985.2333333333336</v>
      </c>
      <c r="G166" s="265">
        <v>4840.4666666666672</v>
      </c>
      <c r="H166" s="265">
        <v>5320.4666666666672</v>
      </c>
      <c r="I166" s="265">
        <v>5465.2333333333336</v>
      </c>
      <c r="J166" s="265">
        <v>5560.4666666666672</v>
      </c>
      <c r="K166" s="263">
        <v>5370</v>
      </c>
      <c r="L166" s="263">
        <v>5130</v>
      </c>
      <c r="M166" s="263">
        <v>3.1278600000000001</v>
      </c>
    </row>
    <row r="167" spans="1:13">
      <c r="A167" s="282">
        <v>158</v>
      </c>
      <c r="B167" s="263" t="s">
        <v>160</v>
      </c>
      <c r="C167" s="263">
        <v>1783.9</v>
      </c>
      <c r="D167" s="265">
        <v>1782.8333333333333</v>
      </c>
      <c r="E167" s="265">
        <v>1767.1666666666665</v>
      </c>
      <c r="F167" s="265">
        <v>1750.4333333333332</v>
      </c>
      <c r="G167" s="265">
        <v>1734.7666666666664</v>
      </c>
      <c r="H167" s="265">
        <v>1799.5666666666666</v>
      </c>
      <c r="I167" s="265">
        <v>1815.2333333333331</v>
      </c>
      <c r="J167" s="265">
        <v>1831.9666666666667</v>
      </c>
      <c r="K167" s="263">
        <v>1798.5</v>
      </c>
      <c r="L167" s="263">
        <v>1766.1</v>
      </c>
      <c r="M167" s="263">
        <v>3.5508899999999999</v>
      </c>
    </row>
    <row r="168" spans="1:13">
      <c r="A168" s="282">
        <v>159</v>
      </c>
      <c r="B168" s="263" t="s">
        <v>157</v>
      </c>
      <c r="C168" s="263">
        <v>1647.25</v>
      </c>
      <c r="D168" s="265">
        <v>1650.5666666666666</v>
      </c>
      <c r="E168" s="265">
        <v>1631.6833333333332</v>
      </c>
      <c r="F168" s="265">
        <v>1616.1166666666666</v>
      </c>
      <c r="G168" s="265">
        <v>1597.2333333333331</v>
      </c>
      <c r="H168" s="265">
        <v>1666.1333333333332</v>
      </c>
      <c r="I168" s="265">
        <v>1685.0166666666664</v>
      </c>
      <c r="J168" s="265">
        <v>1700.5833333333333</v>
      </c>
      <c r="K168" s="263">
        <v>1669.45</v>
      </c>
      <c r="L168" s="263">
        <v>1635</v>
      </c>
      <c r="M168" s="263">
        <v>7.0675299999999996</v>
      </c>
    </row>
    <row r="169" spans="1:13">
      <c r="A169" s="282">
        <v>160</v>
      </c>
      <c r="B169" s="263" t="s">
        <v>461</v>
      </c>
      <c r="C169" s="263">
        <v>1485.3</v>
      </c>
      <c r="D169" s="265">
        <v>1473.45</v>
      </c>
      <c r="E169" s="265">
        <v>1432.5</v>
      </c>
      <c r="F169" s="265">
        <v>1379.7</v>
      </c>
      <c r="G169" s="265">
        <v>1338.75</v>
      </c>
      <c r="H169" s="265">
        <v>1526.25</v>
      </c>
      <c r="I169" s="265">
        <v>1567.2000000000003</v>
      </c>
      <c r="J169" s="265">
        <v>1620</v>
      </c>
      <c r="K169" s="263">
        <v>1514.4</v>
      </c>
      <c r="L169" s="263">
        <v>1420.65</v>
      </c>
      <c r="M169" s="263">
        <v>7.6886999999999999</v>
      </c>
    </row>
    <row r="170" spans="1:13">
      <c r="A170" s="282">
        <v>161</v>
      </c>
      <c r="B170" s="263" t="s">
        <v>159</v>
      </c>
      <c r="C170" s="263">
        <v>106.8</v>
      </c>
      <c r="D170" s="265">
        <v>107.03333333333332</v>
      </c>
      <c r="E170" s="265">
        <v>105.46666666666664</v>
      </c>
      <c r="F170" s="265">
        <v>104.13333333333333</v>
      </c>
      <c r="G170" s="265">
        <v>102.56666666666665</v>
      </c>
      <c r="H170" s="265">
        <v>108.36666666666663</v>
      </c>
      <c r="I170" s="265">
        <v>109.93333333333332</v>
      </c>
      <c r="J170" s="265">
        <v>111.26666666666662</v>
      </c>
      <c r="K170" s="263">
        <v>108.6</v>
      </c>
      <c r="L170" s="263">
        <v>105.7</v>
      </c>
      <c r="M170" s="263">
        <v>33.158769999999997</v>
      </c>
    </row>
    <row r="171" spans="1:13">
      <c r="A171" s="282">
        <v>162</v>
      </c>
      <c r="B171" s="263" t="s">
        <v>162</v>
      </c>
      <c r="C171" s="263">
        <v>211.15</v>
      </c>
      <c r="D171" s="265">
        <v>209.35</v>
      </c>
      <c r="E171" s="265">
        <v>205.79999999999998</v>
      </c>
      <c r="F171" s="265">
        <v>200.45</v>
      </c>
      <c r="G171" s="265">
        <v>196.89999999999998</v>
      </c>
      <c r="H171" s="265">
        <v>214.7</v>
      </c>
      <c r="I171" s="265">
        <v>218.25</v>
      </c>
      <c r="J171" s="265">
        <v>223.6</v>
      </c>
      <c r="K171" s="263">
        <v>212.9</v>
      </c>
      <c r="L171" s="263">
        <v>204</v>
      </c>
      <c r="M171" s="263">
        <v>215.53903</v>
      </c>
    </row>
    <row r="172" spans="1:13">
      <c r="A172" s="282">
        <v>163</v>
      </c>
      <c r="B172" s="263" t="s">
        <v>270</v>
      </c>
      <c r="C172" s="263">
        <v>275.75</v>
      </c>
      <c r="D172" s="265">
        <v>275.06666666666666</v>
      </c>
      <c r="E172" s="265">
        <v>272.33333333333331</v>
      </c>
      <c r="F172" s="265">
        <v>268.91666666666663</v>
      </c>
      <c r="G172" s="265">
        <v>266.18333333333328</v>
      </c>
      <c r="H172" s="265">
        <v>278.48333333333335</v>
      </c>
      <c r="I172" s="265">
        <v>281.2166666666667</v>
      </c>
      <c r="J172" s="265">
        <v>284.63333333333338</v>
      </c>
      <c r="K172" s="263">
        <v>277.8</v>
      </c>
      <c r="L172" s="263">
        <v>271.64999999999998</v>
      </c>
      <c r="M172" s="263">
        <v>2.84124</v>
      </c>
    </row>
    <row r="173" spans="1:13">
      <c r="A173" s="282">
        <v>164</v>
      </c>
      <c r="B173" s="263" t="s">
        <v>271</v>
      </c>
      <c r="C173" s="263">
        <v>13622.75</v>
      </c>
      <c r="D173" s="265">
        <v>13622.916666666666</v>
      </c>
      <c r="E173" s="265">
        <v>13450.833333333332</v>
      </c>
      <c r="F173" s="265">
        <v>13278.916666666666</v>
      </c>
      <c r="G173" s="265">
        <v>13106.833333333332</v>
      </c>
      <c r="H173" s="265">
        <v>13794.833333333332</v>
      </c>
      <c r="I173" s="265">
        <v>13966.916666666664</v>
      </c>
      <c r="J173" s="265">
        <v>14138.833333333332</v>
      </c>
      <c r="K173" s="263">
        <v>13795</v>
      </c>
      <c r="L173" s="263">
        <v>13451</v>
      </c>
      <c r="M173" s="263">
        <v>4.8030000000000003E-2</v>
      </c>
    </row>
    <row r="174" spans="1:13">
      <c r="A174" s="282">
        <v>165</v>
      </c>
      <c r="B174" s="263" t="s">
        <v>161</v>
      </c>
      <c r="C174" s="263">
        <v>34</v>
      </c>
      <c r="D174" s="265">
        <v>34.033333333333331</v>
      </c>
      <c r="E174" s="265">
        <v>33.36666666666666</v>
      </c>
      <c r="F174" s="265">
        <v>32.733333333333327</v>
      </c>
      <c r="G174" s="265">
        <v>32.066666666666656</v>
      </c>
      <c r="H174" s="265">
        <v>34.666666666666664</v>
      </c>
      <c r="I174" s="265">
        <v>35.333333333333336</v>
      </c>
      <c r="J174" s="265">
        <v>35.966666666666669</v>
      </c>
      <c r="K174" s="263">
        <v>34.700000000000003</v>
      </c>
      <c r="L174" s="263">
        <v>33.4</v>
      </c>
      <c r="M174" s="263">
        <v>1221.82836</v>
      </c>
    </row>
    <row r="175" spans="1:13">
      <c r="A175" s="282">
        <v>166</v>
      </c>
      <c r="B175" s="263" t="s">
        <v>165</v>
      </c>
      <c r="C175" s="263">
        <v>178.2</v>
      </c>
      <c r="D175" s="265">
        <v>178.15</v>
      </c>
      <c r="E175" s="265">
        <v>173.8</v>
      </c>
      <c r="F175" s="265">
        <v>169.4</v>
      </c>
      <c r="G175" s="265">
        <v>165.05</v>
      </c>
      <c r="H175" s="265">
        <v>182.55</v>
      </c>
      <c r="I175" s="265">
        <v>186.89999999999998</v>
      </c>
      <c r="J175" s="265">
        <v>191.3</v>
      </c>
      <c r="K175" s="263">
        <v>182.5</v>
      </c>
      <c r="L175" s="263">
        <v>173.75</v>
      </c>
      <c r="M175" s="263">
        <v>209.97882999999999</v>
      </c>
    </row>
    <row r="176" spans="1:13">
      <c r="A176" s="282">
        <v>167</v>
      </c>
      <c r="B176" s="263" t="s">
        <v>166</v>
      </c>
      <c r="C176" s="263">
        <v>126.35</v>
      </c>
      <c r="D176" s="265">
        <v>126.18333333333334</v>
      </c>
      <c r="E176" s="265">
        <v>125.16666666666667</v>
      </c>
      <c r="F176" s="265">
        <v>123.98333333333333</v>
      </c>
      <c r="G176" s="265">
        <v>122.96666666666667</v>
      </c>
      <c r="H176" s="265">
        <v>127.36666666666667</v>
      </c>
      <c r="I176" s="265">
        <v>128.38333333333333</v>
      </c>
      <c r="J176" s="265">
        <v>129.56666666666666</v>
      </c>
      <c r="K176" s="263">
        <v>127.2</v>
      </c>
      <c r="L176" s="263">
        <v>125</v>
      </c>
      <c r="M176" s="263">
        <v>25.106179999999998</v>
      </c>
    </row>
    <row r="177" spans="1:13">
      <c r="A177" s="282">
        <v>168</v>
      </c>
      <c r="B177" s="263" t="s">
        <v>273</v>
      </c>
      <c r="C177" s="263">
        <v>506.05</v>
      </c>
      <c r="D177" s="265">
        <v>505.5</v>
      </c>
      <c r="E177" s="265">
        <v>499.55</v>
      </c>
      <c r="F177" s="265">
        <v>493.05</v>
      </c>
      <c r="G177" s="265">
        <v>487.1</v>
      </c>
      <c r="H177" s="265">
        <v>512</v>
      </c>
      <c r="I177" s="265">
        <v>517.95000000000005</v>
      </c>
      <c r="J177" s="265">
        <v>524.45000000000005</v>
      </c>
      <c r="K177" s="263">
        <v>511.45</v>
      </c>
      <c r="L177" s="263">
        <v>499</v>
      </c>
      <c r="M177" s="263">
        <v>1.0821799999999999</v>
      </c>
    </row>
    <row r="178" spans="1:13">
      <c r="A178" s="282">
        <v>169</v>
      </c>
      <c r="B178" s="263" t="s">
        <v>167</v>
      </c>
      <c r="C178" s="263">
        <v>1904.35</v>
      </c>
      <c r="D178" s="265">
        <v>1906.2</v>
      </c>
      <c r="E178" s="265">
        <v>1893.5</v>
      </c>
      <c r="F178" s="265">
        <v>1882.6499999999999</v>
      </c>
      <c r="G178" s="265">
        <v>1869.9499999999998</v>
      </c>
      <c r="H178" s="265">
        <v>1917.0500000000002</v>
      </c>
      <c r="I178" s="265">
        <v>1929.7500000000005</v>
      </c>
      <c r="J178" s="265">
        <v>1940.6000000000004</v>
      </c>
      <c r="K178" s="263">
        <v>1918.9</v>
      </c>
      <c r="L178" s="263">
        <v>1895.35</v>
      </c>
      <c r="M178" s="263">
        <v>54.590159999999997</v>
      </c>
    </row>
    <row r="179" spans="1:13">
      <c r="A179" s="282">
        <v>170</v>
      </c>
      <c r="B179" s="263" t="s">
        <v>815</v>
      </c>
      <c r="C179" s="263">
        <v>937.4</v>
      </c>
      <c r="D179" s="265">
        <v>941.48333333333323</v>
      </c>
      <c r="E179" s="265">
        <v>928.16666666666652</v>
      </c>
      <c r="F179" s="265">
        <v>918.93333333333328</v>
      </c>
      <c r="G179" s="265">
        <v>905.61666666666656</v>
      </c>
      <c r="H179" s="265">
        <v>950.71666666666647</v>
      </c>
      <c r="I179" s="265">
        <v>964.0333333333333</v>
      </c>
      <c r="J179" s="265">
        <v>973.26666666666642</v>
      </c>
      <c r="K179" s="263">
        <v>954.8</v>
      </c>
      <c r="L179" s="263">
        <v>932.25</v>
      </c>
      <c r="M179" s="263">
        <v>9.4301999999999992</v>
      </c>
    </row>
    <row r="180" spans="1:13">
      <c r="A180" s="282">
        <v>171</v>
      </c>
      <c r="B180" s="263" t="s">
        <v>274</v>
      </c>
      <c r="C180" s="263">
        <v>922.85</v>
      </c>
      <c r="D180" s="265">
        <v>920.36666666666667</v>
      </c>
      <c r="E180" s="265">
        <v>898.83333333333337</v>
      </c>
      <c r="F180" s="265">
        <v>874.81666666666672</v>
      </c>
      <c r="G180" s="265">
        <v>853.28333333333342</v>
      </c>
      <c r="H180" s="265">
        <v>944.38333333333333</v>
      </c>
      <c r="I180" s="265">
        <v>965.91666666666663</v>
      </c>
      <c r="J180" s="265">
        <v>989.93333333333328</v>
      </c>
      <c r="K180" s="263">
        <v>941.9</v>
      </c>
      <c r="L180" s="263">
        <v>896.35</v>
      </c>
      <c r="M180" s="263">
        <v>36.016060000000003</v>
      </c>
    </row>
    <row r="181" spans="1:13">
      <c r="A181" s="282">
        <v>172</v>
      </c>
      <c r="B181" s="263" t="s">
        <v>172</v>
      </c>
      <c r="C181" s="263">
        <v>6170.9</v>
      </c>
      <c r="D181" s="265">
        <v>6160.55</v>
      </c>
      <c r="E181" s="265">
        <v>6110.3</v>
      </c>
      <c r="F181" s="265">
        <v>6049.7</v>
      </c>
      <c r="G181" s="265">
        <v>5999.45</v>
      </c>
      <c r="H181" s="265">
        <v>6221.1500000000005</v>
      </c>
      <c r="I181" s="265">
        <v>6271.4000000000005</v>
      </c>
      <c r="J181" s="265">
        <v>6332.0000000000009</v>
      </c>
      <c r="K181" s="263">
        <v>6210.8</v>
      </c>
      <c r="L181" s="263">
        <v>6099.95</v>
      </c>
      <c r="M181" s="263">
        <v>1.6391800000000001</v>
      </c>
    </row>
    <row r="182" spans="1:13">
      <c r="A182" s="282">
        <v>173</v>
      </c>
      <c r="B182" s="263" t="s">
        <v>478</v>
      </c>
      <c r="C182" s="263">
        <v>7576.65</v>
      </c>
      <c r="D182" s="265">
        <v>7602.166666666667</v>
      </c>
      <c r="E182" s="265">
        <v>7534.4833333333336</v>
      </c>
      <c r="F182" s="265">
        <v>7492.3166666666666</v>
      </c>
      <c r="G182" s="265">
        <v>7424.6333333333332</v>
      </c>
      <c r="H182" s="265">
        <v>7644.3333333333339</v>
      </c>
      <c r="I182" s="265">
        <v>7712.0166666666664</v>
      </c>
      <c r="J182" s="265">
        <v>7754.1833333333343</v>
      </c>
      <c r="K182" s="263">
        <v>7669.85</v>
      </c>
      <c r="L182" s="263">
        <v>7560</v>
      </c>
      <c r="M182" s="263">
        <v>0.14377999999999999</v>
      </c>
    </row>
    <row r="183" spans="1:13">
      <c r="A183" s="282">
        <v>174</v>
      </c>
      <c r="B183" s="263" t="s">
        <v>170</v>
      </c>
      <c r="C183" s="263">
        <v>28106.3</v>
      </c>
      <c r="D183" s="265">
        <v>28235.216666666664</v>
      </c>
      <c r="E183" s="265">
        <v>27797.083333333328</v>
      </c>
      <c r="F183" s="265">
        <v>27487.866666666665</v>
      </c>
      <c r="G183" s="265">
        <v>27049.73333333333</v>
      </c>
      <c r="H183" s="265">
        <v>28544.433333333327</v>
      </c>
      <c r="I183" s="265">
        <v>28982.566666666666</v>
      </c>
      <c r="J183" s="265">
        <v>29291.783333333326</v>
      </c>
      <c r="K183" s="263">
        <v>28673.35</v>
      </c>
      <c r="L183" s="263">
        <v>27926</v>
      </c>
      <c r="M183" s="263">
        <v>0.70967999999999998</v>
      </c>
    </row>
    <row r="184" spans="1:13">
      <c r="A184" s="282">
        <v>175</v>
      </c>
      <c r="B184" s="263" t="s">
        <v>173</v>
      </c>
      <c r="C184" s="263">
        <v>1380.65</v>
      </c>
      <c r="D184" s="265">
        <v>1360</v>
      </c>
      <c r="E184" s="265">
        <v>1332.15</v>
      </c>
      <c r="F184" s="265">
        <v>1283.6500000000001</v>
      </c>
      <c r="G184" s="265">
        <v>1255.8000000000002</v>
      </c>
      <c r="H184" s="265">
        <v>1408.5</v>
      </c>
      <c r="I184" s="265">
        <v>1436.35</v>
      </c>
      <c r="J184" s="265">
        <v>1484.85</v>
      </c>
      <c r="K184" s="263">
        <v>1387.85</v>
      </c>
      <c r="L184" s="263">
        <v>1311.5</v>
      </c>
      <c r="M184" s="263">
        <v>35.212739999999997</v>
      </c>
    </row>
    <row r="185" spans="1:13">
      <c r="A185" s="282">
        <v>176</v>
      </c>
      <c r="B185" s="263" t="s">
        <v>171</v>
      </c>
      <c r="C185" s="263">
        <v>1799.95</v>
      </c>
      <c r="D185" s="265">
        <v>1801.6499999999999</v>
      </c>
      <c r="E185" s="265">
        <v>1783.3499999999997</v>
      </c>
      <c r="F185" s="265">
        <v>1766.7499999999998</v>
      </c>
      <c r="G185" s="265">
        <v>1748.4499999999996</v>
      </c>
      <c r="H185" s="265">
        <v>1818.2499999999998</v>
      </c>
      <c r="I185" s="265">
        <v>1836.55</v>
      </c>
      <c r="J185" s="265">
        <v>1853.1499999999999</v>
      </c>
      <c r="K185" s="263">
        <v>1819.95</v>
      </c>
      <c r="L185" s="263">
        <v>1785.05</v>
      </c>
      <c r="M185" s="263">
        <v>1.4247700000000001</v>
      </c>
    </row>
    <row r="186" spans="1:13">
      <c r="A186" s="282">
        <v>177</v>
      </c>
      <c r="B186" s="263" t="s">
        <v>169</v>
      </c>
      <c r="C186" s="263">
        <v>336.45</v>
      </c>
      <c r="D186" s="265">
        <v>335.99999999999994</v>
      </c>
      <c r="E186" s="265">
        <v>332.09999999999991</v>
      </c>
      <c r="F186" s="265">
        <v>327.74999999999994</v>
      </c>
      <c r="G186" s="265">
        <v>323.84999999999991</v>
      </c>
      <c r="H186" s="265">
        <v>340.34999999999991</v>
      </c>
      <c r="I186" s="265">
        <v>344.24999999999989</v>
      </c>
      <c r="J186" s="265">
        <v>348.59999999999991</v>
      </c>
      <c r="K186" s="263">
        <v>339.9</v>
      </c>
      <c r="L186" s="263">
        <v>331.65</v>
      </c>
      <c r="M186" s="263">
        <v>442.23939999999999</v>
      </c>
    </row>
    <row r="187" spans="1:13">
      <c r="A187" s="282">
        <v>178</v>
      </c>
      <c r="B187" s="263" t="s">
        <v>168</v>
      </c>
      <c r="C187" s="263">
        <v>93.1</v>
      </c>
      <c r="D187" s="265">
        <v>93.516666666666666</v>
      </c>
      <c r="E187" s="265">
        <v>90.333333333333329</v>
      </c>
      <c r="F187" s="265">
        <v>87.566666666666663</v>
      </c>
      <c r="G187" s="265">
        <v>84.383333333333326</v>
      </c>
      <c r="H187" s="265">
        <v>96.283333333333331</v>
      </c>
      <c r="I187" s="265">
        <v>99.466666666666669</v>
      </c>
      <c r="J187" s="265">
        <v>102.23333333333333</v>
      </c>
      <c r="K187" s="263">
        <v>96.7</v>
      </c>
      <c r="L187" s="263">
        <v>90.75</v>
      </c>
      <c r="M187" s="263">
        <v>728.44015999999999</v>
      </c>
    </row>
    <row r="188" spans="1:13">
      <c r="A188" s="282">
        <v>179</v>
      </c>
      <c r="B188" s="263" t="s">
        <v>175</v>
      </c>
      <c r="C188" s="263">
        <v>637.95000000000005</v>
      </c>
      <c r="D188" s="265">
        <v>637.9666666666667</v>
      </c>
      <c r="E188" s="265">
        <v>630.13333333333344</v>
      </c>
      <c r="F188" s="265">
        <v>622.31666666666672</v>
      </c>
      <c r="G188" s="265">
        <v>614.48333333333346</v>
      </c>
      <c r="H188" s="265">
        <v>645.78333333333342</v>
      </c>
      <c r="I188" s="265">
        <v>653.61666666666667</v>
      </c>
      <c r="J188" s="265">
        <v>661.43333333333339</v>
      </c>
      <c r="K188" s="263">
        <v>645.79999999999995</v>
      </c>
      <c r="L188" s="263">
        <v>630.15</v>
      </c>
      <c r="M188" s="263">
        <v>76.681799999999996</v>
      </c>
    </row>
    <row r="189" spans="1:13">
      <c r="A189" s="282">
        <v>180</v>
      </c>
      <c r="B189" s="263" t="s">
        <v>176</v>
      </c>
      <c r="C189" s="263">
        <v>455.2</v>
      </c>
      <c r="D189" s="265">
        <v>457.14999999999992</v>
      </c>
      <c r="E189" s="265">
        <v>451.94999999999982</v>
      </c>
      <c r="F189" s="265">
        <v>448.69999999999987</v>
      </c>
      <c r="G189" s="265">
        <v>443.49999999999977</v>
      </c>
      <c r="H189" s="265">
        <v>460.39999999999986</v>
      </c>
      <c r="I189" s="265">
        <v>465.6</v>
      </c>
      <c r="J189" s="265">
        <v>468.84999999999991</v>
      </c>
      <c r="K189" s="263">
        <v>462.35</v>
      </c>
      <c r="L189" s="263">
        <v>453.9</v>
      </c>
      <c r="M189" s="263">
        <v>9.0416600000000003</v>
      </c>
    </row>
    <row r="190" spans="1:13">
      <c r="A190" s="282">
        <v>181</v>
      </c>
      <c r="B190" s="263" t="s">
        <v>275</v>
      </c>
      <c r="C190" s="263">
        <v>599.79999999999995</v>
      </c>
      <c r="D190" s="265">
        <v>602.18333333333328</v>
      </c>
      <c r="E190" s="265">
        <v>594.61666666666656</v>
      </c>
      <c r="F190" s="265">
        <v>589.43333333333328</v>
      </c>
      <c r="G190" s="265">
        <v>581.86666666666656</v>
      </c>
      <c r="H190" s="265">
        <v>607.36666666666656</v>
      </c>
      <c r="I190" s="265">
        <v>614.93333333333339</v>
      </c>
      <c r="J190" s="265">
        <v>620.11666666666656</v>
      </c>
      <c r="K190" s="263">
        <v>609.75</v>
      </c>
      <c r="L190" s="263">
        <v>597</v>
      </c>
      <c r="M190" s="263">
        <v>2.8524400000000001</v>
      </c>
    </row>
    <row r="191" spans="1:13">
      <c r="A191" s="282">
        <v>182</v>
      </c>
      <c r="B191" s="263" t="s">
        <v>188</v>
      </c>
      <c r="C191" s="263">
        <v>532.79999999999995</v>
      </c>
      <c r="D191" s="265">
        <v>532.93333333333328</v>
      </c>
      <c r="E191" s="265">
        <v>527.86666666666656</v>
      </c>
      <c r="F191" s="265">
        <v>522.93333333333328</v>
      </c>
      <c r="G191" s="265">
        <v>517.86666666666656</v>
      </c>
      <c r="H191" s="265">
        <v>537.86666666666656</v>
      </c>
      <c r="I191" s="265">
        <v>542.93333333333339</v>
      </c>
      <c r="J191" s="265">
        <v>547.86666666666656</v>
      </c>
      <c r="K191" s="263">
        <v>538</v>
      </c>
      <c r="L191" s="263">
        <v>528</v>
      </c>
      <c r="M191" s="263">
        <v>14.1144</v>
      </c>
    </row>
    <row r="192" spans="1:13">
      <c r="A192" s="282">
        <v>183</v>
      </c>
      <c r="B192" s="263" t="s">
        <v>177</v>
      </c>
      <c r="C192" s="263">
        <v>726.15</v>
      </c>
      <c r="D192" s="265">
        <v>729.75</v>
      </c>
      <c r="E192" s="265">
        <v>716.65</v>
      </c>
      <c r="F192" s="265">
        <v>707.15</v>
      </c>
      <c r="G192" s="265">
        <v>694.05</v>
      </c>
      <c r="H192" s="265">
        <v>739.25</v>
      </c>
      <c r="I192" s="265">
        <v>752.34999999999991</v>
      </c>
      <c r="J192" s="265">
        <v>761.85</v>
      </c>
      <c r="K192" s="263">
        <v>742.85</v>
      </c>
      <c r="L192" s="263">
        <v>720.25</v>
      </c>
      <c r="M192" s="263">
        <v>35.575490000000002</v>
      </c>
    </row>
    <row r="193" spans="1:13">
      <c r="A193" s="282">
        <v>184</v>
      </c>
      <c r="B193" s="263" t="s">
        <v>183</v>
      </c>
      <c r="C193" s="263">
        <v>3109.5</v>
      </c>
      <c r="D193" s="265">
        <v>3106.5166666666664</v>
      </c>
      <c r="E193" s="265">
        <v>3094.0333333333328</v>
      </c>
      <c r="F193" s="265">
        <v>3078.5666666666666</v>
      </c>
      <c r="G193" s="265">
        <v>3066.083333333333</v>
      </c>
      <c r="H193" s="265">
        <v>3121.9833333333327</v>
      </c>
      <c r="I193" s="265">
        <v>3134.4666666666662</v>
      </c>
      <c r="J193" s="265">
        <v>3149.9333333333325</v>
      </c>
      <c r="K193" s="263">
        <v>3119</v>
      </c>
      <c r="L193" s="263">
        <v>3091.05</v>
      </c>
      <c r="M193" s="263">
        <v>16.153089999999999</v>
      </c>
    </row>
    <row r="194" spans="1:13">
      <c r="A194" s="282">
        <v>185</v>
      </c>
      <c r="B194" s="263" t="s">
        <v>804</v>
      </c>
      <c r="C194" s="263">
        <v>664.6</v>
      </c>
      <c r="D194" s="265">
        <v>667.1</v>
      </c>
      <c r="E194" s="265">
        <v>658.5</v>
      </c>
      <c r="F194" s="265">
        <v>652.4</v>
      </c>
      <c r="G194" s="265">
        <v>643.79999999999995</v>
      </c>
      <c r="H194" s="265">
        <v>673.2</v>
      </c>
      <c r="I194" s="265">
        <v>681.80000000000018</v>
      </c>
      <c r="J194" s="265">
        <v>687.90000000000009</v>
      </c>
      <c r="K194" s="263">
        <v>675.7</v>
      </c>
      <c r="L194" s="263">
        <v>661</v>
      </c>
      <c r="M194" s="263">
        <v>23.290939999999999</v>
      </c>
    </row>
    <row r="195" spans="1:13">
      <c r="A195" s="282">
        <v>186</v>
      </c>
      <c r="B195" s="263" t="s">
        <v>179</v>
      </c>
      <c r="C195" s="263">
        <v>294</v>
      </c>
      <c r="D195" s="265">
        <v>294.83333333333331</v>
      </c>
      <c r="E195" s="265">
        <v>289.66666666666663</v>
      </c>
      <c r="F195" s="265">
        <v>285.33333333333331</v>
      </c>
      <c r="G195" s="265">
        <v>280.16666666666663</v>
      </c>
      <c r="H195" s="265">
        <v>299.16666666666663</v>
      </c>
      <c r="I195" s="265">
        <v>304.33333333333326</v>
      </c>
      <c r="J195" s="265">
        <v>308.66666666666663</v>
      </c>
      <c r="K195" s="263">
        <v>300</v>
      </c>
      <c r="L195" s="263">
        <v>290.5</v>
      </c>
      <c r="M195" s="263">
        <v>581.58986000000004</v>
      </c>
    </row>
    <row r="196" spans="1:13">
      <c r="A196" s="282">
        <v>187</v>
      </c>
      <c r="B196" s="254" t="s">
        <v>181</v>
      </c>
      <c r="C196" s="254">
        <v>95.65</v>
      </c>
      <c r="D196" s="289">
        <v>95.366666666666674</v>
      </c>
      <c r="E196" s="289">
        <v>93.833333333333343</v>
      </c>
      <c r="F196" s="289">
        <v>92.016666666666666</v>
      </c>
      <c r="G196" s="289">
        <v>90.483333333333334</v>
      </c>
      <c r="H196" s="289">
        <v>97.183333333333351</v>
      </c>
      <c r="I196" s="289">
        <v>98.716666666666683</v>
      </c>
      <c r="J196" s="289">
        <v>100.53333333333336</v>
      </c>
      <c r="K196" s="254">
        <v>96.9</v>
      </c>
      <c r="L196" s="254">
        <v>93.55</v>
      </c>
      <c r="M196" s="254">
        <v>409.43045999999998</v>
      </c>
    </row>
    <row r="197" spans="1:13">
      <c r="A197" s="282">
        <v>188</v>
      </c>
      <c r="B197" s="254" t="s">
        <v>182</v>
      </c>
      <c r="C197" s="254">
        <v>925.6</v>
      </c>
      <c r="D197" s="289">
        <v>927.11666666666667</v>
      </c>
      <c r="E197" s="289">
        <v>909.23333333333335</v>
      </c>
      <c r="F197" s="289">
        <v>892.86666666666667</v>
      </c>
      <c r="G197" s="289">
        <v>874.98333333333335</v>
      </c>
      <c r="H197" s="289">
        <v>943.48333333333335</v>
      </c>
      <c r="I197" s="289">
        <v>961.36666666666679</v>
      </c>
      <c r="J197" s="289">
        <v>977.73333333333335</v>
      </c>
      <c r="K197" s="254">
        <v>945</v>
      </c>
      <c r="L197" s="254">
        <v>910.75</v>
      </c>
      <c r="M197" s="254">
        <v>247.52386000000001</v>
      </c>
    </row>
    <row r="198" spans="1:13">
      <c r="A198" s="282">
        <v>189</v>
      </c>
      <c r="B198" s="254" t="s">
        <v>184</v>
      </c>
      <c r="C198" s="254">
        <v>950.2</v>
      </c>
      <c r="D198" s="289">
        <v>955.51666666666677</v>
      </c>
      <c r="E198" s="289">
        <v>940.08333333333348</v>
      </c>
      <c r="F198" s="289">
        <v>929.9666666666667</v>
      </c>
      <c r="G198" s="289">
        <v>914.53333333333342</v>
      </c>
      <c r="H198" s="289">
        <v>965.63333333333355</v>
      </c>
      <c r="I198" s="289">
        <v>981.06666666666672</v>
      </c>
      <c r="J198" s="289">
        <v>991.18333333333362</v>
      </c>
      <c r="K198" s="254">
        <v>970.95</v>
      </c>
      <c r="L198" s="254">
        <v>945.4</v>
      </c>
      <c r="M198" s="254">
        <v>39.165170000000003</v>
      </c>
    </row>
    <row r="199" spans="1:13">
      <c r="A199" s="282">
        <v>190</v>
      </c>
      <c r="B199" s="254" t="s">
        <v>164</v>
      </c>
      <c r="C199" s="254">
        <v>958.65</v>
      </c>
      <c r="D199" s="289">
        <v>983.55000000000007</v>
      </c>
      <c r="E199" s="289">
        <v>927.10000000000014</v>
      </c>
      <c r="F199" s="289">
        <v>895.55000000000007</v>
      </c>
      <c r="G199" s="289">
        <v>839.10000000000014</v>
      </c>
      <c r="H199" s="289">
        <v>1015.1000000000001</v>
      </c>
      <c r="I199" s="289">
        <v>1071.5500000000002</v>
      </c>
      <c r="J199" s="289">
        <v>1103.1000000000001</v>
      </c>
      <c r="K199" s="254">
        <v>1040</v>
      </c>
      <c r="L199" s="254">
        <v>952</v>
      </c>
      <c r="M199" s="254">
        <v>7.7451499999999998</v>
      </c>
    </row>
    <row r="200" spans="1:13">
      <c r="A200" s="282">
        <v>191</v>
      </c>
      <c r="B200" s="254" t="s">
        <v>185</v>
      </c>
      <c r="C200" s="254">
        <v>1461.45</v>
      </c>
      <c r="D200" s="289">
        <v>1469.9833333333336</v>
      </c>
      <c r="E200" s="289">
        <v>1443.0666666666671</v>
      </c>
      <c r="F200" s="289">
        <v>1424.6833333333334</v>
      </c>
      <c r="G200" s="289">
        <v>1397.7666666666669</v>
      </c>
      <c r="H200" s="289">
        <v>1488.3666666666672</v>
      </c>
      <c r="I200" s="289">
        <v>1515.2833333333338</v>
      </c>
      <c r="J200" s="289">
        <v>1533.6666666666674</v>
      </c>
      <c r="K200" s="254">
        <v>1496.9</v>
      </c>
      <c r="L200" s="254">
        <v>1451.6</v>
      </c>
      <c r="M200" s="254">
        <v>17.2607</v>
      </c>
    </row>
    <row r="201" spans="1:13">
      <c r="A201" s="282">
        <v>192</v>
      </c>
      <c r="B201" s="254" t="s">
        <v>186</v>
      </c>
      <c r="C201" s="254">
        <v>2531.9499999999998</v>
      </c>
      <c r="D201" s="289">
        <v>2546.8666666666668</v>
      </c>
      <c r="E201" s="289">
        <v>2494.7333333333336</v>
      </c>
      <c r="F201" s="289">
        <v>2457.5166666666669</v>
      </c>
      <c r="G201" s="289">
        <v>2405.3833333333337</v>
      </c>
      <c r="H201" s="289">
        <v>2584.0833333333335</v>
      </c>
      <c r="I201" s="289">
        <v>2636.2166666666667</v>
      </c>
      <c r="J201" s="289">
        <v>2673.4333333333334</v>
      </c>
      <c r="K201" s="254">
        <v>2599</v>
      </c>
      <c r="L201" s="254">
        <v>2509.65</v>
      </c>
      <c r="M201" s="254">
        <v>2.9952299999999998</v>
      </c>
    </row>
    <row r="202" spans="1:13">
      <c r="A202" s="282">
        <v>193</v>
      </c>
      <c r="B202" s="254" t="s">
        <v>187</v>
      </c>
      <c r="C202" s="254">
        <v>394</v>
      </c>
      <c r="D202" s="289">
        <v>391.31666666666666</v>
      </c>
      <c r="E202" s="289">
        <v>386.73333333333335</v>
      </c>
      <c r="F202" s="289">
        <v>379.4666666666667</v>
      </c>
      <c r="G202" s="289">
        <v>374.88333333333338</v>
      </c>
      <c r="H202" s="289">
        <v>398.58333333333331</v>
      </c>
      <c r="I202" s="289">
        <v>403.16666666666669</v>
      </c>
      <c r="J202" s="289">
        <v>410.43333333333328</v>
      </c>
      <c r="K202" s="254">
        <v>395.9</v>
      </c>
      <c r="L202" s="254">
        <v>384.05</v>
      </c>
      <c r="M202" s="254">
        <v>17.65436</v>
      </c>
    </row>
    <row r="203" spans="1:13">
      <c r="A203" s="282">
        <v>194</v>
      </c>
      <c r="B203" s="254" t="s">
        <v>510</v>
      </c>
      <c r="C203" s="254">
        <v>770.3</v>
      </c>
      <c r="D203" s="289">
        <v>766.75</v>
      </c>
      <c r="E203" s="289">
        <v>745.55</v>
      </c>
      <c r="F203" s="289">
        <v>720.8</v>
      </c>
      <c r="G203" s="289">
        <v>699.59999999999991</v>
      </c>
      <c r="H203" s="289">
        <v>791.5</v>
      </c>
      <c r="I203" s="289">
        <v>812.7</v>
      </c>
      <c r="J203" s="289">
        <v>837.45</v>
      </c>
      <c r="K203" s="254">
        <v>787.95</v>
      </c>
      <c r="L203" s="254">
        <v>742</v>
      </c>
      <c r="M203" s="254">
        <v>35.072049999999997</v>
      </c>
    </row>
    <row r="204" spans="1:13">
      <c r="A204" s="282">
        <v>195</v>
      </c>
      <c r="B204" s="254" t="s">
        <v>193</v>
      </c>
      <c r="C204" s="254">
        <v>585.4</v>
      </c>
      <c r="D204" s="289">
        <v>587.91666666666663</v>
      </c>
      <c r="E204" s="289">
        <v>578.7833333333333</v>
      </c>
      <c r="F204" s="289">
        <v>572.16666666666663</v>
      </c>
      <c r="G204" s="289">
        <v>563.0333333333333</v>
      </c>
      <c r="H204" s="289">
        <v>594.5333333333333</v>
      </c>
      <c r="I204" s="289">
        <v>603.66666666666674</v>
      </c>
      <c r="J204" s="289">
        <v>610.2833333333333</v>
      </c>
      <c r="K204" s="254">
        <v>597.04999999999995</v>
      </c>
      <c r="L204" s="254">
        <v>581.29999999999995</v>
      </c>
      <c r="M204" s="254">
        <v>33.565980000000003</v>
      </c>
    </row>
    <row r="205" spans="1:13">
      <c r="A205" s="282">
        <v>196</v>
      </c>
      <c r="B205" s="254" t="s">
        <v>191</v>
      </c>
      <c r="C205" s="254">
        <v>6067.9</v>
      </c>
      <c r="D205" s="289">
        <v>6072.9000000000005</v>
      </c>
      <c r="E205" s="289">
        <v>5990.8000000000011</v>
      </c>
      <c r="F205" s="289">
        <v>5913.7000000000007</v>
      </c>
      <c r="G205" s="289">
        <v>5831.6000000000013</v>
      </c>
      <c r="H205" s="289">
        <v>6150.0000000000009</v>
      </c>
      <c r="I205" s="289">
        <v>6232.1000000000013</v>
      </c>
      <c r="J205" s="289">
        <v>6309.2000000000007</v>
      </c>
      <c r="K205" s="254">
        <v>6155</v>
      </c>
      <c r="L205" s="254">
        <v>5995.8</v>
      </c>
      <c r="M205" s="254">
        <v>9.6845400000000001</v>
      </c>
    </row>
    <row r="206" spans="1:13">
      <c r="A206" s="282">
        <v>197</v>
      </c>
      <c r="B206" s="254" t="s">
        <v>192</v>
      </c>
      <c r="C206" s="254">
        <v>32.700000000000003</v>
      </c>
      <c r="D206" s="289">
        <v>32.650000000000006</v>
      </c>
      <c r="E206" s="289">
        <v>32.20000000000001</v>
      </c>
      <c r="F206" s="289">
        <v>31.700000000000003</v>
      </c>
      <c r="G206" s="289">
        <v>31.250000000000007</v>
      </c>
      <c r="H206" s="289">
        <v>33.150000000000013</v>
      </c>
      <c r="I206" s="289">
        <v>33.6</v>
      </c>
      <c r="J206" s="289">
        <v>34.100000000000016</v>
      </c>
      <c r="K206" s="254">
        <v>33.1</v>
      </c>
      <c r="L206" s="254">
        <v>32.15</v>
      </c>
      <c r="M206" s="254">
        <v>51.940739999999998</v>
      </c>
    </row>
    <row r="207" spans="1:13">
      <c r="A207" s="282">
        <v>198</v>
      </c>
      <c r="B207" s="254" t="s">
        <v>189</v>
      </c>
      <c r="C207" s="254">
        <v>1140.8499999999999</v>
      </c>
      <c r="D207" s="289">
        <v>1133.3833333333334</v>
      </c>
      <c r="E207" s="289">
        <v>1119.8666666666668</v>
      </c>
      <c r="F207" s="289">
        <v>1098.8833333333334</v>
      </c>
      <c r="G207" s="289">
        <v>1085.3666666666668</v>
      </c>
      <c r="H207" s="289">
        <v>1154.3666666666668</v>
      </c>
      <c r="I207" s="289">
        <v>1167.8833333333337</v>
      </c>
      <c r="J207" s="289">
        <v>1188.8666666666668</v>
      </c>
      <c r="K207" s="254">
        <v>1146.9000000000001</v>
      </c>
      <c r="L207" s="254">
        <v>1112.4000000000001</v>
      </c>
      <c r="M207" s="254">
        <v>4.9610099999999999</v>
      </c>
    </row>
    <row r="208" spans="1:13">
      <c r="A208" s="282">
        <v>199</v>
      </c>
      <c r="B208" s="254" t="s">
        <v>141</v>
      </c>
      <c r="C208" s="254">
        <v>522.15</v>
      </c>
      <c r="D208" s="289">
        <v>521.51666666666665</v>
      </c>
      <c r="E208" s="289">
        <v>517.58333333333326</v>
      </c>
      <c r="F208" s="289">
        <v>513.01666666666665</v>
      </c>
      <c r="G208" s="289">
        <v>509.08333333333326</v>
      </c>
      <c r="H208" s="289">
        <v>526.08333333333326</v>
      </c>
      <c r="I208" s="289">
        <v>530.01666666666665</v>
      </c>
      <c r="J208" s="289">
        <v>534.58333333333326</v>
      </c>
      <c r="K208" s="254">
        <v>525.45000000000005</v>
      </c>
      <c r="L208" s="254">
        <v>516.95000000000005</v>
      </c>
      <c r="M208" s="254">
        <v>13.40593</v>
      </c>
    </row>
    <row r="209" spans="1:13">
      <c r="A209" s="282">
        <v>200</v>
      </c>
      <c r="B209" s="254" t="s">
        <v>277</v>
      </c>
      <c r="C209" s="254">
        <v>224.6</v>
      </c>
      <c r="D209" s="289">
        <v>224.95000000000002</v>
      </c>
      <c r="E209" s="289">
        <v>222.65000000000003</v>
      </c>
      <c r="F209" s="289">
        <v>220.70000000000002</v>
      </c>
      <c r="G209" s="289">
        <v>218.40000000000003</v>
      </c>
      <c r="H209" s="289">
        <v>226.90000000000003</v>
      </c>
      <c r="I209" s="289">
        <v>229.20000000000005</v>
      </c>
      <c r="J209" s="289">
        <v>231.15000000000003</v>
      </c>
      <c r="K209" s="254">
        <v>227.25</v>
      </c>
      <c r="L209" s="254">
        <v>223</v>
      </c>
      <c r="M209" s="254">
        <v>2.7134999999999998</v>
      </c>
    </row>
    <row r="210" spans="1:13">
      <c r="A210" s="282">
        <v>201</v>
      </c>
      <c r="B210" s="254" t="s">
        <v>522</v>
      </c>
      <c r="C210" s="254">
        <v>879.9</v>
      </c>
      <c r="D210" s="289">
        <v>886.18333333333339</v>
      </c>
      <c r="E210" s="289">
        <v>867.16666666666674</v>
      </c>
      <c r="F210" s="289">
        <v>854.43333333333339</v>
      </c>
      <c r="G210" s="289">
        <v>835.41666666666674</v>
      </c>
      <c r="H210" s="289">
        <v>898.91666666666674</v>
      </c>
      <c r="I210" s="289">
        <v>917.93333333333339</v>
      </c>
      <c r="J210" s="289">
        <v>930.66666666666674</v>
      </c>
      <c r="K210" s="254">
        <v>905.2</v>
      </c>
      <c r="L210" s="254">
        <v>873.45</v>
      </c>
      <c r="M210" s="254">
        <v>6.6688700000000001</v>
      </c>
    </row>
    <row r="211" spans="1:13">
      <c r="A211" s="282">
        <v>202</v>
      </c>
      <c r="B211" s="254" t="s">
        <v>118</v>
      </c>
      <c r="C211" s="254">
        <v>8.4499999999999993</v>
      </c>
      <c r="D211" s="289">
        <v>8.4500000000000011</v>
      </c>
      <c r="E211" s="289">
        <v>8.3500000000000014</v>
      </c>
      <c r="F211" s="289">
        <v>8.25</v>
      </c>
      <c r="G211" s="289">
        <v>8.15</v>
      </c>
      <c r="H211" s="289">
        <v>8.5500000000000025</v>
      </c>
      <c r="I211" s="289">
        <v>8.65</v>
      </c>
      <c r="J211" s="289">
        <v>8.7500000000000036</v>
      </c>
      <c r="K211" s="254">
        <v>8.5500000000000007</v>
      </c>
      <c r="L211" s="254">
        <v>8.35</v>
      </c>
      <c r="M211" s="254">
        <v>615.71312999999998</v>
      </c>
    </row>
    <row r="212" spans="1:13">
      <c r="A212" s="282">
        <v>203</v>
      </c>
      <c r="B212" s="254" t="s">
        <v>195</v>
      </c>
      <c r="C212" s="254">
        <v>938.9</v>
      </c>
      <c r="D212" s="289">
        <v>943.21666666666658</v>
      </c>
      <c r="E212" s="289">
        <v>929.73333333333312</v>
      </c>
      <c r="F212" s="289">
        <v>920.56666666666649</v>
      </c>
      <c r="G212" s="289">
        <v>907.08333333333303</v>
      </c>
      <c r="H212" s="289">
        <v>952.38333333333321</v>
      </c>
      <c r="I212" s="289">
        <v>965.86666666666656</v>
      </c>
      <c r="J212" s="289">
        <v>975.0333333333333</v>
      </c>
      <c r="K212" s="254">
        <v>956.7</v>
      </c>
      <c r="L212" s="254">
        <v>934.05</v>
      </c>
      <c r="M212" s="254">
        <v>14.143000000000001</v>
      </c>
    </row>
    <row r="213" spans="1:13">
      <c r="A213" s="282">
        <v>204</v>
      </c>
      <c r="B213" s="254" t="s">
        <v>528</v>
      </c>
      <c r="C213" s="254">
        <v>2131.6999999999998</v>
      </c>
      <c r="D213" s="289">
        <v>2119.6</v>
      </c>
      <c r="E213" s="289">
        <v>2099.1</v>
      </c>
      <c r="F213" s="289">
        <v>2066.5</v>
      </c>
      <c r="G213" s="289">
        <v>2046</v>
      </c>
      <c r="H213" s="289">
        <v>2152.1999999999998</v>
      </c>
      <c r="I213" s="289">
        <v>2172.6999999999998</v>
      </c>
      <c r="J213" s="289">
        <v>2205.2999999999997</v>
      </c>
      <c r="K213" s="254">
        <v>2140.1</v>
      </c>
      <c r="L213" s="254">
        <v>2087</v>
      </c>
      <c r="M213" s="254">
        <v>6.9266800000000002</v>
      </c>
    </row>
    <row r="214" spans="1:13">
      <c r="A214" s="282">
        <v>205</v>
      </c>
      <c r="B214" s="254" t="s">
        <v>196</v>
      </c>
      <c r="C214" s="289">
        <v>475.7</v>
      </c>
      <c r="D214" s="289">
        <v>479.13333333333338</v>
      </c>
      <c r="E214" s="289">
        <v>470.91666666666674</v>
      </c>
      <c r="F214" s="289">
        <v>466.13333333333338</v>
      </c>
      <c r="G214" s="289">
        <v>457.91666666666674</v>
      </c>
      <c r="H214" s="289">
        <v>483.91666666666674</v>
      </c>
      <c r="I214" s="289">
        <v>492.13333333333333</v>
      </c>
      <c r="J214" s="289">
        <v>496.91666666666674</v>
      </c>
      <c r="K214" s="289">
        <v>487.35</v>
      </c>
      <c r="L214" s="289">
        <v>474.35</v>
      </c>
      <c r="M214" s="289">
        <v>135.96002999999999</v>
      </c>
    </row>
    <row r="215" spans="1:13">
      <c r="A215" s="282">
        <v>206</v>
      </c>
      <c r="B215" s="254" t="s">
        <v>197</v>
      </c>
      <c r="C215" s="289">
        <v>14</v>
      </c>
      <c r="D215" s="289">
        <v>14.016666666666666</v>
      </c>
      <c r="E215" s="289">
        <v>13.883333333333331</v>
      </c>
      <c r="F215" s="289">
        <v>13.766666666666666</v>
      </c>
      <c r="G215" s="289">
        <v>13.633333333333331</v>
      </c>
      <c r="H215" s="289">
        <v>14.133333333333331</v>
      </c>
      <c r="I215" s="289">
        <v>14.266666666666664</v>
      </c>
      <c r="J215" s="289">
        <v>14.383333333333331</v>
      </c>
      <c r="K215" s="289">
        <v>14.15</v>
      </c>
      <c r="L215" s="289">
        <v>13.9</v>
      </c>
      <c r="M215" s="289">
        <v>894.75097000000005</v>
      </c>
    </row>
    <row r="216" spans="1:13">
      <c r="A216" s="282">
        <v>207</v>
      </c>
      <c r="B216" s="254" t="s">
        <v>198</v>
      </c>
      <c r="C216" s="289">
        <v>188</v>
      </c>
      <c r="D216" s="289">
        <v>189.33333333333334</v>
      </c>
      <c r="E216" s="289">
        <v>185.66666666666669</v>
      </c>
      <c r="F216" s="289">
        <v>183.33333333333334</v>
      </c>
      <c r="G216" s="289">
        <v>179.66666666666669</v>
      </c>
      <c r="H216" s="289">
        <v>191.66666666666669</v>
      </c>
      <c r="I216" s="289">
        <v>195.33333333333337</v>
      </c>
      <c r="J216" s="289">
        <v>197.66666666666669</v>
      </c>
      <c r="K216" s="289">
        <v>193</v>
      </c>
      <c r="L216" s="289">
        <v>187</v>
      </c>
      <c r="M216" s="289">
        <v>85.294390000000007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83"/>
      <c r="B1" s="583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44312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80" t="s">
        <v>16</v>
      </c>
      <c r="B9" s="581" t="s">
        <v>18</v>
      </c>
      <c r="C9" s="579" t="s">
        <v>19</v>
      </c>
      <c r="D9" s="579" t="s">
        <v>20</v>
      </c>
      <c r="E9" s="579" t="s">
        <v>21</v>
      </c>
      <c r="F9" s="579"/>
      <c r="G9" s="579"/>
      <c r="H9" s="579" t="s">
        <v>22</v>
      </c>
      <c r="I9" s="579"/>
      <c r="J9" s="579"/>
      <c r="K9" s="260"/>
      <c r="L9" s="267"/>
      <c r="M9" s="268"/>
    </row>
    <row r="10" spans="1:15" ht="42.75" customHeight="1">
      <c r="A10" s="575"/>
      <c r="B10" s="577"/>
      <c r="C10" s="582" t="s">
        <v>23</v>
      </c>
      <c r="D10" s="582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497" t="s">
        <v>284</v>
      </c>
      <c r="C11" s="494">
        <v>26378</v>
      </c>
      <c r="D11" s="495">
        <v>26593</v>
      </c>
      <c r="E11" s="495">
        <v>25986</v>
      </c>
      <c r="F11" s="495">
        <v>25594</v>
      </c>
      <c r="G11" s="495">
        <v>24987</v>
      </c>
      <c r="H11" s="495">
        <v>26985</v>
      </c>
      <c r="I11" s="495">
        <v>27592</v>
      </c>
      <c r="J11" s="495">
        <v>27984</v>
      </c>
      <c r="K11" s="494">
        <v>27200</v>
      </c>
      <c r="L11" s="494">
        <v>26201</v>
      </c>
      <c r="M11" s="494">
        <v>2.9350000000000001E-2</v>
      </c>
    </row>
    <row r="12" spans="1:15" ht="12" customHeight="1">
      <c r="A12" s="254">
        <v>2</v>
      </c>
      <c r="B12" s="497" t="s">
        <v>785</v>
      </c>
      <c r="C12" s="494">
        <v>1380.7</v>
      </c>
      <c r="D12" s="495">
        <v>1381.1000000000001</v>
      </c>
      <c r="E12" s="495">
        <v>1368.6000000000004</v>
      </c>
      <c r="F12" s="495">
        <v>1356.5000000000002</v>
      </c>
      <c r="G12" s="495">
        <v>1344.0000000000005</v>
      </c>
      <c r="H12" s="495">
        <v>1393.2000000000003</v>
      </c>
      <c r="I12" s="495">
        <v>1405.6999999999998</v>
      </c>
      <c r="J12" s="495">
        <v>1417.8000000000002</v>
      </c>
      <c r="K12" s="494">
        <v>1393.6</v>
      </c>
      <c r="L12" s="494">
        <v>1369</v>
      </c>
      <c r="M12" s="494">
        <v>1.55372</v>
      </c>
    </row>
    <row r="13" spans="1:15" ht="12" customHeight="1">
      <c r="A13" s="254">
        <v>3</v>
      </c>
      <c r="B13" s="497" t="s">
        <v>816</v>
      </c>
      <c r="C13" s="494">
        <v>1511.8</v>
      </c>
      <c r="D13" s="495">
        <v>1516.9333333333334</v>
      </c>
      <c r="E13" s="495">
        <v>1488.8666666666668</v>
      </c>
      <c r="F13" s="495">
        <v>1465.9333333333334</v>
      </c>
      <c r="G13" s="495">
        <v>1437.8666666666668</v>
      </c>
      <c r="H13" s="495">
        <v>1539.8666666666668</v>
      </c>
      <c r="I13" s="495">
        <v>1567.9333333333334</v>
      </c>
      <c r="J13" s="495">
        <v>1590.8666666666668</v>
      </c>
      <c r="K13" s="494">
        <v>1545</v>
      </c>
      <c r="L13" s="494">
        <v>1494</v>
      </c>
      <c r="M13" s="494">
        <v>0.56608999999999998</v>
      </c>
    </row>
    <row r="14" spans="1:15" ht="12" customHeight="1">
      <c r="A14" s="254">
        <v>4</v>
      </c>
      <c r="B14" s="497" t="s">
        <v>38</v>
      </c>
      <c r="C14" s="494">
        <v>1812.9</v>
      </c>
      <c r="D14" s="495">
        <v>1823.2666666666667</v>
      </c>
      <c r="E14" s="495">
        <v>1791.6333333333332</v>
      </c>
      <c r="F14" s="495">
        <v>1770.3666666666666</v>
      </c>
      <c r="G14" s="495">
        <v>1738.7333333333331</v>
      </c>
      <c r="H14" s="495">
        <v>1844.5333333333333</v>
      </c>
      <c r="I14" s="495">
        <v>1876.166666666667</v>
      </c>
      <c r="J14" s="495">
        <v>1897.4333333333334</v>
      </c>
      <c r="K14" s="494">
        <v>1854.9</v>
      </c>
      <c r="L14" s="494">
        <v>1802</v>
      </c>
      <c r="M14" s="494">
        <v>8.8618799999999993</v>
      </c>
    </row>
    <row r="15" spans="1:15" ht="12" customHeight="1">
      <c r="A15" s="254">
        <v>5</v>
      </c>
      <c r="B15" s="497" t="s">
        <v>285</v>
      </c>
      <c r="C15" s="494">
        <v>1872.45</v>
      </c>
      <c r="D15" s="495">
        <v>1871.1499999999999</v>
      </c>
      <c r="E15" s="495">
        <v>1844.2999999999997</v>
      </c>
      <c r="F15" s="495">
        <v>1816.1499999999999</v>
      </c>
      <c r="G15" s="495">
        <v>1789.2999999999997</v>
      </c>
      <c r="H15" s="495">
        <v>1899.2999999999997</v>
      </c>
      <c r="I15" s="495">
        <v>1926.1499999999996</v>
      </c>
      <c r="J15" s="495">
        <v>1954.2999999999997</v>
      </c>
      <c r="K15" s="494">
        <v>1898</v>
      </c>
      <c r="L15" s="494">
        <v>1843</v>
      </c>
      <c r="M15" s="494">
        <v>0.53300999999999998</v>
      </c>
    </row>
    <row r="16" spans="1:15" ht="12" customHeight="1">
      <c r="A16" s="254">
        <v>6</v>
      </c>
      <c r="B16" s="497" t="s">
        <v>286</v>
      </c>
      <c r="C16" s="494">
        <v>1276.55</v>
      </c>
      <c r="D16" s="495">
        <v>1266.1833333333332</v>
      </c>
      <c r="E16" s="495">
        <v>1242.4666666666662</v>
      </c>
      <c r="F16" s="495">
        <v>1208.383333333333</v>
      </c>
      <c r="G16" s="495">
        <v>1184.6666666666661</v>
      </c>
      <c r="H16" s="495">
        <v>1300.2666666666664</v>
      </c>
      <c r="I16" s="495">
        <v>1323.9833333333331</v>
      </c>
      <c r="J16" s="495">
        <v>1358.0666666666666</v>
      </c>
      <c r="K16" s="494">
        <v>1289.9000000000001</v>
      </c>
      <c r="L16" s="494">
        <v>1232.0999999999999</v>
      </c>
      <c r="M16" s="494">
        <v>3.3231000000000002</v>
      </c>
    </row>
    <row r="17" spans="1:13" ht="12" customHeight="1">
      <c r="A17" s="254">
        <v>7</v>
      </c>
      <c r="B17" s="497" t="s">
        <v>222</v>
      </c>
      <c r="C17" s="494">
        <v>1075.5</v>
      </c>
      <c r="D17" s="495">
        <v>1085.7666666666667</v>
      </c>
      <c r="E17" s="495">
        <v>1043.0333333333333</v>
      </c>
      <c r="F17" s="495">
        <v>1010.5666666666666</v>
      </c>
      <c r="G17" s="495">
        <v>967.83333333333326</v>
      </c>
      <c r="H17" s="495">
        <v>1118.2333333333333</v>
      </c>
      <c r="I17" s="495">
        <v>1160.9666666666665</v>
      </c>
      <c r="J17" s="495">
        <v>1193.4333333333334</v>
      </c>
      <c r="K17" s="494">
        <v>1128.5</v>
      </c>
      <c r="L17" s="494">
        <v>1053.3</v>
      </c>
      <c r="M17" s="494">
        <v>22.571829999999999</v>
      </c>
    </row>
    <row r="18" spans="1:13" ht="12" customHeight="1">
      <c r="A18" s="254">
        <v>8</v>
      </c>
      <c r="B18" s="497" t="s">
        <v>734</v>
      </c>
      <c r="C18" s="494">
        <v>715</v>
      </c>
      <c r="D18" s="495">
        <v>717.19999999999993</v>
      </c>
      <c r="E18" s="495">
        <v>699.09999999999991</v>
      </c>
      <c r="F18" s="495">
        <v>683.19999999999993</v>
      </c>
      <c r="G18" s="495">
        <v>665.09999999999991</v>
      </c>
      <c r="H18" s="495">
        <v>733.09999999999991</v>
      </c>
      <c r="I18" s="495">
        <v>751.2</v>
      </c>
      <c r="J18" s="495">
        <v>767.09999999999991</v>
      </c>
      <c r="K18" s="494">
        <v>735.3</v>
      </c>
      <c r="L18" s="494">
        <v>701.3</v>
      </c>
      <c r="M18" s="494">
        <v>3.5210400000000002</v>
      </c>
    </row>
    <row r="19" spans="1:13" ht="12" customHeight="1">
      <c r="A19" s="254">
        <v>9</v>
      </c>
      <c r="B19" s="497" t="s">
        <v>735</v>
      </c>
      <c r="C19" s="494">
        <v>1462.8</v>
      </c>
      <c r="D19" s="495">
        <v>1453.05</v>
      </c>
      <c r="E19" s="495">
        <v>1430.6499999999999</v>
      </c>
      <c r="F19" s="495">
        <v>1398.5</v>
      </c>
      <c r="G19" s="495">
        <v>1376.1</v>
      </c>
      <c r="H19" s="495">
        <v>1485.1999999999998</v>
      </c>
      <c r="I19" s="495">
        <v>1507.6</v>
      </c>
      <c r="J19" s="495">
        <v>1539.7499999999998</v>
      </c>
      <c r="K19" s="494">
        <v>1475.45</v>
      </c>
      <c r="L19" s="494">
        <v>1420.9</v>
      </c>
      <c r="M19" s="494">
        <v>6.7076000000000002</v>
      </c>
    </row>
    <row r="20" spans="1:13" ht="12" customHeight="1">
      <c r="A20" s="254">
        <v>10</v>
      </c>
      <c r="B20" s="497" t="s">
        <v>287</v>
      </c>
      <c r="C20" s="494">
        <v>2271.75</v>
      </c>
      <c r="D20" s="495">
        <v>2247.15</v>
      </c>
      <c r="E20" s="495">
        <v>2209.3000000000002</v>
      </c>
      <c r="F20" s="495">
        <v>2146.85</v>
      </c>
      <c r="G20" s="495">
        <v>2109</v>
      </c>
      <c r="H20" s="495">
        <v>2309.6000000000004</v>
      </c>
      <c r="I20" s="495">
        <v>2347.4499999999998</v>
      </c>
      <c r="J20" s="495">
        <v>2409.9000000000005</v>
      </c>
      <c r="K20" s="494">
        <v>2285</v>
      </c>
      <c r="L20" s="494">
        <v>2184.6999999999998</v>
      </c>
      <c r="M20" s="494">
        <v>0.49020999999999998</v>
      </c>
    </row>
    <row r="21" spans="1:13" ht="12" customHeight="1">
      <c r="A21" s="254">
        <v>11</v>
      </c>
      <c r="B21" s="497" t="s">
        <v>288</v>
      </c>
      <c r="C21" s="494">
        <v>15076.35</v>
      </c>
      <c r="D21" s="495">
        <v>15074.616666666667</v>
      </c>
      <c r="E21" s="495">
        <v>14904.233333333334</v>
      </c>
      <c r="F21" s="495">
        <v>14732.116666666667</v>
      </c>
      <c r="G21" s="495">
        <v>14561.733333333334</v>
      </c>
      <c r="H21" s="495">
        <v>15246.733333333334</v>
      </c>
      <c r="I21" s="495">
        <v>15417.116666666669</v>
      </c>
      <c r="J21" s="495">
        <v>15589.233333333334</v>
      </c>
      <c r="K21" s="494">
        <v>15245</v>
      </c>
      <c r="L21" s="494">
        <v>14902.5</v>
      </c>
      <c r="M21" s="494">
        <v>7.6939999999999995E-2</v>
      </c>
    </row>
    <row r="22" spans="1:13" ht="12" customHeight="1">
      <c r="A22" s="254">
        <v>12</v>
      </c>
      <c r="B22" s="497" t="s">
        <v>40</v>
      </c>
      <c r="C22" s="494">
        <v>1157.5999999999999</v>
      </c>
      <c r="D22" s="495">
        <v>1162.05</v>
      </c>
      <c r="E22" s="495">
        <v>1141.1999999999998</v>
      </c>
      <c r="F22" s="495">
        <v>1124.8</v>
      </c>
      <c r="G22" s="495">
        <v>1103.9499999999998</v>
      </c>
      <c r="H22" s="495">
        <v>1178.4499999999998</v>
      </c>
      <c r="I22" s="495">
        <v>1199.2999999999997</v>
      </c>
      <c r="J22" s="495">
        <v>1215.6999999999998</v>
      </c>
      <c r="K22" s="494">
        <v>1182.9000000000001</v>
      </c>
      <c r="L22" s="494">
        <v>1145.6500000000001</v>
      </c>
      <c r="M22" s="494">
        <v>61.671509999999998</v>
      </c>
    </row>
    <row r="23" spans="1:13">
      <c r="A23" s="254">
        <v>13</v>
      </c>
      <c r="B23" s="497" t="s">
        <v>289</v>
      </c>
      <c r="C23" s="494">
        <v>1052.4000000000001</v>
      </c>
      <c r="D23" s="495">
        <v>1048.1166666666668</v>
      </c>
      <c r="E23" s="495">
        <v>1031.2833333333335</v>
      </c>
      <c r="F23" s="495">
        <v>1010.1666666666667</v>
      </c>
      <c r="G23" s="495">
        <v>993.33333333333348</v>
      </c>
      <c r="H23" s="495">
        <v>1069.2333333333336</v>
      </c>
      <c r="I23" s="495">
        <v>1086.0666666666666</v>
      </c>
      <c r="J23" s="495">
        <v>1107.1833333333336</v>
      </c>
      <c r="K23" s="494">
        <v>1064.95</v>
      </c>
      <c r="L23" s="494">
        <v>1027</v>
      </c>
      <c r="M23" s="494">
        <v>3.63924</v>
      </c>
    </row>
    <row r="24" spans="1:13">
      <c r="A24" s="254">
        <v>14</v>
      </c>
      <c r="B24" s="497" t="s">
        <v>41</v>
      </c>
      <c r="C24" s="494">
        <v>725.35</v>
      </c>
      <c r="D24" s="495">
        <v>730.7833333333333</v>
      </c>
      <c r="E24" s="495">
        <v>714.66666666666663</v>
      </c>
      <c r="F24" s="495">
        <v>703.98333333333335</v>
      </c>
      <c r="G24" s="495">
        <v>687.86666666666667</v>
      </c>
      <c r="H24" s="495">
        <v>741.46666666666658</v>
      </c>
      <c r="I24" s="495">
        <v>757.58333333333337</v>
      </c>
      <c r="J24" s="495">
        <v>768.26666666666654</v>
      </c>
      <c r="K24" s="494">
        <v>746.9</v>
      </c>
      <c r="L24" s="494">
        <v>720.1</v>
      </c>
      <c r="M24" s="494">
        <v>184.35449</v>
      </c>
    </row>
    <row r="25" spans="1:13">
      <c r="A25" s="254">
        <v>15</v>
      </c>
      <c r="B25" s="497" t="s">
        <v>831</v>
      </c>
      <c r="C25" s="494">
        <v>1154.5</v>
      </c>
      <c r="D25" s="495">
        <v>1163.8333333333333</v>
      </c>
      <c r="E25" s="495">
        <v>1137.6666666666665</v>
      </c>
      <c r="F25" s="495">
        <v>1120.8333333333333</v>
      </c>
      <c r="G25" s="495">
        <v>1094.6666666666665</v>
      </c>
      <c r="H25" s="495">
        <v>1180.6666666666665</v>
      </c>
      <c r="I25" s="495">
        <v>1206.833333333333</v>
      </c>
      <c r="J25" s="495">
        <v>1223.6666666666665</v>
      </c>
      <c r="K25" s="494">
        <v>1190</v>
      </c>
      <c r="L25" s="494">
        <v>1147</v>
      </c>
      <c r="M25" s="494">
        <v>16.09947</v>
      </c>
    </row>
    <row r="26" spans="1:13">
      <c r="A26" s="254">
        <v>16</v>
      </c>
      <c r="B26" s="497" t="s">
        <v>290</v>
      </c>
      <c r="C26" s="494">
        <v>1065.45</v>
      </c>
      <c r="D26" s="495">
        <v>1066.5333333333333</v>
      </c>
      <c r="E26" s="495">
        <v>1051.0666666666666</v>
      </c>
      <c r="F26" s="495">
        <v>1036.6833333333334</v>
      </c>
      <c r="G26" s="495">
        <v>1021.2166666666667</v>
      </c>
      <c r="H26" s="495">
        <v>1080.9166666666665</v>
      </c>
      <c r="I26" s="495">
        <v>1096.3833333333332</v>
      </c>
      <c r="J26" s="495">
        <v>1110.7666666666664</v>
      </c>
      <c r="K26" s="494">
        <v>1082</v>
      </c>
      <c r="L26" s="494">
        <v>1052.1500000000001</v>
      </c>
      <c r="M26" s="494">
        <v>9.03003</v>
      </c>
    </row>
    <row r="27" spans="1:13">
      <c r="A27" s="254">
        <v>17</v>
      </c>
      <c r="B27" s="497" t="s">
        <v>223</v>
      </c>
      <c r="C27" s="494">
        <v>116.1</v>
      </c>
      <c r="D27" s="495">
        <v>116.81666666666666</v>
      </c>
      <c r="E27" s="495">
        <v>114.63333333333333</v>
      </c>
      <c r="F27" s="495">
        <v>113.16666666666666</v>
      </c>
      <c r="G27" s="495">
        <v>110.98333333333332</v>
      </c>
      <c r="H27" s="495">
        <v>118.28333333333333</v>
      </c>
      <c r="I27" s="495">
        <v>120.46666666666667</v>
      </c>
      <c r="J27" s="495">
        <v>121.93333333333334</v>
      </c>
      <c r="K27" s="494">
        <v>119</v>
      </c>
      <c r="L27" s="494">
        <v>115.35</v>
      </c>
      <c r="M27" s="494">
        <v>16.08146</v>
      </c>
    </row>
    <row r="28" spans="1:13">
      <c r="A28" s="254">
        <v>18</v>
      </c>
      <c r="B28" s="497" t="s">
        <v>224</v>
      </c>
      <c r="C28" s="494">
        <v>173.5</v>
      </c>
      <c r="D28" s="495">
        <v>174.18333333333331</v>
      </c>
      <c r="E28" s="495">
        <v>171.16666666666663</v>
      </c>
      <c r="F28" s="495">
        <v>168.83333333333331</v>
      </c>
      <c r="G28" s="495">
        <v>165.81666666666663</v>
      </c>
      <c r="H28" s="495">
        <v>176.51666666666662</v>
      </c>
      <c r="I28" s="495">
        <v>179.53333333333333</v>
      </c>
      <c r="J28" s="495">
        <v>181.86666666666662</v>
      </c>
      <c r="K28" s="494">
        <v>177.2</v>
      </c>
      <c r="L28" s="494">
        <v>171.85</v>
      </c>
      <c r="M28" s="494">
        <v>12.17741</v>
      </c>
    </row>
    <row r="29" spans="1:13">
      <c r="A29" s="254">
        <v>19</v>
      </c>
      <c r="B29" s="497" t="s">
        <v>291</v>
      </c>
      <c r="C29" s="494">
        <v>385.2</v>
      </c>
      <c r="D29" s="495">
        <v>388.9666666666667</v>
      </c>
      <c r="E29" s="495">
        <v>377.93333333333339</v>
      </c>
      <c r="F29" s="495">
        <v>370.66666666666669</v>
      </c>
      <c r="G29" s="495">
        <v>359.63333333333338</v>
      </c>
      <c r="H29" s="495">
        <v>396.23333333333341</v>
      </c>
      <c r="I29" s="495">
        <v>407.26666666666671</v>
      </c>
      <c r="J29" s="495">
        <v>414.53333333333342</v>
      </c>
      <c r="K29" s="494">
        <v>400</v>
      </c>
      <c r="L29" s="494">
        <v>381.7</v>
      </c>
      <c r="M29" s="494">
        <v>4.9473399999999996</v>
      </c>
    </row>
    <row r="30" spans="1:13">
      <c r="A30" s="254">
        <v>20</v>
      </c>
      <c r="B30" s="497" t="s">
        <v>292</v>
      </c>
      <c r="C30" s="494">
        <v>291.25</v>
      </c>
      <c r="D30" s="495">
        <v>290.43333333333334</v>
      </c>
      <c r="E30" s="495">
        <v>286.36666666666667</v>
      </c>
      <c r="F30" s="495">
        <v>281.48333333333335</v>
      </c>
      <c r="G30" s="495">
        <v>277.41666666666669</v>
      </c>
      <c r="H30" s="495">
        <v>295.31666666666666</v>
      </c>
      <c r="I30" s="495">
        <v>299.38333333333338</v>
      </c>
      <c r="J30" s="495">
        <v>304.26666666666665</v>
      </c>
      <c r="K30" s="494">
        <v>294.5</v>
      </c>
      <c r="L30" s="494">
        <v>285.55</v>
      </c>
      <c r="M30" s="494">
        <v>2.2713399999999999</v>
      </c>
    </row>
    <row r="31" spans="1:13">
      <c r="A31" s="254">
        <v>21</v>
      </c>
      <c r="B31" s="497" t="s">
        <v>736</v>
      </c>
      <c r="C31" s="494">
        <v>5377.8</v>
      </c>
      <c r="D31" s="495">
        <v>5370.9333333333334</v>
      </c>
      <c r="E31" s="495">
        <v>5291.916666666667</v>
      </c>
      <c r="F31" s="495">
        <v>5206.0333333333338</v>
      </c>
      <c r="G31" s="495">
        <v>5127.0166666666673</v>
      </c>
      <c r="H31" s="495">
        <v>5456.8166666666666</v>
      </c>
      <c r="I31" s="495">
        <v>5535.833333333333</v>
      </c>
      <c r="J31" s="495">
        <v>5621.7166666666662</v>
      </c>
      <c r="K31" s="494">
        <v>5449.95</v>
      </c>
      <c r="L31" s="494">
        <v>5285.05</v>
      </c>
      <c r="M31" s="494">
        <v>0.28808</v>
      </c>
    </row>
    <row r="32" spans="1:13">
      <c r="A32" s="254">
        <v>22</v>
      </c>
      <c r="B32" s="497" t="s">
        <v>225</v>
      </c>
      <c r="C32" s="494">
        <v>1784.1</v>
      </c>
      <c r="D32" s="495">
        <v>1809.7</v>
      </c>
      <c r="E32" s="495">
        <v>1746.9</v>
      </c>
      <c r="F32" s="495">
        <v>1709.7</v>
      </c>
      <c r="G32" s="495">
        <v>1646.9</v>
      </c>
      <c r="H32" s="495">
        <v>1846.9</v>
      </c>
      <c r="I32" s="495">
        <v>1909.6999999999998</v>
      </c>
      <c r="J32" s="495">
        <v>1946.9</v>
      </c>
      <c r="K32" s="494">
        <v>1872.5</v>
      </c>
      <c r="L32" s="494">
        <v>1772.5</v>
      </c>
      <c r="M32" s="494">
        <v>2.0987100000000001</v>
      </c>
    </row>
    <row r="33" spans="1:13">
      <c r="A33" s="254">
        <v>23</v>
      </c>
      <c r="B33" s="497" t="s">
        <v>293</v>
      </c>
      <c r="C33" s="494">
        <v>2219.65</v>
      </c>
      <c r="D33" s="495">
        <v>2221.6833333333338</v>
      </c>
      <c r="E33" s="495">
        <v>2203.0666666666675</v>
      </c>
      <c r="F33" s="495">
        <v>2186.4833333333336</v>
      </c>
      <c r="G33" s="495">
        <v>2167.8666666666672</v>
      </c>
      <c r="H33" s="495">
        <v>2238.2666666666678</v>
      </c>
      <c r="I33" s="495">
        <v>2256.8833333333337</v>
      </c>
      <c r="J33" s="495">
        <v>2273.4666666666681</v>
      </c>
      <c r="K33" s="494">
        <v>2240.3000000000002</v>
      </c>
      <c r="L33" s="494">
        <v>2205.1</v>
      </c>
      <c r="M33" s="494">
        <v>7.4630000000000002E-2</v>
      </c>
    </row>
    <row r="34" spans="1:13">
      <c r="A34" s="254">
        <v>24</v>
      </c>
      <c r="B34" s="497" t="s">
        <v>737</v>
      </c>
      <c r="C34" s="494">
        <v>109</v>
      </c>
      <c r="D34" s="495">
        <v>110.11666666666667</v>
      </c>
      <c r="E34" s="495">
        <v>105.53333333333335</v>
      </c>
      <c r="F34" s="495">
        <v>102.06666666666668</v>
      </c>
      <c r="G34" s="495">
        <v>97.483333333333348</v>
      </c>
      <c r="H34" s="495">
        <v>113.58333333333334</v>
      </c>
      <c r="I34" s="495">
        <v>118.16666666666666</v>
      </c>
      <c r="J34" s="495">
        <v>121.63333333333334</v>
      </c>
      <c r="K34" s="494">
        <v>114.7</v>
      </c>
      <c r="L34" s="494">
        <v>106.65</v>
      </c>
      <c r="M34" s="494">
        <v>18.300329999999999</v>
      </c>
    </row>
    <row r="35" spans="1:13">
      <c r="A35" s="254">
        <v>25</v>
      </c>
      <c r="B35" s="497" t="s">
        <v>294</v>
      </c>
      <c r="C35" s="494">
        <v>998.05</v>
      </c>
      <c r="D35" s="495">
        <v>1001.3833333333333</v>
      </c>
      <c r="E35" s="495">
        <v>984.66666666666663</v>
      </c>
      <c r="F35" s="495">
        <v>971.2833333333333</v>
      </c>
      <c r="G35" s="495">
        <v>954.56666666666661</v>
      </c>
      <c r="H35" s="495">
        <v>1014.7666666666667</v>
      </c>
      <c r="I35" s="495">
        <v>1031.4833333333333</v>
      </c>
      <c r="J35" s="495">
        <v>1044.8666666666668</v>
      </c>
      <c r="K35" s="494">
        <v>1018.1</v>
      </c>
      <c r="L35" s="494">
        <v>988</v>
      </c>
      <c r="M35" s="494">
        <v>3.4902899999999999</v>
      </c>
    </row>
    <row r="36" spans="1:13">
      <c r="A36" s="254">
        <v>26</v>
      </c>
      <c r="B36" s="497" t="s">
        <v>226</v>
      </c>
      <c r="C36" s="494">
        <v>2778.45</v>
      </c>
      <c r="D36" s="495">
        <v>2787.5499999999997</v>
      </c>
      <c r="E36" s="495">
        <v>2740.8999999999996</v>
      </c>
      <c r="F36" s="495">
        <v>2703.35</v>
      </c>
      <c r="G36" s="495">
        <v>2656.7</v>
      </c>
      <c r="H36" s="495">
        <v>2825.0999999999995</v>
      </c>
      <c r="I36" s="495">
        <v>2871.75</v>
      </c>
      <c r="J36" s="495">
        <v>2909.2999999999993</v>
      </c>
      <c r="K36" s="494">
        <v>2834.2</v>
      </c>
      <c r="L36" s="494">
        <v>2750</v>
      </c>
      <c r="M36" s="494">
        <v>1.4427099999999999</v>
      </c>
    </row>
    <row r="37" spans="1:13">
      <c r="A37" s="254">
        <v>27</v>
      </c>
      <c r="B37" s="497" t="s">
        <v>738</v>
      </c>
      <c r="C37" s="494">
        <v>6276.45</v>
      </c>
      <c r="D37" s="495">
        <v>6226.2</v>
      </c>
      <c r="E37" s="495">
        <v>6060.4</v>
      </c>
      <c r="F37" s="495">
        <v>5844.3499999999995</v>
      </c>
      <c r="G37" s="495">
        <v>5678.5499999999993</v>
      </c>
      <c r="H37" s="495">
        <v>6442.25</v>
      </c>
      <c r="I37" s="495">
        <v>6608.0500000000011</v>
      </c>
      <c r="J37" s="495">
        <v>6824.1</v>
      </c>
      <c r="K37" s="494">
        <v>6392</v>
      </c>
      <c r="L37" s="494">
        <v>6010.15</v>
      </c>
      <c r="M37" s="494">
        <v>2.0135700000000001</v>
      </c>
    </row>
    <row r="38" spans="1:13">
      <c r="A38" s="254">
        <v>28</v>
      </c>
      <c r="B38" s="497" t="s">
        <v>800</v>
      </c>
      <c r="C38" s="494">
        <v>22.25</v>
      </c>
      <c r="D38" s="495">
        <v>21.833333333333332</v>
      </c>
      <c r="E38" s="495">
        <v>21.066666666666663</v>
      </c>
      <c r="F38" s="495">
        <v>19.883333333333329</v>
      </c>
      <c r="G38" s="495">
        <v>19.11666666666666</v>
      </c>
      <c r="H38" s="495">
        <v>23.016666666666666</v>
      </c>
      <c r="I38" s="495">
        <v>23.783333333333339</v>
      </c>
      <c r="J38" s="495">
        <v>24.966666666666669</v>
      </c>
      <c r="K38" s="494">
        <v>22.6</v>
      </c>
      <c r="L38" s="494">
        <v>20.65</v>
      </c>
      <c r="M38" s="494">
        <v>346.42453999999998</v>
      </c>
    </row>
    <row r="39" spans="1:13">
      <c r="A39" s="254">
        <v>29</v>
      </c>
      <c r="B39" s="497" t="s">
        <v>44</v>
      </c>
      <c r="C39" s="494">
        <v>800.55</v>
      </c>
      <c r="D39" s="495">
        <v>801.51666666666677</v>
      </c>
      <c r="E39" s="495">
        <v>795.03333333333353</v>
      </c>
      <c r="F39" s="495">
        <v>789.51666666666677</v>
      </c>
      <c r="G39" s="495">
        <v>783.03333333333353</v>
      </c>
      <c r="H39" s="495">
        <v>807.03333333333353</v>
      </c>
      <c r="I39" s="495">
        <v>813.51666666666688</v>
      </c>
      <c r="J39" s="495">
        <v>819.03333333333353</v>
      </c>
      <c r="K39" s="494">
        <v>808</v>
      </c>
      <c r="L39" s="494">
        <v>796</v>
      </c>
      <c r="M39" s="494">
        <v>8.3345800000000008</v>
      </c>
    </row>
    <row r="40" spans="1:13">
      <c r="A40" s="254">
        <v>30</v>
      </c>
      <c r="B40" s="497" t="s">
        <v>296</v>
      </c>
      <c r="C40" s="494">
        <v>3226.35</v>
      </c>
      <c r="D40" s="495">
        <v>3214.0499999999997</v>
      </c>
      <c r="E40" s="495">
        <v>3192.4999999999995</v>
      </c>
      <c r="F40" s="495">
        <v>3158.6499999999996</v>
      </c>
      <c r="G40" s="495">
        <v>3137.0999999999995</v>
      </c>
      <c r="H40" s="495">
        <v>3247.8999999999996</v>
      </c>
      <c r="I40" s="495">
        <v>3269.45</v>
      </c>
      <c r="J40" s="495">
        <v>3303.2999999999997</v>
      </c>
      <c r="K40" s="494">
        <v>3235.6</v>
      </c>
      <c r="L40" s="494">
        <v>3180.2</v>
      </c>
      <c r="M40" s="494">
        <v>0.43051</v>
      </c>
    </row>
    <row r="41" spans="1:13">
      <c r="A41" s="254">
        <v>31</v>
      </c>
      <c r="B41" s="497" t="s">
        <v>45</v>
      </c>
      <c r="C41" s="494">
        <v>295.2</v>
      </c>
      <c r="D41" s="495">
        <v>295.40000000000003</v>
      </c>
      <c r="E41" s="495">
        <v>292.00000000000006</v>
      </c>
      <c r="F41" s="495">
        <v>288.8</v>
      </c>
      <c r="G41" s="495">
        <v>285.40000000000003</v>
      </c>
      <c r="H41" s="495">
        <v>298.60000000000008</v>
      </c>
      <c r="I41" s="495">
        <v>302.00000000000006</v>
      </c>
      <c r="J41" s="495">
        <v>305.2000000000001</v>
      </c>
      <c r="K41" s="494">
        <v>298.8</v>
      </c>
      <c r="L41" s="494">
        <v>292.2</v>
      </c>
      <c r="M41" s="494">
        <v>68.131659999999997</v>
      </c>
    </row>
    <row r="42" spans="1:13">
      <c r="A42" s="254">
        <v>32</v>
      </c>
      <c r="B42" s="497" t="s">
        <v>46</v>
      </c>
      <c r="C42" s="494">
        <v>3200.05</v>
      </c>
      <c r="D42" s="495">
        <v>3223.35</v>
      </c>
      <c r="E42" s="495">
        <v>3147.7</v>
      </c>
      <c r="F42" s="495">
        <v>3095.35</v>
      </c>
      <c r="G42" s="495">
        <v>3019.7</v>
      </c>
      <c r="H42" s="495">
        <v>3275.7</v>
      </c>
      <c r="I42" s="495">
        <v>3351.3500000000004</v>
      </c>
      <c r="J42" s="495">
        <v>3403.7</v>
      </c>
      <c r="K42" s="494">
        <v>3299</v>
      </c>
      <c r="L42" s="494">
        <v>3171</v>
      </c>
      <c r="M42" s="494">
        <v>10.30125</v>
      </c>
    </row>
    <row r="43" spans="1:13">
      <c r="A43" s="254">
        <v>33</v>
      </c>
      <c r="B43" s="497" t="s">
        <v>47</v>
      </c>
      <c r="C43" s="494">
        <v>201.8</v>
      </c>
      <c r="D43" s="495">
        <v>202.76666666666668</v>
      </c>
      <c r="E43" s="495">
        <v>198.88333333333335</v>
      </c>
      <c r="F43" s="495">
        <v>195.96666666666667</v>
      </c>
      <c r="G43" s="495">
        <v>192.08333333333334</v>
      </c>
      <c r="H43" s="495">
        <v>205.68333333333337</v>
      </c>
      <c r="I43" s="495">
        <v>209.56666666666669</v>
      </c>
      <c r="J43" s="495">
        <v>212.48333333333338</v>
      </c>
      <c r="K43" s="494">
        <v>206.65</v>
      </c>
      <c r="L43" s="494">
        <v>199.85</v>
      </c>
      <c r="M43" s="494">
        <v>45.595039999999997</v>
      </c>
    </row>
    <row r="44" spans="1:13">
      <c r="A44" s="254">
        <v>34</v>
      </c>
      <c r="B44" s="497" t="s">
        <v>48</v>
      </c>
      <c r="C44" s="494">
        <v>111.3</v>
      </c>
      <c r="D44" s="495">
        <v>111.46666666666665</v>
      </c>
      <c r="E44" s="495">
        <v>110.0333333333333</v>
      </c>
      <c r="F44" s="495">
        <v>108.76666666666665</v>
      </c>
      <c r="G44" s="495">
        <v>107.3333333333333</v>
      </c>
      <c r="H44" s="495">
        <v>112.73333333333331</v>
      </c>
      <c r="I44" s="495">
        <v>114.16666666666667</v>
      </c>
      <c r="J44" s="495">
        <v>115.43333333333331</v>
      </c>
      <c r="K44" s="494">
        <v>112.9</v>
      </c>
      <c r="L44" s="494">
        <v>110.2</v>
      </c>
      <c r="M44" s="494">
        <v>282.00056999999998</v>
      </c>
    </row>
    <row r="45" spans="1:13">
      <c r="A45" s="254">
        <v>35</v>
      </c>
      <c r="B45" s="497" t="s">
        <v>297</v>
      </c>
      <c r="C45" s="494">
        <v>84.05</v>
      </c>
      <c r="D45" s="495">
        <v>83.916666666666671</v>
      </c>
      <c r="E45" s="495">
        <v>82.38333333333334</v>
      </c>
      <c r="F45" s="495">
        <v>80.716666666666669</v>
      </c>
      <c r="G45" s="495">
        <v>79.183333333333337</v>
      </c>
      <c r="H45" s="495">
        <v>85.583333333333343</v>
      </c>
      <c r="I45" s="495">
        <v>87.116666666666674</v>
      </c>
      <c r="J45" s="495">
        <v>88.783333333333346</v>
      </c>
      <c r="K45" s="494">
        <v>85.45</v>
      </c>
      <c r="L45" s="494">
        <v>82.25</v>
      </c>
      <c r="M45" s="494">
        <v>8.0244999999999997</v>
      </c>
    </row>
    <row r="46" spans="1:13">
      <c r="A46" s="254">
        <v>36</v>
      </c>
      <c r="B46" s="497" t="s">
        <v>50</v>
      </c>
      <c r="C46" s="494">
        <v>2517.9499999999998</v>
      </c>
      <c r="D46" s="495">
        <v>2526.3833333333332</v>
      </c>
      <c r="E46" s="495">
        <v>2487.7666666666664</v>
      </c>
      <c r="F46" s="495">
        <v>2457.583333333333</v>
      </c>
      <c r="G46" s="495">
        <v>2418.9666666666662</v>
      </c>
      <c r="H46" s="495">
        <v>2556.5666666666666</v>
      </c>
      <c r="I46" s="495">
        <v>2595.1833333333334</v>
      </c>
      <c r="J46" s="495">
        <v>2625.3666666666668</v>
      </c>
      <c r="K46" s="494">
        <v>2565</v>
      </c>
      <c r="L46" s="494">
        <v>2496.1999999999998</v>
      </c>
      <c r="M46" s="494">
        <v>16.14593</v>
      </c>
    </row>
    <row r="47" spans="1:13">
      <c r="A47" s="254">
        <v>37</v>
      </c>
      <c r="B47" s="497" t="s">
        <v>298</v>
      </c>
      <c r="C47" s="494">
        <v>147.9</v>
      </c>
      <c r="D47" s="495">
        <v>148.86666666666667</v>
      </c>
      <c r="E47" s="495">
        <v>145.03333333333336</v>
      </c>
      <c r="F47" s="495">
        <v>142.16666666666669</v>
      </c>
      <c r="G47" s="495">
        <v>138.33333333333337</v>
      </c>
      <c r="H47" s="495">
        <v>151.73333333333335</v>
      </c>
      <c r="I47" s="495">
        <v>155.56666666666666</v>
      </c>
      <c r="J47" s="495">
        <v>158.43333333333334</v>
      </c>
      <c r="K47" s="494">
        <v>152.69999999999999</v>
      </c>
      <c r="L47" s="494">
        <v>146</v>
      </c>
      <c r="M47" s="494">
        <v>7.2959500000000004</v>
      </c>
    </row>
    <row r="48" spans="1:13">
      <c r="A48" s="254">
        <v>38</v>
      </c>
      <c r="B48" s="497" t="s">
        <v>299</v>
      </c>
      <c r="C48" s="494">
        <v>4234.1499999999996</v>
      </c>
      <c r="D48" s="495">
        <v>4308.333333333333</v>
      </c>
      <c r="E48" s="495">
        <v>4036.8166666666657</v>
      </c>
      <c r="F48" s="495">
        <v>3839.4833333333327</v>
      </c>
      <c r="G48" s="495">
        <v>3567.9666666666653</v>
      </c>
      <c r="H48" s="495">
        <v>4505.6666666666661</v>
      </c>
      <c r="I48" s="495">
        <v>4777.1833333333343</v>
      </c>
      <c r="J48" s="495">
        <v>4974.5166666666664</v>
      </c>
      <c r="K48" s="494">
        <v>4579.8500000000004</v>
      </c>
      <c r="L48" s="494">
        <v>4111</v>
      </c>
      <c r="M48" s="494">
        <v>11.128640000000001</v>
      </c>
    </row>
    <row r="49" spans="1:13">
      <c r="A49" s="254">
        <v>39</v>
      </c>
      <c r="B49" s="497" t="s">
        <v>300</v>
      </c>
      <c r="C49" s="494">
        <v>1693.1</v>
      </c>
      <c r="D49" s="495">
        <v>1694.3666666666668</v>
      </c>
      <c r="E49" s="495">
        <v>1639.7333333333336</v>
      </c>
      <c r="F49" s="495">
        <v>1586.3666666666668</v>
      </c>
      <c r="G49" s="495">
        <v>1531.7333333333336</v>
      </c>
      <c r="H49" s="495">
        <v>1747.7333333333336</v>
      </c>
      <c r="I49" s="495">
        <v>1802.3666666666668</v>
      </c>
      <c r="J49" s="495">
        <v>1855.7333333333336</v>
      </c>
      <c r="K49" s="494">
        <v>1749</v>
      </c>
      <c r="L49" s="494">
        <v>1641</v>
      </c>
      <c r="M49" s="494">
        <v>3.2370000000000001</v>
      </c>
    </row>
    <row r="50" spans="1:13">
      <c r="A50" s="254">
        <v>40</v>
      </c>
      <c r="B50" s="497" t="s">
        <v>301</v>
      </c>
      <c r="C50" s="494">
        <v>7838.65</v>
      </c>
      <c r="D50" s="495">
        <v>7784.6166666666659</v>
      </c>
      <c r="E50" s="495">
        <v>7692.3333333333321</v>
      </c>
      <c r="F50" s="495">
        <v>7546.0166666666664</v>
      </c>
      <c r="G50" s="495">
        <v>7453.7333333333327</v>
      </c>
      <c r="H50" s="495">
        <v>7930.9333333333316</v>
      </c>
      <c r="I50" s="495">
        <v>8023.2166666666662</v>
      </c>
      <c r="J50" s="495">
        <v>8169.533333333331</v>
      </c>
      <c r="K50" s="494">
        <v>7876.9</v>
      </c>
      <c r="L50" s="494">
        <v>7638.3</v>
      </c>
      <c r="M50" s="494">
        <v>0.43323</v>
      </c>
    </row>
    <row r="51" spans="1:13">
      <c r="A51" s="254">
        <v>41</v>
      </c>
      <c r="B51" s="497" t="s">
        <v>52</v>
      </c>
      <c r="C51" s="494">
        <v>993.35</v>
      </c>
      <c r="D51" s="495">
        <v>994.11666666666667</v>
      </c>
      <c r="E51" s="495">
        <v>979.33333333333337</v>
      </c>
      <c r="F51" s="495">
        <v>965.31666666666672</v>
      </c>
      <c r="G51" s="495">
        <v>950.53333333333342</v>
      </c>
      <c r="H51" s="495">
        <v>1008.1333333333333</v>
      </c>
      <c r="I51" s="495">
        <v>1022.9166666666666</v>
      </c>
      <c r="J51" s="495">
        <v>1036.9333333333334</v>
      </c>
      <c r="K51" s="494">
        <v>1008.9</v>
      </c>
      <c r="L51" s="494">
        <v>980.1</v>
      </c>
      <c r="M51" s="494">
        <v>33.459310000000002</v>
      </c>
    </row>
    <row r="52" spans="1:13">
      <c r="A52" s="254">
        <v>42</v>
      </c>
      <c r="B52" s="497" t="s">
        <v>302</v>
      </c>
      <c r="C52" s="494">
        <v>512.95000000000005</v>
      </c>
      <c r="D52" s="495">
        <v>510.65000000000003</v>
      </c>
      <c r="E52" s="495">
        <v>498.30000000000007</v>
      </c>
      <c r="F52" s="495">
        <v>483.65000000000003</v>
      </c>
      <c r="G52" s="495">
        <v>471.30000000000007</v>
      </c>
      <c r="H52" s="495">
        <v>525.30000000000007</v>
      </c>
      <c r="I52" s="495">
        <v>537.65000000000009</v>
      </c>
      <c r="J52" s="495">
        <v>552.30000000000007</v>
      </c>
      <c r="K52" s="494">
        <v>523</v>
      </c>
      <c r="L52" s="494">
        <v>496</v>
      </c>
      <c r="M52" s="494">
        <v>13.22349</v>
      </c>
    </row>
    <row r="53" spans="1:13">
      <c r="A53" s="254">
        <v>43</v>
      </c>
      <c r="B53" s="497" t="s">
        <v>227</v>
      </c>
      <c r="C53" s="494">
        <v>2713.7</v>
      </c>
      <c r="D53" s="495">
        <v>2711.3333333333335</v>
      </c>
      <c r="E53" s="495">
        <v>2678.7666666666669</v>
      </c>
      <c r="F53" s="495">
        <v>2643.8333333333335</v>
      </c>
      <c r="G53" s="495">
        <v>2611.2666666666669</v>
      </c>
      <c r="H53" s="495">
        <v>2746.2666666666669</v>
      </c>
      <c r="I53" s="495">
        <v>2778.8333333333335</v>
      </c>
      <c r="J53" s="495">
        <v>2813.7666666666669</v>
      </c>
      <c r="K53" s="494">
        <v>2743.9</v>
      </c>
      <c r="L53" s="494">
        <v>2676.4</v>
      </c>
      <c r="M53" s="494">
        <v>4.3647200000000002</v>
      </c>
    </row>
    <row r="54" spans="1:13">
      <c r="A54" s="254">
        <v>44</v>
      </c>
      <c r="B54" s="497" t="s">
        <v>54</v>
      </c>
      <c r="C54" s="494">
        <v>671.35</v>
      </c>
      <c r="D54" s="495">
        <v>666.58333333333337</v>
      </c>
      <c r="E54" s="495">
        <v>655.66666666666674</v>
      </c>
      <c r="F54" s="495">
        <v>639.98333333333335</v>
      </c>
      <c r="G54" s="495">
        <v>629.06666666666672</v>
      </c>
      <c r="H54" s="495">
        <v>682.26666666666677</v>
      </c>
      <c r="I54" s="495">
        <v>693.18333333333351</v>
      </c>
      <c r="J54" s="495">
        <v>708.86666666666679</v>
      </c>
      <c r="K54" s="494">
        <v>677.5</v>
      </c>
      <c r="L54" s="494">
        <v>650.9</v>
      </c>
      <c r="M54" s="494">
        <v>191.67768000000001</v>
      </c>
    </row>
    <row r="55" spans="1:13">
      <c r="A55" s="254">
        <v>45</v>
      </c>
      <c r="B55" s="497" t="s">
        <v>303</v>
      </c>
      <c r="C55" s="494">
        <v>1969.65</v>
      </c>
      <c r="D55" s="495">
        <v>1996.0666666666666</v>
      </c>
      <c r="E55" s="495">
        <v>1928.7833333333333</v>
      </c>
      <c r="F55" s="495">
        <v>1887.9166666666667</v>
      </c>
      <c r="G55" s="495">
        <v>1820.6333333333334</v>
      </c>
      <c r="H55" s="495">
        <v>2036.9333333333332</v>
      </c>
      <c r="I55" s="495">
        <v>2104.2166666666662</v>
      </c>
      <c r="J55" s="495">
        <v>2145.083333333333</v>
      </c>
      <c r="K55" s="494">
        <v>2063.35</v>
      </c>
      <c r="L55" s="494">
        <v>1955.2</v>
      </c>
      <c r="M55" s="494">
        <v>0.34386</v>
      </c>
    </row>
    <row r="56" spans="1:13">
      <c r="A56" s="254">
        <v>46</v>
      </c>
      <c r="B56" s="497" t="s">
        <v>304</v>
      </c>
      <c r="C56" s="494">
        <v>1128.0999999999999</v>
      </c>
      <c r="D56" s="495">
        <v>1142.0166666666667</v>
      </c>
      <c r="E56" s="495">
        <v>1105.0833333333333</v>
      </c>
      <c r="F56" s="495">
        <v>1082.0666666666666</v>
      </c>
      <c r="G56" s="495">
        <v>1045.1333333333332</v>
      </c>
      <c r="H56" s="495">
        <v>1165.0333333333333</v>
      </c>
      <c r="I56" s="495">
        <v>1201.9666666666667</v>
      </c>
      <c r="J56" s="495">
        <v>1224.9833333333333</v>
      </c>
      <c r="K56" s="494">
        <v>1178.95</v>
      </c>
      <c r="L56" s="494">
        <v>1119</v>
      </c>
      <c r="M56" s="494">
        <v>2.64466</v>
      </c>
    </row>
    <row r="57" spans="1:13">
      <c r="A57" s="254">
        <v>47</v>
      </c>
      <c r="B57" s="497" t="s">
        <v>305</v>
      </c>
      <c r="C57" s="494">
        <v>598.45000000000005</v>
      </c>
      <c r="D57" s="495">
        <v>600.31666666666672</v>
      </c>
      <c r="E57" s="495">
        <v>593.13333333333344</v>
      </c>
      <c r="F57" s="495">
        <v>587.81666666666672</v>
      </c>
      <c r="G57" s="495">
        <v>580.63333333333344</v>
      </c>
      <c r="H57" s="495">
        <v>605.63333333333344</v>
      </c>
      <c r="I57" s="495">
        <v>612.81666666666661</v>
      </c>
      <c r="J57" s="495">
        <v>618.13333333333344</v>
      </c>
      <c r="K57" s="494">
        <v>607.5</v>
      </c>
      <c r="L57" s="494">
        <v>595</v>
      </c>
      <c r="M57" s="494">
        <v>2.0392999999999999</v>
      </c>
    </row>
    <row r="58" spans="1:13">
      <c r="A58" s="254">
        <v>48</v>
      </c>
      <c r="B58" s="497" t="s">
        <v>55</v>
      </c>
      <c r="C58" s="494">
        <v>3672.5</v>
      </c>
      <c r="D58" s="495">
        <v>3674.0333333333333</v>
      </c>
      <c r="E58" s="495">
        <v>3638.4666666666667</v>
      </c>
      <c r="F58" s="495">
        <v>3604.4333333333334</v>
      </c>
      <c r="G58" s="495">
        <v>3568.8666666666668</v>
      </c>
      <c r="H58" s="495">
        <v>3708.0666666666666</v>
      </c>
      <c r="I58" s="495">
        <v>3743.6333333333332</v>
      </c>
      <c r="J58" s="495">
        <v>3777.6666666666665</v>
      </c>
      <c r="K58" s="494">
        <v>3709.6</v>
      </c>
      <c r="L58" s="494">
        <v>3640</v>
      </c>
      <c r="M58" s="494">
        <v>6.3176199999999998</v>
      </c>
    </row>
    <row r="59" spans="1:13">
      <c r="A59" s="254">
        <v>49</v>
      </c>
      <c r="B59" s="497" t="s">
        <v>306</v>
      </c>
      <c r="C59" s="494">
        <v>287.85000000000002</v>
      </c>
      <c r="D59" s="495">
        <v>288.98333333333335</v>
      </c>
      <c r="E59" s="495">
        <v>282.9666666666667</v>
      </c>
      <c r="F59" s="495">
        <v>278.08333333333337</v>
      </c>
      <c r="G59" s="495">
        <v>272.06666666666672</v>
      </c>
      <c r="H59" s="495">
        <v>293.86666666666667</v>
      </c>
      <c r="I59" s="495">
        <v>299.88333333333333</v>
      </c>
      <c r="J59" s="495">
        <v>304.76666666666665</v>
      </c>
      <c r="K59" s="494">
        <v>295</v>
      </c>
      <c r="L59" s="494">
        <v>284.10000000000002</v>
      </c>
      <c r="M59" s="494">
        <v>11.862830000000001</v>
      </c>
    </row>
    <row r="60" spans="1:13" ht="12" customHeight="1">
      <c r="A60" s="254">
        <v>50</v>
      </c>
      <c r="B60" s="497" t="s">
        <v>307</v>
      </c>
      <c r="C60" s="494">
        <v>1136.05</v>
      </c>
      <c r="D60" s="495">
        <v>1118.8333333333333</v>
      </c>
      <c r="E60" s="495">
        <v>1089.9666666666665</v>
      </c>
      <c r="F60" s="495">
        <v>1043.8833333333332</v>
      </c>
      <c r="G60" s="495">
        <v>1015.0166666666664</v>
      </c>
      <c r="H60" s="495">
        <v>1164.9166666666665</v>
      </c>
      <c r="I60" s="495">
        <v>1193.7833333333333</v>
      </c>
      <c r="J60" s="495">
        <v>1239.8666666666666</v>
      </c>
      <c r="K60" s="494">
        <v>1147.7</v>
      </c>
      <c r="L60" s="494">
        <v>1072.75</v>
      </c>
      <c r="M60" s="494">
        <v>0.80537999999999998</v>
      </c>
    </row>
    <row r="61" spans="1:13">
      <c r="A61" s="254">
        <v>51</v>
      </c>
      <c r="B61" s="497" t="s">
        <v>58</v>
      </c>
      <c r="C61" s="494">
        <v>4667.8</v>
      </c>
      <c r="D61" s="495">
        <v>4679.3666666666668</v>
      </c>
      <c r="E61" s="495">
        <v>4598.9333333333334</v>
      </c>
      <c r="F61" s="495">
        <v>4530.0666666666666</v>
      </c>
      <c r="G61" s="495">
        <v>4449.6333333333332</v>
      </c>
      <c r="H61" s="495">
        <v>4748.2333333333336</v>
      </c>
      <c r="I61" s="495">
        <v>4828.6666666666679</v>
      </c>
      <c r="J61" s="495">
        <v>4897.5333333333338</v>
      </c>
      <c r="K61" s="494">
        <v>4759.8</v>
      </c>
      <c r="L61" s="494">
        <v>4610.5</v>
      </c>
      <c r="M61" s="494">
        <v>27.295249999999999</v>
      </c>
    </row>
    <row r="62" spans="1:13">
      <c r="A62" s="254">
        <v>52</v>
      </c>
      <c r="B62" s="497" t="s">
        <v>57</v>
      </c>
      <c r="C62" s="494">
        <v>9916.65</v>
      </c>
      <c r="D62" s="495">
        <v>9933.0166666666664</v>
      </c>
      <c r="E62" s="495">
        <v>9723.6333333333332</v>
      </c>
      <c r="F62" s="495">
        <v>9530.6166666666668</v>
      </c>
      <c r="G62" s="495">
        <v>9321.2333333333336</v>
      </c>
      <c r="H62" s="495">
        <v>10126.033333333333</v>
      </c>
      <c r="I62" s="495">
        <v>10335.416666666664</v>
      </c>
      <c r="J62" s="495">
        <v>10528.433333333332</v>
      </c>
      <c r="K62" s="494">
        <v>10142.4</v>
      </c>
      <c r="L62" s="494">
        <v>9740</v>
      </c>
      <c r="M62" s="494">
        <v>6.2802499999999997</v>
      </c>
    </row>
    <row r="63" spans="1:13">
      <c r="A63" s="254">
        <v>53</v>
      </c>
      <c r="B63" s="497" t="s">
        <v>228</v>
      </c>
      <c r="C63" s="494">
        <v>3410.6</v>
      </c>
      <c r="D63" s="495">
        <v>3393.6166666666668</v>
      </c>
      <c r="E63" s="495">
        <v>3347.0833333333335</v>
      </c>
      <c r="F63" s="495">
        <v>3283.5666666666666</v>
      </c>
      <c r="G63" s="495">
        <v>3237.0333333333333</v>
      </c>
      <c r="H63" s="495">
        <v>3457.1333333333337</v>
      </c>
      <c r="I63" s="495">
        <v>3503.6666666666665</v>
      </c>
      <c r="J63" s="495">
        <v>3567.1833333333338</v>
      </c>
      <c r="K63" s="494">
        <v>3440.15</v>
      </c>
      <c r="L63" s="494">
        <v>3330.1</v>
      </c>
      <c r="M63" s="494">
        <v>0.19975000000000001</v>
      </c>
    </row>
    <row r="64" spans="1:13">
      <c r="A64" s="254">
        <v>54</v>
      </c>
      <c r="B64" s="497" t="s">
        <v>59</v>
      </c>
      <c r="C64" s="494">
        <v>1694.85</v>
      </c>
      <c r="D64" s="495">
        <v>1686.8</v>
      </c>
      <c r="E64" s="495">
        <v>1671.05</v>
      </c>
      <c r="F64" s="495">
        <v>1647.25</v>
      </c>
      <c r="G64" s="495">
        <v>1631.5</v>
      </c>
      <c r="H64" s="495">
        <v>1710.6</v>
      </c>
      <c r="I64" s="495">
        <v>1726.35</v>
      </c>
      <c r="J64" s="495">
        <v>1750.1499999999999</v>
      </c>
      <c r="K64" s="494">
        <v>1702.55</v>
      </c>
      <c r="L64" s="494">
        <v>1663</v>
      </c>
      <c r="M64" s="494">
        <v>3.6508699999999998</v>
      </c>
    </row>
    <row r="65" spans="1:13">
      <c r="A65" s="254">
        <v>55</v>
      </c>
      <c r="B65" s="497" t="s">
        <v>308</v>
      </c>
      <c r="C65" s="494">
        <v>120</v>
      </c>
      <c r="D65" s="495">
        <v>120.35000000000001</v>
      </c>
      <c r="E65" s="495">
        <v>117.95000000000002</v>
      </c>
      <c r="F65" s="495">
        <v>115.9</v>
      </c>
      <c r="G65" s="495">
        <v>113.50000000000001</v>
      </c>
      <c r="H65" s="495">
        <v>122.40000000000002</v>
      </c>
      <c r="I65" s="495">
        <v>124.80000000000003</v>
      </c>
      <c r="J65" s="495">
        <v>126.85000000000002</v>
      </c>
      <c r="K65" s="494">
        <v>122.75</v>
      </c>
      <c r="L65" s="494">
        <v>118.3</v>
      </c>
      <c r="M65" s="494">
        <v>5.3027199999999999</v>
      </c>
    </row>
    <row r="66" spans="1:13">
      <c r="A66" s="254">
        <v>56</v>
      </c>
      <c r="B66" s="497" t="s">
        <v>309</v>
      </c>
      <c r="C66" s="494">
        <v>266</v>
      </c>
      <c r="D66" s="495">
        <v>269.56666666666666</v>
      </c>
      <c r="E66" s="495">
        <v>260.43333333333334</v>
      </c>
      <c r="F66" s="495">
        <v>254.86666666666667</v>
      </c>
      <c r="G66" s="495">
        <v>245.73333333333335</v>
      </c>
      <c r="H66" s="495">
        <v>275.13333333333333</v>
      </c>
      <c r="I66" s="495">
        <v>284.26666666666665</v>
      </c>
      <c r="J66" s="495">
        <v>289.83333333333331</v>
      </c>
      <c r="K66" s="494">
        <v>278.7</v>
      </c>
      <c r="L66" s="494">
        <v>264</v>
      </c>
      <c r="M66" s="494">
        <v>36.065399999999997</v>
      </c>
    </row>
    <row r="67" spans="1:13">
      <c r="A67" s="254">
        <v>57</v>
      </c>
      <c r="B67" s="497" t="s">
        <v>229</v>
      </c>
      <c r="C67" s="494">
        <v>313.45</v>
      </c>
      <c r="D67" s="495">
        <v>312.08333333333331</v>
      </c>
      <c r="E67" s="495">
        <v>306.46666666666664</v>
      </c>
      <c r="F67" s="495">
        <v>299.48333333333335</v>
      </c>
      <c r="G67" s="495">
        <v>293.86666666666667</v>
      </c>
      <c r="H67" s="495">
        <v>319.06666666666661</v>
      </c>
      <c r="I67" s="495">
        <v>324.68333333333328</v>
      </c>
      <c r="J67" s="495">
        <v>331.66666666666657</v>
      </c>
      <c r="K67" s="494">
        <v>317.7</v>
      </c>
      <c r="L67" s="494">
        <v>305.10000000000002</v>
      </c>
      <c r="M67" s="494">
        <v>73.884540000000001</v>
      </c>
    </row>
    <row r="68" spans="1:13">
      <c r="A68" s="254">
        <v>58</v>
      </c>
      <c r="B68" s="497" t="s">
        <v>60</v>
      </c>
      <c r="C68" s="494">
        <v>62.95</v>
      </c>
      <c r="D68" s="495">
        <v>63.466666666666669</v>
      </c>
      <c r="E68" s="495">
        <v>61.983333333333334</v>
      </c>
      <c r="F68" s="495">
        <v>61.016666666666666</v>
      </c>
      <c r="G68" s="495">
        <v>59.533333333333331</v>
      </c>
      <c r="H68" s="495">
        <v>64.433333333333337</v>
      </c>
      <c r="I68" s="495">
        <v>65.916666666666686</v>
      </c>
      <c r="J68" s="495">
        <v>66.88333333333334</v>
      </c>
      <c r="K68" s="494">
        <v>64.95</v>
      </c>
      <c r="L68" s="494">
        <v>62.5</v>
      </c>
      <c r="M68" s="494">
        <v>456.19018999999997</v>
      </c>
    </row>
    <row r="69" spans="1:13">
      <c r="A69" s="254">
        <v>59</v>
      </c>
      <c r="B69" s="497" t="s">
        <v>61</v>
      </c>
      <c r="C69" s="494">
        <v>65.150000000000006</v>
      </c>
      <c r="D69" s="495">
        <v>65.149999999999991</v>
      </c>
      <c r="E69" s="495">
        <v>63.799999999999983</v>
      </c>
      <c r="F69" s="495">
        <v>62.449999999999989</v>
      </c>
      <c r="G69" s="495">
        <v>61.09999999999998</v>
      </c>
      <c r="H69" s="495">
        <v>66.499999999999986</v>
      </c>
      <c r="I69" s="495">
        <v>67.84999999999998</v>
      </c>
      <c r="J69" s="495">
        <v>69.199999999999989</v>
      </c>
      <c r="K69" s="494">
        <v>66.5</v>
      </c>
      <c r="L69" s="494">
        <v>63.8</v>
      </c>
      <c r="M69" s="494">
        <v>65.567149999999998</v>
      </c>
    </row>
    <row r="70" spans="1:13">
      <c r="A70" s="254">
        <v>60</v>
      </c>
      <c r="B70" s="497" t="s">
        <v>310</v>
      </c>
      <c r="C70" s="494">
        <v>22.9</v>
      </c>
      <c r="D70" s="495">
        <v>22.916666666666668</v>
      </c>
      <c r="E70" s="495">
        <v>22.583333333333336</v>
      </c>
      <c r="F70" s="495">
        <v>22.266666666666669</v>
      </c>
      <c r="G70" s="495">
        <v>21.933333333333337</v>
      </c>
      <c r="H70" s="495">
        <v>23.233333333333334</v>
      </c>
      <c r="I70" s="495">
        <v>23.56666666666667</v>
      </c>
      <c r="J70" s="495">
        <v>23.883333333333333</v>
      </c>
      <c r="K70" s="494">
        <v>23.25</v>
      </c>
      <c r="L70" s="494">
        <v>22.6</v>
      </c>
      <c r="M70" s="494">
        <v>84.061930000000004</v>
      </c>
    </row>
    <row r="71" spans="1:13">
      <c r="A71" s="254">
        <v>61</v>
      </c>
      <c r="B71" s="497" t="s">
        <v>62</v>
      </c>
      <c r="C71" s="494">
        <v>1303.05</v>
      </c>
      <c r="D71" s="495">
        <v>1306.5666666666668</v>
      </c>
      <c r="E71" s="495">
        <v>1287.1333333333337</v>
      </c>
      <c r="F71" s="495">
        <v>1271.2166666666669</v>
      </c>
      <c r="G71" s="495">
        <v>1251.7833333333338</v>
      </c>
      <c r="H71" s="495">
        <v>1322.4833333333336</v>
      </c>
      <c r="I71" s="495">
        <v>1341.9166666666665</v>
      </c>
      <c r="J71" s="495">
        <v>1357.8333333333335</v>
      </c>
      <c r="K71" s="494">
        <v>1326</v>
      </c>
      <c r="L71" s="494">
        <v>1290.6500000000001</v>
      </c>
      <c r="M71" s="494">
        <v>7.181</v>
      </c>
    </row>
    <row r="72" spans="1:13">
      <c r="A72" s="254">
        <v>62</v>
      </c>
      <c r="B72" s="497" t="s">
        <v>311</v>
      </c>
      <c r="C72" s="494">
        <v>5141.1499999999996</v>
      </c>
      <c r="D72" s="495">
        <v>5129.8</v>
      </c>
      <c r="E72" s="495">
        <v>5066.6000000000004</v>
      </c>
      <c r="F72" s="495">
        <v>4992.05</v>
      </c>
      <c r="G72" s="495">
        <v>4928.8500000000004</v>
      </c>
      <c r="H72" s="495">
        <v>5204.3500000000004</v>
      </c>
      <c r="I72" s="495">
        <v>5267.5499999999993</v>
      </c>
      <c r="J72" s="495">
        <v>5342.1</v>
      </c>
      <c r="K72" s="494">
        <v>5193</v>
      </c>
      <c r="L72" s="494">
        <v>5055.25</v>
      </c>
      <c r="M72" s="494">
        <v>0.15890000000000001</v>
      </c>
    </row>
    <row r="73" spans="1:13">
      <c r="A73" s="254">
        <v>63</v>
      </c>
      <c r="B73" s="497" t="s">
        <v>65</v>
      </c>
      <c r="C73" s="494">
        <v>709.7</v>
      </c>
      <c r="D73" s="495">
        <v>712.21666666666658</v>
      </c>
      <c r="E73" s="495">
        <v>703.53333333333319</v>
      </c>
      <c r="F73" s="495">
        <v>697.36666666666656</v>
      </c>
      <c r="G73" s="495">
        <v>688.68333333333317</v>
      </c>
      <c r="H73" s="495">
        <v>718.38333333333321</v>
      </c>
      <c r="I73" s="495">
        <v>727.06666666666661</v>
      </c>
      <c r="J73" s="495">
        <v>733.23333333333323</v>
      </c>
      <c r="K73" s="494">
        <v>720.9</v>
      </c>
      <c r="L73" s="494">
        <v>706.05</v>
      </c>
      <c r="M73" s="494">
        <v>4.8335999999999997</v>
      </c>
    </row>
    <row r="74" spans="1:13">
      <c r="A74" s="254">
        <v>64</v>
      </c>
      <c r="B74" s="497" t="s">
        <v>312</v>
      </c>
      <c r="C74" s="494">
        <v>324.5</v>
      </c>
      <c r="D74" s="495">
        <v>325.61666666666662</v>
      </c>
      <c r="E74" s="495">
        <v>321.08333333333326</v>
      </c>
      <c r="F74" s="495">
        <v>317.66666666666663</v>
      </c>
      <c r="G74" s="495">
        <v>313.13333333333327</v>
      </c>
      <c r="H74" s="495">
        <v>329.03333333333325</v>
      </c>
      <c r="I74" s="495">
        <v>333.56666666666666</v>
      </c>
      <c r="J74" s="495">
        <v>336.98333333333323</v>
      </c>
      <c r="K74" s="494">
        <v>330.15</v>
      </c>
      <c r="L74" s="494">
        <v>322.2</v>
      </c>
      <c r="M74" s="494">
        <v>1.5039800000000001</v>
      </c>
    </row>
    <row r="75" spans="1:13">
      <c r="A75" s="254">
        <v>65</v>
      </c>
      <c r="B75" s="497" t="s">
        <v>64</v>
      </c>
      <c r="C75" s="494">
        <v>126.9</v>
      </c>
      <c r="D75" s="495">
        <v>127.08333333333333</v>
      </c>
      <c r="E75" s="495">
        <v>125.16666666666666</v>
      </c>
      <c r="F75" s="495">
        <v>123.43333333333332</v>
      </c>
      <c r="G75" s="495">
        <v>121.51666666666665</v>
      </c>
      <c r="H75" s="495">
        <v>128.81666666666666</v>
      </c>
      <c r="I75" s="495">
        <v>130.73333333333332</v>
      </c>
      <c r="J75" s="495">
        <v>132.46666666666667</v>
      </c>
      <c r="K75" s="494">
        <v>129</v>
      </c>
      <c r="L75" s="494">
        <v>125.35</v>
      </c>
      <c r="M75" s="494">
        <v>92.044210000000007</v>
      </c>
    </row>
    <row r="76" spans="1:13" s="13" customFormat="1">
      <c r="A76" s="254">
        <v>66</v>
      </c>
      <c r="B76" s="497" t="s">
        <v>66</v>
      </c>
      <c r="C76" s="494">
        <v>582.35</v>
      </c>
      <c r="D76" s="495">
        <v>585.90000000000009</v>
      </c>
      <c r="E76" s="495">
        <v>574.10000000000014</v>
      </c>
      <c r="F76" s="495">
        <v>565.85</v>
      </c>
      <c r="G76" s="495">
        <v>554.05000000000007</v>
      </c>
      <c r="H76" s="495">
        <v>594.1500000000002</v>
      </c>
      <c r="I76" s="495">
        <v>605.95000000000016</v>
      </c>
      <c r="J76" s="495">
        <v>614.20000000000027</v>
      </c>
      <c r="K76" s="494">
        <v>597.70000000000005</v>
      </c>
      <c r="L76" s="494">
        <v>577.65</v>
      </c>
      <c r="M76" s="494">
        <v>18.154720000000001</v>
      </c>
    </row>
    <row r="77" spans="1:13" s="13" customFormat="1">
      <c r="A77" s="254">
        <v>67</v>
      </c>
      <c r="B77" s="497" t="s">
        <v>69</v>
      </c>
      <c r="C77" s="494">
        <v>45.4</v>
      </c>
      <c r="D77" s="495">
        <v>45.383333333333333</v>
      </c>
      <c r="E77" s="495">
        <v>44.516666666666666</v>
      </c>
      <c r="F77" s="495">
        <v>43.633333333333333</v>
      </c>
      <c r="G77" s="495">
        <v>42.766666666666666</v>
      </c>
      <c r="H77" s="495">
        <v>46.266666666666666</v>
      </c>
      <c r="I77" s="495">
        <v>47.133333333333326</v>
      </c>
      <c r="J77" s="495">
        <v>48.016666666666666</v>
      </c>
      <c r="K77" s="494">
        <v>46.25</v>
      </c>
      <c r="L77" s="494">
        <v>44.5</v>
      </c>
      <c r="M77" s="494">
        <v>422.58515</v>
      </c>
    </row>
    <row r="78" spans="1:13" s="13" customFormat="1">
      <c r="A78" s="254">
        <v>68</v>
      </c>
      <c r="B78" s="497" t="s">
        <v>73</v>
      </c>
      <c r="C78" s="494">
        <v>423.05</v>
      </c>
      <c r="D78" s="495">
        <v>421.33333333333331</v>
      </c>
      <c r="E78" s="495">
        <v>417.71666666666664</v>
      </c>
      <c r="F78" s="495">
        <v>412.38333333333333</v>
      </c>
      <c r="G78" s="495">
        <v>408.76666666666665</v>
      </c>
      <c r="H78" s="495">
        <v>426.66666666666663</v>
      </c>
      <c r="I78" s="495">
        <v>430.2833333333333</v>
      </c>
      <c r="J78" s="495">
        <v>435.61666666666662</v>
      </c>
      <c r="K78" s="494">
        <v>424.95</v>
      </c>
      <c r="L78" s="494">
        <v>416</v>
      </c>
      <c r="M78" s="494">
        <v>238.40266</v>
      </c>
    </row>
    <row r="79" spans="1:13" s="13" customFormat="1">
      <c r="A79" s="254">
        <v>69</v>
      </c>
      <c r="B79" s="497" t="s">
        <v>739</v>
      </c>
      <c r="C79" s="494">
        <v>9936.7000000000007</v>
      </c>
      <c r="D79" s="495">
        <v>9917.2333333333336</v>
      </c>
      <c r="E79" s="495">
        <v>9794.4666666666672</v>
      </c>
      <c r="F79" s="495">
        <v>9652.2333333333336</v>
      </c>
      <c r="G79" s="495">
        <v>9529.4666666666672</v>
      </c>
      <c r="H79" s="495">
        <v>10059.466666666667</v>
      </c>
      <c r="I79" s="495">
        <v>10182.233333333334</v>
      </c>
      <c r="J79" s="495">
        <v>10324.466666666667</v>
      </c>
      <c r="K79" s="494">
        <v>10040</v>
      </c>
      <c r="L79" s="494">
        <v>9775</v>
      </c>
      <c r="M79" s="494">
        <v>8.1509999999999999E-2</v>
      </c>
    </row>
    <row r="80" spans="1:13" s="13" customFormat="1">
      <c r="A80" s="254">
        <v>70</v>
      </c>
      <c r="B80" s="497" t="s">
        <v>68</v>
      </c>
      <c r="C80" s="494">
        <v>522.6</v>
      </c>
      <c r="D80" s="495">
        <v>524.7166666666667</v>
      </c>
      <c r="E80" s="495">
        <v>516.98333333333335</v>
      </c>
      <c r="F80" s="495">
        <v>511.36666666666667</v>
      </c>
      <c r="G80" s="495">
        <v>503.63333333333333</v>
      </c>
      <c r="H80" s="495">
        <v>530.33333333333337</v>
      </c>
      <c r="I80" s="495">
        <v>538.06666666666672</v>
      </c>
      <c r="J80" s="495">
        <v>543.68333333333339</v>
      </c>
      <c r="K80" s="494">
        <v>532.45000000000005</v>
      </c>
      <c r="L80" s="494">
        <v>519.1</v>
      </c>
      <c r="M80" s="494">
        <v>69.923879999999997</v>
      </c>
    </row>
    <row r="81" spans="1:13" s="13" customFormat="1">
      <c r="A81" s="254">
        <v>71</v>
      </c>
      <c r="B81" s="497" t="s">
        <v>70</v>
      </c>
      <c r="C81" s="494">
        <v>397.6</v>
      </c>
      <c r="D81" s="495">
        <v>398.98333333333335</v>
      </c>
      <c r="E81" s="495">
        <v>394.61666666666667</v>
      </c>
      <c r="F81" s="495">
        <v>391.63333333333333</v>
      </c>
      <c r="G81" s="495">
        <v>387.26666666666665</v>
      </c>
      <c r="H81" s="495">
        <v>401.9666666666667</v>
      </c>
      <c r="I81" s="495">
        <v>406.33333333333337</v>
      </c>
      <c r="J81" s="495">
        <v>409.31666666666672</v>
      </c>
      <c r="K81" s="494">
        <v>403.35</v>
      </c>
      <c r="L81" s="494">
        <v>396</v>
      </c>
      <c r="M81" s="494">
        <v>33.86298</v>
      </c>
    </row>
    <row r="82" spans="1:13" s="13" customFormat="1">
      <c r="A82" s="254">
        <v>72</v>
      </c>
      <c r="B82" s="497" t="s">
        <v>313</v>
      </c>
      <c r="C82" s="494">
        <v>906.1</v>
      </c>
      <c r="D82" s="495">
        <v>914.95000000000016</v>
      </c>
      <c r="E82" s="495">
        <v>892.35000000000036</v>
      </c>
      <c r="F82" s="495">
        <v>878.60000000000025</v>
      </c>
      <c r="G82" s="495">
        <v>856.00000000000045</v>
      </c>
      <c r="H82" s="495">
        <v>928.70000000000027</v>
      </c>
      <c r="I82" s="495">
        <v>951.3</v>
      </c>
      <c r="J82" s="495">
        <v>965.05000000000018</v>
      </c>
      <c r="K82" s="494">
        <v>937.55</v>
      </c>
      <c r="L82" s="494">
        <v>901.2</v>
      </c>
      <c r="M82" s="494">
        <v>0.73350000000000004</v>
      </c>
    </row>
    <row r="83" spans="1:13" s="13" customFormat="1">
      <c r="A83" s="254">
        <v>73</v>
      </c>
      <c r="B83" s="497" t="s">
        <v>314</v>
      </c>
      <c r="C83" s="494">
        <v>254.95</v>
      </c>
      <c r="D83" s="495">
        <v>252.19999999999996</v>
      </c>
      <c r="E83" s="495">
        <v>246.99999999999994</v>
      </c>
      <c r="F83" s="495">
        <v>239.04999999999998</v>
      </c>
      <c r="G83" s="495">
        <v>233.84999999999997</v>
      </c>
      <c r="H83" s="495">
        <v>260.14999999999992</v>
      </c>
      <c r="I83" s="495">
        <v>265.34999999999991</v>
      </c>
      <c r="J83" s="495">
        <v>273.2999999999999</v>
      </c>
      <c r="K83" s="494">
        <v>257.39999999999998</v>
      </c>
      <c r="L83" s="494">
        <v>244.25</v>
      </c>
      <c r="M83" s="494">
        <v>9.7277000000000005</v>
      </c>
    </row>
    <row r="84" spans="1:13" s="13" customFormat="1">
      <c r="A84" s="254">
        <v>74</v>
      </c>
      <c r="B84" s="497" t="s">
        <v>315</v>
      </c>
      <c r="C84" s="494">
        <v>101.65</v>
      </c>
      <c r="D84" s="495">
        <v>102.11666666666667</v>
      </c>
      <c r="E84" s="495">
        <v>100.53333333333335</v>
      </c>
      <c r="F84" s="495">
        <v>99.416666666666671</v>
      </c>
      <c r="G84" s="495">
        <v>97.833333333333343</v>
      </c>
      <c r="H84" s="495">
        <v>103.23333333333335</v>
      </c>
      <c r="I84" s="495">
        <v>104.81666666666666</v>
      </c>
      <c r="J84" s="495">
        <v>105.93333333333335</v>
      </c>
      <c r="K84" s="494">
        <v>103.7</v>
      </c>
      <c r="L84" s="494">
        <v>101</v>
      </c>
      <c r="M84" s="494">
        <v>5.67239</v>
      </c>
    </row>
    <row r="85" spans="1:13" s="13" customFormat="1">
      <c r="A85" s="254">
        <v>75</v>
      </c>
      <c r="B85" s="497" t="s">
        <v>316</v>
      </c>
      <c r="C85" s="494">
        <v>5187.2</v>
      </c>
      <c r="D85" s="495">
        <v>5184.2666666666673</v>
      </c>
      <c r="E85" s="495">
        <v>5118.5333333333347</v>
      </c>
      <c r="F85" s="495">
        <v>5049.8666666666677</v>
      </c>
      <c r="G85" s="495">
        <v>4984.133333333335</v>
      </c>
      <c r="H85" s="495">
        <v>5252.9333333333343</v>
      </c>
      <c r="I85" s="495">
        <v>5318.6666666666661</v>
      </c>
      <c r="J85" s="495">
        <v>5387.3333333333339</v>
      </c>
      <c r="K85" s="494">
        <v>5250</v>
      </c>
      <c r="L85" s="494">
        <v>5115.6000000000004</v>
      </c>
      <c r="M85" s="494">
        <v>0.17763000000000001</v>
      </c>
    </row>
    <row r="86" spans="1:13" s="13" customFormat="1">
      <c r="A86" s="254">
        <v>76</v>
      </c>
      <c r="B86" s="497" t="s">
        <v>317</v>
      </c>
      <c r="C86" s="494">
        <v>835.85</v>
      </c>
      <c r="D86" s="495">
        <v>835.31666666666661</v>
      </c>
      <c r="E86" s="495">
        <v>828.73333333333323</v>
      </c>
      <c r="F86" s="495">
        <v>821.61666666666667</v>
      </c>
      <c r="G86" s="495">
        <v>815.0333333333333</v>
      </c>
      <c r="H86" s="495">
        <v>842.43333333333317</v>
      </c>
      <c r="I86" s="495">
        <v>849.01666666666665</v>
      </c>
      <c r="J86" s="495">
        <v>856.1333333333331</v>
      </c>
      <c r="K86" s="494">
        <v>841.9</v>
      </c>
      <c r="L86" s="494">
        <v>828.2</v>
      </c>
      <c r="M86" s="494">
        <v>0.80513999999999997</v>
      </c>
    </row>
    <row r="87" spans="1:13" s="13" customFormat="1">
      <c r="A87" s="254">
        <v>77</v>
      </c>
      <c r="B87" s="497" t="s">
        <v>230</v>
      </c>
      <c r="C87" s="494">
        <v>1149</v>
      </c>
      <c r="D87" s="495">
        <v>1154.2666666666667</v>
      </c>
      <c r="E87" s="495">
        <v>1138.7333333333333</v>
      </c>
      <c r="F87" s="495">
        <v>1128.4666666666667</v>
      </c>
      <c r="G87" s="495">
        <v>1112.9333333333334</v>
      </c>
      <c r="H87" s="495">
        <v>1164.5333333333333</v>
      </c>
      <c r="I87" s="495">
        <v>1180.0666666666666</v>
      </c>
      <c r="J87" s="495">
        <v>1190.3333333333333</v>
      </c>
      <c r="K87" s="494">
        <v>1169.8</v>
      </c>
      <c r="L87" s="494">
        <v>1144</v>
      </c>
      <c r="M87" s="494">
        <v>0.28455000000000003</v>
      </c>
    </row>
    <row r="88" spans="1:13" s="13" customFormat="1">
      <c r="A88" s="254">
        <v>78</v>
      </c>
      <c r="B88" s="497" t="s">
        <v>318</v>
      </c>
      <c r="C88" s="494">
        <v>65.95</v>
      </c>
      <c r="D88" s="495">
        <v>65.816666666666663</v>
      </c>
      <c r="E88" s="495">
        <v>64.633333333333326</v>
      </c>
      <c r="F88" s="495">
        <v>63.316666666666663</v>
      </c>
      <c r="G88" s="495">
        <v>62.133333333333326</v>
      </c>
      <c r="H88" s="495">
        <v>67.133333333333326</v>
      </c>
      <c r="I88" s="495">
        <v>68.316666666666663</v>
      </c>
      <c r="J88" s="495">
        <v>69.633333333333326</v>
      </c>
      <c r="K88" s="494">
        <v>67</v>
      </c>
      <c r="L88" s="494">
        <v>64.5</v>
      </c>
      <c r="M88" s="494">
        <v>14.614929999999999</v>
      </c>
    </row>
    <row r="89" spans="1:13" s="13" customFormat="1">
      <c r="A89" s="254">
        <v>79</v>
      </c>
      <c r="B89" s="497" t="s">
        <v>71</v>
      </c>
      <c r="C89" s="494">
        <v>13538.65</v>
      </c>
      <c r="D89" s="495">
        <v>13511.25</v>
      </c>
      <c r="E89" s="495">
        <v>13403.4</v>
      </c>
      <c r="F89" s="495">
        <v>13268.15</v>
      </c>
      <c r="G89" s="495">
        <v>13160.3</v>
      </c>
      <c r="H89" s="495">
        <v>13646.5</v>
      </c>
      <c r="I89" s="495">
        <v>13754.349999999999</v>
      </c>
      <c r="J89" s="495">
        <v>13889.6</v>
      </c>
      <c r="K89" s="494">
        <v>13619.1</v>
      </c>
      <c r="L89" s="494">
        <v>13376</v>
      </c>
      <c r="M89" s="494">
        <v>0.20116000000000001</v>
      </c>
    </row>
    <row r="90" spans="1:13" s="13" customFormat="1">
      <c r="A90" s="254">
        <v>80</v>
      </c>
      <c r="B90" s="497" t="s">
        <v>319</v>
      </c>
      <c r="C90" s="494">
        <v>235.5</v>
      </c>
      <c r="D90" s="495">
        <v>236.15</v>
      </c>
      <c r="E90" s="495">
        <v>232.4</v>
      </c>
      <c r="F90" s="495">
        <v>229.3</v>
      </c>
      <c r="G90" s="495">
        <v>225.55</v>
      </c>
      <c r="H90" s="495">
        <v>239.25</v>
      </c>
      <c r="I90" s="495">
        <v>243</v>
      </c>
      <c r="J90" s="495">
        <v>246.1</v>
      </c>
      <c r="K90" s="494">
        <v>239.9</v>
      </c>
      <c r="L90" s="494">
        <v>233.05</v>
      </c>
      <c r="M90" s="494">
        <v>1.0608500000000001</v>
      </c>
    </row>
    <row r="91" spans="1:13" s="13" customFormat="1">
      <c r="A91" s="254">
        <v>81</v>
      </c>
      <c r="B91" s="497" t="s">
        <v>74</v>
      </c>
      <c r="C91" s="494">
        <v>3650.3</v>
      </c>
      <c r="D91" s="495">
        <v>3683.9</v>
      </c>
      <c r="E91" s="495">
        <v>3606.9</v>
      </c>
      <c r="F91" s="495">
        <v>3563.5</v>
      </c>
      <c r="G91" s="495">
        <v>3486.5</v>
      </c>
      <c r="H91" s="495">
        <v>3727.3</v>
      </c>
      <c r="I91" s="495">
        <v>3804.3</v>
      </c>
      <c r="J91" s="495">
        <v>3847.7000000000003</v>
      </c>
      <c r="K91" s="494">
        <v>3760.9</v>
      </c>
      <c r="L91" s="494">
        <v>3640.5</v>
      </c>
      <c r="M91" s="494">
        <v>4.9183399999999997</v>
      </c>
    </row>
    <row r="92" spans="1:13" s="13" customFormat="1">
      <c r="A92" s="254">
        <v>82</v>
      </c>
      <c r="B92" s="497" t="s">
        <v>320</v>
      </c>
      <c r="C92" s="494">
        <v>468.55</v>
      </c>
      <c r="D92" s="495">
        <v>474.25</v>
      </c>
      <c r="E92" s="495">
        <v>457.5</v>
      </c>
      <c r="F92" s="495">
        <v>446.45</v>
      </c>
      <c r="G92" s="495">
        <v>429.7</v>
      </c>
      <c r="H92" s="495">
        <v>485.3</v>
      </c>
      <c r="I92" s="495">
        <v>502.05</v>
      </c>
      <c r="J92" s="495">
        <v>513.1</v>
      </c>
      <c r="K92" s="494">
        <v>491</v>
      </c>
      <c r="L92" s="494">
        <v>463.2</v>
      </c>
      <c r="M92" s="494">
        <v>3.3988100000000001</v>
      </c>
    </row>
    <row r="93" spans="1:13" s="13" customFormat="1">
      <c r="A93" s="254">
        <v>83</v>
      </c>
      <c r="B93" s="497" t="s">
        <v>321</v>
      </c>
      <c r="C93" s="494">
        <v>268.39999999999998</v>
      </c>
      <c r="D93" s="495">
        <v>265.8</v>
      </c>
      <c r="E93" s="495">
        <v>258.70000000000005</v>
      </c>
      <c r="F93" s="495">
        <v>249.00000000000006</v>
      </c>
      <c r="G93" s="495">
        <v>241.90000000000009</v>
      </c>
      <c r="H93" s="495">
        <v>275.5</v>
      </c>
      <c r="I93" s="495">
        <v>282.60000000000002</v>
      </c>
      <c r="J93" s="495">
        <v>292.29999999999995</v>
      </c>
      <c r="K93" s="494">
        <v>272.89999999999998</v>
      </c>
      <c r="L93" s="494">
        <v>256.10000000000002</v>
      </c>
      <c r="M93" s="494">
        <v>7.4238</v>
      </c>
    </row>
    <row r="94" spans="1:13" s="13" customFormat="1">
      <c r="A94" s="254">
        <v>84</v>
      </c>
      <c r="B94" s="497" t="s">
        <v>80</v>
      </c>
      <c r="C94" s="494">
        <v>596.95000000000005</v>
      </c>
      <c r="D94" s="495">
        <v>594.53333333333342</v>
      </c>
      <c r="E94" s="495">
        <v>585.71666666666681</v>
      </c>
      <c r="F94" s="495">
        <v>574.48333333333335</v>
      </c>
      <c r="G94" s="495">
        <v>565.66666666666674</v>
      </c>
      <c r="H94" s="495">
        <v>605.76666666666688</v>
      </c>
      <c r="I94" s="495">
        <v>614.58333333333348</v>
      </c>
      <c r="J94" s="495">
        <v>625.81666666666695</v>
      </c>
      <c r="K94" s="494">
        <v>603.35</v>
      </c>
      <c r="L94" s="494">
        <v>583.29999999999995</v>
      </c>
      <c r="M94" s="494">
        <v>6.09856</v>
      </c>
    </row>
    <row r="95" spans="1:13" s="13" customFormat="1">
      <c r="A95" s="254">
        <v>85</v>
      </c>
      <c r="B95" s="497" t="s">
        <v>322</v>
      </c>
      <c r="C95" s="494">
        <v>1890.8</v>
      </c>
      <c r="D95" s="495">
        <v>1876.6499999999999</v>
      </c>
      <c r="E95" s="495">
        <v>1854.6999999999998</v>
      </c>
      <c r="F95" s="495">
        <v>1818.6</v>
      </c>
      <c r="G95" s="495">
        <v>1796.6499999999999</v>
      </c>
      <c r="H95" s="495">
        <v>1912.7499999999998</v>
      </c>
      <c r="I95" s="495">
        <v>1934.7</v>
      </c>
      <c r="J95" s="495">
        <v>1970.7999999999997</v>
      </c>
      <c r="K95" s="494">
        <v>1898.6</v>
      </c>
      <c r="L95" s="494">
        <v>1840.55</v>
      </c>
      <c r="M95" s="494">
        <v>0.30473</v>
      </c>
    </row>
    <row r="96" spans="1:13" s="13" customFormat="1">
      <c r="A96" s="254">
        <v>86</v>
      </c>
      <c r="B96" s="497" t="s">
        <v>783</v>
      </c>
      <c r="C96" s="494">
        <v>254</v>
      </c>
      <c r="D96" s="495">
        <v>254.65</v>
      </c>
      <c r="E96" s="495">
        <v>249.40000000000003</v>
      </c>
      <c r="F96" s="495">
        <v>244.80000000000004</v>
      </c>
      <c r="G96" s="495">
        <v>239.55000000000007</v>
      </c>
      <c r="H96" s="495">
        <v>259.25</v>
      </c>
      <c r="I96" s="495">
        <v>264.49999999999994</v>
      </c>
      <c r="J96" s="495">
        <v>269.09999999999997</v>
      </c>
      <c r="K96" s="494">
        <v>259.89999999999998</v>
      </c>
      <c r="L96" s="494">
        <v>250.05</v>
      </c>
      <c r="M96" s="494">
        <v>2.5110800000000002</v>
      </c>
    </row>
    <row r="97" spans="1:13" s="13" customFormat="1">
      <c r="A97" s="254">
        <v>87</v>
      </c>
      <c r="B97" s="497" t="s">
        <v>75</v>
      </c>
      <c r="C97" s="494">
        <v>570.9</v>
      </c>
      <c r="D97" s="495">
        <v>562.75</v>
      </c>
      <c r="E97" s="495">
        <v>548.15</v>
      </c>
      <c r="F97" s="495">
        <v>525.4</v>
      </c>
      <c r="G97" s="495">
        <v>510.79999999999995</v>
      </c>
      <c r="H97" s="495">
        <v>585.5</v>
      </c>
      <c r="I97" s="495">
        <v>600.09999999999991</v>
      </c>
      <c r="J97" s="495">
        <v>622.85</v>
      </c>
      <c r="K97" s="494">
        <v>577.35</v>
      </c>
      <c r="L97" s="494">
        <v>540</v>
      </c>
      <c r="M97" s="494">
        <v>272.25110999999998</v>
      </c>
    </row>
    <row r="98" spans="1:13" s="13" customFormat="1">
      <c r="A98" s="254">
        <v>88</v>
      </c>
      <c r="B98" s="497" t="s">
        <v>323</v>
      </c>
      <c r="C98" s="494">
        <v>523.5</v>
      </c>
      <c r="D98" s="495">
        <v>518.91666666666663</v>
      </c>
      <c r="E98" s="495">
        <v>508.93333333333328</v>
      </c>
      <c r="F98" s="495">
        <v>494.36666666666667</v>
      </c>
      <c r="G98" s="495">
        <v>484.38333333333333</v>
      </c>
      <c r="H98" s="495">
        <v>533.48333333333323</v>
      </c>
      <c r="I98" s="495">
        <v>543.46666666666658</v>
      </c>
      <c r="J98" s="495">
        <v>558.03333333333319</v>
      </c>
      <c r="K98" s="494">
        <v>528.9</v>
      </c>
      <c r="L98" s="494">
        <v>504.35</v>
      </c>
      <c r="M98" s="494">
        <v>9.9612999999999996</v>
      </c>
    </row>
    <row r="99" spans="1:13" s="13" customFormat="1">
      <c r="A99" s="254">
        <v>89</v>
      </c>
      <c r="B99" s="497" t="s">
        <v>76</v>
      </c>
      <c r="C99" s="494">
        <v>130.5</v>
      </c>
      <c r="D99" s="495">
        <v>131.21666666666667</v>
      </c>
      <c r="E99" s="495">
        <v>127.63333333333333</v>
      </c>
      <c r="F99" s="495">
        <v>124.76666666666665</v>
      </c>
      <c r="G99" s="495">
        <v>121.18333333333331</v>
      </c>
      <c r="H99" s="495">
        <v>134.08333333333334</v>
      </c>
      <c r="I99" s="495">
        <v>137.66666666666666</v>
      </c>
      <c r="J99" s="495">
        <v>140.53333333333336</v>
      </c>
      <c r="K99" s="494">
        <v>134.80000000000001</v>
      </c>
      <c r="L99" s="494">
        <v>128.35</v>
      </c>
      <c r="M99" s="494">
        <v>206.89948999999999</v>
      </c>
    </row>
    <row r="100" spans="1:13" s="13" customFormat="1">
      <c r="A100" s="254">
        <v>90</v>
      </c>
      <c r="B100" s="497" t="s">
        <v>324</v>
      </c>
      <c r="C100" s="494">
        <v>507.05</v>
      </c>
      <c r="D100" s="495">
        <v>513.6</v>
      </c>
      <c r="E100" s="495">
        <v>494.20000000000005</v>
      </c>
      <c r="F100" s="495">
        <v>481.35</v>
      </c>
      <c r="G100" s="495">
        <v>461.95000000000005</v>
      </c>
      <c r="H100" s="495">
        <v>526.45000000000005</v>
      </c>
      <c r="I100" s="495">
        <v>545.84999999999991</v>
      </c>
      <c r="J100" s="495">
        <v>558.70000000000005</v>
      </c>
      <c r="K100" s="494">
        <v>533</v>
      </c>
      <c r="L100" s="494">
        <v>500.75</v>
      </c>
      <c r="M100" s="494">
        <v>6.6429900000000002</v>
      </c>
    </row>
    <row r="101" spans="1:13">
      <c r="A101" s="254">
        <v>91</v>
      </c>
      <c r="B101" s="497" t="s">
        <v>325</v>
      </c>
      <c r="C101" s="494">
        <v>394.45</v>
      </c>
      <c r="D101" s="495">
        <v>395.81666666666666</v>
      </c>
      <c r="E101" s="495">
        <v>391.63333333333333</v>
      </c>
      <c r="F101" s="495">
        <v>388.81666666666666</v>
      </c>
      <c r="G101" s="495">
        <v>384.63333333333333</v>
      </c>
      <c r="H101" s="495">
        <v>398.63333333333333</v>
      </c>
      <c r="I101" s="495">
        <v>402.81666666666661</v>
      </c>
      <c r="J101" s="495">
        <v>405.63333333333333</v>
      </c>
      <c r="K101" s="494">
        <v>400</v>
      </c>
      <c r="L101" s="494">
        <v>393</v>
      </c>
      <c r="M101" s="494">
        <v>1.27206</v>
      </c>
    </row>
    <row r="102" spans="1:13">
      <c r="A102" s="254">
        <v>92</v>
      </c>
      <c r="B102" s="497" t="s">
        <v>326</v>
      </c>
      <c r="C102" s="494">
        <v>479.5</v>
      </c>
      <c r="D102" s="495">
        <v>480.31666666666666</v>
      </c>
      <c r="E102" s="495">
        <v>472.73333333333335</v>
      </c>
      <c r="F102" s="495">
        <v>465.9666666666667</v>
      </c>
      <c r="G102" s="495">
        <v>458.38333333333338</v>
      </c>
      <c r="H102" s="495">
        <v>487.08333333333331</v>
      </c>
      <c r="I102" s="495">
        <v>494.66666666666669</v>
      </c>
      <c r="J102" s="495">
        <v>501.43333333333328</v>
      </c>
      <c r="K102" s="494">
        <v>487.9</v>
      </c>
      <c r="L102" s="494">
        <v>473.55</v>
      </c>
      <c r="M102" s="494">
        <v>1.06274</v>
      </c>
    </row>
    <row r="103" spans="1:13">
      <c r="A103" s="254">
        <v>93</v>
      </c>
      <c r="B103" s="497" t="s">
        <v>77</v>
      </c>
      <c r="C103" s="494">
        <v>122.65</v>
      </c>
      <c r="D103" s="495">
        <v>121.61666666666667</v>
      </c>
      <c r="E103" s="495">
        <v>119.23333333333335</v>
      </c>
      <c r="F103" s="495">
        <v>115.81666666666668</v>
      </c>
      <c r="G103" s="495">
        <v>113.43333333333335</v>
      </c>
      <c r="H103" s="495">
        <v>125.03333333333335</v>
      </c>
      <c r="I103" s="495">
        <v>127.41666666666667</v>
      </c>
      <c r="J103" s="495">
        <v>130.83333333333334</v>
      </c>
      <c r="K103" s="494">
        <v>124</v>
      </c>
      <c r="L103" s="494">
        <v>118.2</v>
      </c>
      <c r="M103" s="494">
        <v>25.758659999999999</v>
      </c>
    </row>
    <row r="104" spans="1:13">
      <c r="A104" s="254">
        <v>94</v>
      </c>
      <c r="B104" s="497" t="s">
        <v>327</v>
      </c>
      <c r="C104" s="494">
        <v>1440.6</v>
      </c>
      <c r="D104" s="495">
        <v>1429.7666666666667</v>
      </c>
      <c r="E104" s="495">
        <v>1411.0333333333333</v>
      </c>
      <c r="F104" s="495">
        <v>1381.4666666666667</v>
      </c>
      <c r="G104" s="495">
        <v>1362.7333333333333</v>
      </c>
      <c r="H104" s="495">
        <v>1459.3333333333333</v>
      </c>
      <c r="I104" s="495">
        <v>1478.0666666666664</v>
      </c>
      <c r="J104" s="495">
        <v>1507.6333333333332</v>
      </c>
      <c r="K104" s="494">
        <v>1448.5</v>
      </c>
      <c r="L104" s="494">
        <v>1400.2</v>
      </c>
      <c r="M104" s="494">
        <v>1.7759799999999999</v>
      </c>
    </row>
    <row r="105" spans="1:13">
      <c r="A105" s="254">
        <v>95</v>
      </c>
      <c r="B105" s="497" t="s">
        <v>328</v>
      </c>
      <c r="C105" s="494">
        <v>16.05</v>
      </c>
      <c r="D105" s="495">
        <v>16.083333333333332</v>
      </c>
      <c r="E105" s="495">
        <v>15.866666666666664</v>
      </c>
      <c r="F105" s="495">
        <v>15.683333333333332</v>
      </c>
      <c r="G105" s="495">
        <v>15.466666666666663</v>
      </c>
      <c r="H105" s="495">
        <v>16.266666666666666</v>
      </c>
      <c r="I105" s="495">
        <v>16.483333333333334</v>
      </c>
      <c r="J105" s="495">
        <v>16.666666666666664</v>
      </c>
      <c r="K105" s="494">
        <v>16.3</v>
      </c>
      <c r="L105" s="494">
        <v>15.9</v>
      </c>
      <c r="M105" s="494">
        <v>56.48442</v>
      </c>
    </row>
    <row r="106" spans="1:13">
      <c r="A106" s="254">
        <v>96</v>
      </c>
      <c r="B106" s="497" t="s">
        <v>329</v>
      </c>
      <c r="C106" s="494">
        <v>720.65</v>
      </c>
      <c r="D106" s="495">
        <v>723.4</v>
      </c>
      <c r="E106" s="495">
        <v>714.8</v>
      </c>
      <c r="F106" s="495">
        <v>708.94999999999993</v>
      </c>
      <c r="G106" s="495">
        <v>700.34999999999991</v>
      </c>
      <c r="H106" s="495">
        <v>729.25</v>
      </c>
      <c r="I106" s="495">
        <v>737.85000000000014</v>
      </c>
      <c r="J106" s="495">
        <v>743.7</v>
      </c>
      <c r="K106" s="494">
        <v>732</v>
      </c>
      <c r="L106" s="494">
        <v>717.55</v>
      </c>
      <c r="M106" s="494">
        <v>3.4081899999999998</v>
      </c>
    </row>
    <row r="107" spans="1:13">
      <c r="A107" s="254">
        <v>97</v>
      </c>
      <c r="B107" s="497" t="s">
        <v>330</v>
      </c>
      <c r="C107" s="494">
        <v>327.64999999999998</v>
      </c>
      <c r="D107" s="495">
        <v>333.33333333333331</v>
      </c>
      <c r="E107" s="495">
        <v>315.31666666666661</v>
      </c>
      <c r="F107" s="495">
        <v>302.98333333333329</v>
      </c>
      <c r="G107" s="495">
        <v>284.96666666666658</v>
      </c>
      <c r="H107" s="495">
        <v>345.66666666666663</v>
      </c>
      <c r="I107" s="495">
        <v>363.68333333333339</v>
      </c>
      <c r="J107" s="495">
        <v>376.01666666666665</v>
      </c>
      <c r="K107" s="494">
        <v>351.35</v>
      </c>
      <c r="L107" s="494">
        <v>321</v>
      </c>
      <c r="M107" s="494">
        <v>2.4898199999999999</v>
      </c>
    </row>
    <row r="108" spans="1:13">
      <c r="A108" s="254">
        <v>98</v>
      </c>
      <c r="B108" s="497" t="s">
        <v>79</v>
      </c>
      <c r="C108" s="494">
        <v>460.55</v>
      </c>
      <c r="D108" s="495">
        <v>452.25</v>
      </c>
      <c r="E108" s="495">
        <v>441.1</v>
      </c>
      <c r="F108" s="495">
        <v>421.65000000000003</v>
      </c>
      <c r="G108" s="495">
        <v>410.50000000000006</v>
      </c>
      <c r="H108" s="495">
        <v>471.7</v>
      </c>
      <c r="I108" s="495">
        <v>482.84999999999997</v>
      </c>
      <c r="J108" s="495">
        <v>502.29999999999995</v>
      </c>
      <c r="K108" s="494">
        <v>463.4</v>
      </c>
      <c r="L108" s="494">
        <v>432.8</v>
      </c>
      <c r="M108" s="494">
        <v>6.9443000000000001</v>
      </c>
    </row>
    <row r="109" spans="1:13">
      <c r="A109" s="254">
        <v>99</v>
      </c>
      <c r="B109" s="497" t="s">
        <v>331</v>
      </c>
      <c r="C109" s="494">
        <v>3922.75</v>
      </c>
      <c r="D109" s="495">
        <v>3954.5833333333335</v>
      </c>
      <c r="E109" s="495">
        <v>3879.166666666667</v>
      </c>
      <c r="F109" s="495">
        <v>3835.5833333333335</v>
      </c>
      <c r="G109" s="495">
        <v>3760.166666666667</v>
      </c>
      <c r="H109" s="495">
        <v>3998.166666666667</v>
      </c>
      <c r="I109" s="495">
        <v>4073.5833333333339</v>
      </c>
      <c r="J109" s="495">
        <v>4117.166666666667</v>
      </c>
      <c r="K109" s="494">
        <v>4030</v>
      </c>
      <c r="L109" s="494">
        <v>3911</v>
      </c>
      <c r="M109" s="494">
        <v>6.1359999999999998E-2</v>
      </c>
    </row>
    <row r="110" spans="1:13">
      <c r="A110" s="254">
        <v>100</v>
      </c>
      <c r="B110" s="497" t="s">
        <v>332</v>
      </c>
      <c r="C110" s="494">
        <v>144.30000000000001</v>
      </c>
      <c r="D110" s="495">
        <v>143.65</v>
      </c>
      <c r="E110" s="495">
        <v>141.55000000000001</v>
      </c>
      <c r="F110" s="495">
        <v>138.80000000000001</v>
      </c>
      <c r="G110" s="495">
        <v>136.70000000000002</v>
      </c>
      <c r="H110" s="495">
        <v>146.4</v>
      </c>
      <c r="I110" s="495">
        <v>148.49999999999997</v>
      </c>
      <c r="J110" s="495">
        <v>151.25</v>
      </c>
      <c r="K110" s="494">
        <v>145.75</v>
      </c>
      <c r="L110" s="494">
        <v>140.9</v>
      </c>
      <c r="M110" s="494">
        <v>0.95570999999999995</v>
      </c>
    </row>
    <row r="111" spans="1:13">
      <c r="A111" s="254">
        <v>101</v>
      </c>
      <c r="B111" s="497" t="s">
        <v>333</v>
      </c>
      <c r="C111" s="494">
        <v>211.65</v>
      </c>
      <c r="D111" s="495">
        <v>212.05000000000004</v>
      </c>
      <c r="E111" s="495">
        <v>209.40000000000009</v>
      </c>
      <c r="F111" s="495">
        <v>207.15000000000006</v>
      </c>
      <c r="G111" s="495">
        <v>204.50000000000011</v>
      </c>
      <c r="H111" s="495">
        <v>214.30000000000007</v>
      </c>
      <c r="I111" s="495">
        <v>216.95</v>
      </c>
      <c r="J111" s="495">
        <v>219.20000000000005</v>
      </c>
      <c r="K111" s="494">
        <v>214.7</v>
      </c>
      <c r="L111" s="494">
        <v>209.8</v>
      </c>
      <c r="M111" s="494">
        <v>5.57545</v>
      </c>
    </row>
    <row r="112" spans="1:13">
      <c r="A112" s="254">
        <v>102</v>
      </c>
      <c r="B112" s="497" t="s">
        <v>334</v>
      </c>
      <c r="C112" s="494">
        <v>102.7</v>
      </c>
      <c r="D112" s="495">
        <v>102.39999999999999</v>
      </c>
      <c r="E112" s="495">
        <v>98.34999999999998</v>
      </c>
      <c r="F112" s="495">
        <v>93.999999999999986</v>
      </c>
      <c r="G112" s="495">
        <v>89.949999999999974</v>
      </c>
      <c r="H112" s="495">
        <v>106.74999999999999</v>
      </c>
      <c r="I112" s="495">
        <v>110.8</v>
      </c>
      <c r="J112" s="495">
        <v>115.14999999999999</v>
      </c>
      <c r="K112" s="494">
        <v>106.45</v>
      </c>
      <c r="L112" s="494">
        <v>98.05</v>
      </c>
      <c r="M112" s="494">
        <v>21.20627</v>
      </c>
    </row>
    <row r="113" spans="1:13">
      <c r="A113" s="254">
        <v>103</v>
      </c>
      <c r="B113" s="497" t="s">
        <v>335</v>
      </c>
      <c r="C113" s="494">
        <v>565.15</v>
      </c>
      <c r="D113" s="495">
        <v>570.15</v>
      </c>
      <c r="E113" s="495">
        <v>550.29999999999995</v>
      </c>
      <c r="F113" s="495">
        <v>535.44999999999993</v>
      </c>
      <c r="G113" s="495">
        <v>515.59999999999991</v>
      </c>
      <c r="H113" s="495">
        <v>585</v>
      </c>
      <c r="I113" s="495">
        <v>604.85000000000014</v>
      </c>
      <c r="J113" s="495">
        <v>619.70000000000005</v>
      </c>
      <c r="K113" s="494">
        <v>590</v>
      </c>
      <c r="L113" s="494">
        <v>555.29999999999995</v>
      </c>
      <c r="M113" s="494">
        <v>0.42182999999999998</v>
      </c>
    </row>
    <row r="114" spans="1:13">
      <c r="A114" s="254">
        <v>104</v>
      </c>
      <c r="B114" s="497" t="s">
        <v>81</v>
      </c>
      <c r="C114" s="494">
        <v>555.95000000000005</v>
      </c>
      <c r="D114" s="495">
        <v>555.93333333333328</v>
      </c>
      <c r="E114" s="495">
        <v>545.06666666666661</v>
      </c>
      <c r="F114" s="495">
        <v>534.18333333333328</v>
      </c>
      <c r="G114" s="495">
        <v>523.31666666666661</v>
      </c>
      <c r="H114" s="495">
        <v>566.81666666666661</v>
      </c>
      <c r="I114" s="495">
        <v>577.68333333333317</v>
      </c>
      <c r="J114" s="495">
        <v>588.56666666666661</v>
      </c>
      <c r="K114" s="494">
        <v>566.79999999999995</v>
      </c>
      <c r="L114" s="494">
        <v>545.04999999999995</v>
      </c>
      <c r="M114" s="494">
        <v>42.527729999999998</v>
      </c>
    </row>
    <row r="115" spans="1:13">
      <c r="A115" s="254">
        <v>105</v>
      </c>
      <c r="B115" s="497" t="s">
        <v>82</v>
      </c>
      <c r="C115" s="494">
        <v>935.6</v>
      </c>
      <c r="D115" s="495">
        <v>937.06666666666661</v>
      </c>
      <c r="E115" s="495">
        <v>921.28333333333319</v>
      </c>
      <c r="F115" s="495">
        <v>906.96666666666658</v>
      </c>
      <c r="G115" s="495">
        <v>891.18333333333317</v>
      </c>
      <c r="H115" s="495">
        <v>951.38333333333321</v>
      </c>
      <c r="I115" s="495">
        <v>967.16666666666652</v>
      </c>
      <c r="J115" s="495">
        <v>981.48333333333323</v>
      </c>
      <c r="K115" s="494">
        <v>952.85</v>
      </c>
      <c r="L115" s="494">
        <v>922.75</v>
      </c>
      <c r="M115" s="494">
        <v>79.725890000000007</v>
      </c>
    </row>
    <row r="116" spans="1:13">
      <c r="A116" s="254">
        <v>106</v>
      </c>
      <c r="B116" s="497" t="s">
        <v>231</v>
      </c>
      <c r="C116" s="494">
        <v>165.6</v>
      </c>
      <c r="D116" s="495">
        <v>164.26666666666668</v>
      </c>
      <c r="E116" s="495">
        <v>160.03333333333336</v>
      </c>
      <c r="F116" s="495">
        <v>154.46666666666667</v>
      </c>
      <c r="G116" s="495">
        <v>150.23333333333335</v>
      </c>
      <c r="H116" s="495">
        <v>169.83333333333337</v>
      </c>
      <c r="I116" s="495">
        <v>174.06666666666666</v>
      </c>
      <c r="J116" s="495">
        <v>179.63333333333338</v>
      </c>
      <c r="K116" s="494">
        <v>168.5</v>
      </c>
      <c r="L116" s="494">
        <v>158.69999999999999</v>
      </c>
      <c r="M116" s="494">
        <v>42.214170000000003</v>
      </c>
    </row>
    <row r="117" spans="1:13">
      <c r="A117" s="254">
        <v>107</v>
      </c>
      <c r="B117" s="497" t="s">
        <v>83</v>
      </c>
      <c r="C117" s="494">
        <v>126.15</v>
      </c>
      <c r="D117" s="495">
        <v>125.88333333333333</v>
      </c>
      <c r="E117" s="495">
        <v>124.51666666666665</v>
      </c>
      <c r="F117" s="495">
        <v>122.88333333333333</v>
      </c>
      <c r="G117" s="495">
        <v>121.51666666666665</v>
      </c>
      <c r="H117" s="495">
        <v>127.51666666666665</v>
      </c>
      <c r="I117" s="495">
        <v>128.88333333333333</v>
      </c>
      <c r="J117" s="495">
        <v>130.51666666666665</v>
      </c>
      <c r="K117" s="494">
        <v>127.25</v>
      </c>
      <c r="L117" s="494">
        <v>124.25</v>
      </c>
      <c r="M117" s="494">
        <v>89.929910000000007</v>
      </c>
    </row>
    <row r="118" spans="1:13">
      <c r="A118" s="254">
        <v>108</v>
      </c>
      <c r="B118" s="497" t="s">
        <v>336</v>
      </c>
      <c r="C118" s="494">
        <v>349.5</v>
      </c>
      <c r="D118" s="495">
        <v>350.51666666666665</v>
      </c>
      <c r="E118" s="495">
        <v>346.0333333333333</v>
      </c>
      <c r="F118" s="495">
        <v>342.56666666666666</v>
      </c>
      <c r="G118" s="495">
        <v>338.08333333333331</v>
      </c>
      <c r="H118" s="495">
        <v>353.98333333333329</v>
      </c>
      <c r="I118" s="495">
        <v>358.46666666666664</v>
      </c>
      <c r="J118" s="495">
        <v>361.93333333333328</v>
      </c>
      <c r="K118" s="494">
        <v>355</v>
      </c>
      <c r="L118" s="494">
        <v>347.05</v>
      </c>
      <c r="M118" s="494">
        <v>0.87502999999999997</v>
      </c>
    </row>
    <row r="119" spans="1:13">
      <c r="A119" s="254">
        <v>109</v>
      </c>
      <c r="B119" s="497" t="s">
        <v>822</v>
      </c>
      <c r="C119" s="494">
        <v>2851</v>
      </c>
      <c r="D119" s="495">
        <v>2891.4166666666665</v>
      </c>
      <c r="E119" s="495">
        <v>2802.8833333333332</v>
      </c>
      <c r="F119" s="495">
        <v>2754.7666666666669</v>
      </c>
      <c r="G119" s="495">
        <v>2666.2333333333336</v>
      </c>
      <c r="H119" s="495">
        <v>2939.5333333333328</v>
      </c>
      <c r="I119" s="495">
        <v>3028.0666666666666</v>
      </c>
      <c r="J119" s="495">
        <v>3076.1833333333325</v>
      </c>
      <c r="K119" s="494">
        <v>2979.95</v>
      </c>
      <c r="L119" s="494">
        <v>2843.3</v>
      </c>
      <c r="M119" s="494">
        <v>6.5502200000000004</v>
      </c>
    </row>
    <row r="120" spans="1:13">
      <c r="A120" s="254">
        <v>110</v>
      </c>
      <c r="B120" s="497" t="s">
        <v>84</v>
      </c>
      <c r="C120" s="494">
        <v>1514.1</v>
      </c>
      <c r="D120" s="495">
        <v>1516.7</v>
      </c>
      <c r="E120" s="495">
        <v>1504.4</v>
      </c>
      <c r="F120" s="495">
        <v>1494.7</v>
      </c>
      <c r="G120" s="495">
        <v>1482.4</v>
      </c>
      <c r="H120" s="495">
        <v>1526.4</v>
      </c>
      <c r="I120" s="495">
        <v>1538.6999999999998</v>
      </c>
      <c r="J120" s="495">
        <v>1548.4</v>
      </c>
      <c r="K120" s="494">
        <v>1529</v>
      </c>
      <c r="L120" s="494">
        <v>1507</v>
      </c>
      <c r="M120" s="494">
        <v>4.4087300000000003</v>
      </c>
    </row>
    <row r="121" spans="1:13">
      <c r="A121" s="254">
        <v>111</v>
      </c>
      <c r="B121" s="497" t="s">
        <v>85</v>
      </c>
      <c r="C121" s="494">
        <v>549.45000000000005</v>
      </c>
      <c r="D121" s="495">
        <v>552.33333333333337</v>
      </c>
      <c r="E121" s="495">
        <v>541.86666666666679</v>
      </c>
      <c r="F121" s="495">
        <v>534.28333333333342</v>
      </c>
      <c r="G121" s="495">
        <v>523.81666666666683</v>
      </c>
      <c r="H121" s="495">
        <v>559.91666666666674</v>
      </c>
      <c r="I121" s="495">
        <v>570.38333333333321</v>
      </c>
      <c r="J121" s="495">
        <v>577.9666666666667</v>
      </c>
      <c r="K121" s="494">
        <v>562.79999999999995</v>
      </c>
      <c r="L121" s="494">
        <v>544.75</v>
      </c>
      <c r="M121" s="494">
        <v>8.7484900000000003</v>
      </c>
    </row>
    <row r="122" spans="1:13">
      <c r="A122" s="254">
        <v>112</v>
      </c>
      <c r="B122" s="497" t="s">
        <v>232</v>
      </c>
      <c r="C122" s="494">
        <v>735.8</v>
      </c>
      <c r="D122" s="495">
        <v>737.08333333333337</v>
      </c>
      <c r="E122" s="495">
        <v>725.26666666666677</v>
      </c>
      <c r="F122" s="495">
        <v>714.73333333333335</v>
      </c>
      <c r="G122" s="495">
        <v>702.91666666666674</v>
      </c>
      <c r="H122" s="495">
        <v>747.61666666666679</v>
      </c>
      <c r="I122" s="495">
        <v>759.43333333333339</v>
      </c>
      <c r="J122" s="495">
        <v>769.96666666666681</v>
      </c>
      <c r="K122" s="494">
        <v>748.9</v>
      </c>
      <c r="L122" s="494">
        <v>726.55</v>
      </c>
      <c r="M122" s="494">
        <v>3.4470700000000001</v>
      </c>
    </row>
    <row r="123" spans="1:13">
      <c r="A123" s="254">
        <v>113</v>
      </c>
      <c r="B123" s="497" t="s">
        <v>337</v>
      </c>
      <c r="C123" s="494">
        <v>584.85</v>
      </c>
      <c r="D123" s="495">
        <v>576.63333333333333</v>
      </c>
      <c r="E123" s="495">
        <v>564.26666666666665</v>
      </c>
      <c r="F123" s="495">
        <v>543.68333333333328</v>
      </c>
      <c r="G123" s="495">
        <v>531.31666666666661</v>
      </c>
      <c r="H123" s="495">
        <v>597.2166666666667</v>
      </c>
      <c r="I123" s="495">
        <v>609.58333333333326</v>
      </c>
      <c r="J123" s="495">
        <v>630.16666666666674</v>
      </c>
      <c r="K123" s="494">
        <v>589</v>
      </c>
      <c r="L123" s="494">
        <v>556.04999999999995</v>
      </c>
      <c r="M123" s="494">
        <v>1.9656800000000001</v>
      </c>
    </row>
    <row r="124" spans="1:13">
      <c r="A124" s="254">
        <v>114</v>
      </c>
      <c r="B124" s="497" t="s">
        <v>233</v>
      </c>
      <c r="C124" s="494">
        <v>354.65</v>
      </c>
      <c r="D124" s="495">
        <v>356.33333333333331</v>
      </c>
      <c r="E124" s="495">
        <v>348.66666666666663</v>
      </c>
      <c r="F124" s="495">
        <v>342.68333333333334</v>
      </c>
      <c r="G124" s="495">
        <v>335.01666666666665</v>
      </c>
      <c r="H124" s="495">
        <v>362.31666666666661</v>
      </c>
      <c r="I124" s="495">
        <v>369.98333333333323</v>
      </c>
      <c r="J124" s="495">
        <v>375.96666666666658</v>
      </c>
      <c r="K124" s="494">
        <v>364</v>
      </c>
      <c r="L124" s="494">
        <v>350.35</v>
      </c>
      <c r="M124" s="494">
        <v>25.06842</v>
      </c>
    </row>
    <row r="125" spans="1:13">
      <c r="A125" s="254">
        <v>115</v>
      </c>
      <c r="B125" s="497" t="s">
        <v>86</v>
      </c>
      <c r="C125" s="494">
        <v>850.5</v>
      </c>
      <c r="D125" s="495">
        <v>854.56666666666661</v>
      </c>
      <c r="E125" s="495">
        <v>840.23333333333323</v>
      </c>
      <c r="F125" s="495">
        <v>829.96666666666658</v>
      </c>
      <c r="G125" s="495">
        <v>815.63333333333321</v>
      </c>
      <c r="H125" s="495">
        <v>864.83333333333326</v>
      </c>
      <c r="I125" s="495">
        <v>879.16666666666674</v>
      </c>
      <c r="J125" s="495">
        <v>889.43333333333328</v>
      </c>
      <c r="K125" s="494">
        <v>868.9</v>
      </c>
      <c r="L125" s="494">
        <v>844.3</v>
      </c>
      <c r="M125" s="494">
        <v>9.5543499999999995</v>
      </c>
    </row>
    <row r="126" spans="1:13">
      <c r="A126" s="254">
        <v>116</v>
      </c>
      <c r="B126" s="497" t="s">
        <v>338</v>
      </c>
      <c r="C126" s="494">
        <v>686.4</v>
      </c>
      <c r="D126" s="495">
        <v>692.65</v>
      </c>
      <c r="E126" s="495">
        <v>663.75</v>
      </c>
      <c r="F126" s="495">
        <v>641.1</v>
      </c>
      <c r="G126" s="495">
        <v>612.20000000000005</v>
      </c>
      <c r="H126" s="495">
        <v>715.3</v>
      </c>
      <c r="I126" s="495">
        <v>744.19999999999982</v>
      </c>
      <c r="J126" s="495">
        <v>766.84999999999991</v>
      </c>
      <c r="K126" s="494">
        <v>721.55</v>
      </c>
      <c r="L126" s="494">
        <v>670</v>
      </c>
      <c r="M126" s="494">
        <v>8.3878699999999995</v>
      </c>
    </row>
    <row r="127" spans="1:13">
      <c r="A127" s="254">
        <v>117</v>
      </c>
      <c r="B127" s="497" t="s">
        <v>339</v>
      </c>
      <c r="C127" s="494">
        <v>76.45</v>
      </c>
      <c r="D127" s="495">
        <v>76.683333333333323</v>
      </c>
      <c r="E127" s="495">
        <v>75.366666666666646</v>
      </c>
      <c r="F127" s="495">
        <v>74.283333333333317</v>
      </c>
      <c r="G127" s="495">
        <v>72.96666666666664</v>
      </c>
      <c r="H127" s="495">
        <v>77.766666666666652</v>
      </c>
      <c r="I127" s="495">
        <v>79.083333333333343</v>
      </c>
      <c r="J127" s="495">
        <v>80.166666666666657</v>
      </c>
      <c r="K127" s="494">
        <v>78</v>
      </c>
      <c r="L127" s="494">
        <v>75.599999999999994</v>
      </c>
      <c r="M127" s="494">
        <v>3.9733399999999999</v>
      </c>
    </row>
    <row r="128" spans="1:13">
      <c r="A128" s="254">
        <v>118</v>
      </c>
      <c r="B128" s="497" t="s">
        <v>340</v>
      </c>
      <c r="C128" s="494">
        <v>90.2</v>
      </c>
      <c r="D128" s="495">
        <v>90.933333333333337</v>
      </c>
      <c r="E128" s="495">
        <v>89.166666666666671</v>
      </c>
      <c r="F128" s="495">
        <v>88.13333333333334</v>
      </c>
      <c r="G128" s="495">
        <v>86.366666666666674</v>
      </c>
      <c r="H128" s="495">
        <v>91.966666666666669</v>
      </c>
      <c r="I128" s="495">
        <v>93.73333333333332</v>
      </c>
      <c r="J128" s="495">
        <v>94.766666666666666</v>
      </c>
      <c r="K128" s="494">
        <v>92.7</v>
      </c>
      <c r="L128" s="494">
        <v>89.9</v>
      </c>
      <c r="M128" s="494">
        <v>9.8809199999999997</v>
      </c>
    </row>
    <row r="129" spans="1:13">
      <c r="A129" s="254">
        <v>119</v>
      </c>
      <c r="B129" s="497" t="s">
        <v>341</v>
      </c>
      <c r="C129" s="494">
        <v>657.6</v>
      </c>
      <c r="D129" s="495">
        <v>658.61666666666667</v>
      </c>
      <c r="E129" s="495">
        <v>639.98333333333335</v>
      </c>
      <c r="F129" s="495">
        <v>622.36666666666667</v>
      </c>
      <c r="G129" s="495">
        <v>603.73333333333335</v>
      </c>
      <c r="H129" s="495">
        <v>676.23333333333335</v>
      </c>
      <c r="I129" s="495">
        <v>694.86666666666679</v>
      </c>
      <c r="J129" s="495">
        <v>712.48333333333335</v>
      </c>
      <c r="K129" s="494">
        <v>677.25</v>
      </c>
      <c r="L129" s="494">
        <v>641</v>
      </c>
      <c r="M129" s="494">
        <v>2.9254199999999999</v>
      </c>
    </row>
    <row r="130" spans="1:13">
      <c r="A130" s="254">
        <v>120</v>
      </c>
      <c r="B130" s="497" t="s">
        <v>92</v>
      </c>
      <c r="C130" s="494">
        <v>241.95</v>
      </c>
      <c r="D130" s="495">
        <v>243.1</v>
      </c>
      <c r="E130" s="495">
        <v>237.85</v>
      </c>
      <c r="F130" s="495">
        <v>233.75</v>
      </c>
      <c r="G130" s="495">
        <v>228.5</v>
      </c>
      <c r="H130" s="495">
        <v>247.2</v>
      </c>
      <c r="I130" s="495">
        <v>252.45</v>
      </c>
      <c r="J130" s="495">
        <v>256.54999999999995</v>
      </c>
      <c r="K130" s="494">
        <v>248.35</v>
      </c>
      <c r="L130" s="494">
        <v>239</v>
      </c>
      <c r="M130" s="494">
        <v>77.40849</v>
      </c>
    </row>
    <row r="131" spans="1:13">
      <c r="A131" s="254">
        <v>121</v>
      </c>
      <c r="B131" s="497" t="s">
        <v>87</v>
      </c>
      <c r="C131" s="494">
        <v>559.95000000000005</v>
      </c>
      <c r="D131" s="495">
        <v>561</v>
      </c>
      <c r="E131" s="495">
        <v>555.04999999999995</v>
      </c>
      <c r="F131" s="495">
        <v>550.15</v>
      </c>
      <c r="G131" s="495">
        <v>544.19999999999993</v>
      </c>
      <c r="H131" s="495">
        <v>565.9</v>
      </c>
      <c r="I131" s="495">
        <v>571.85</v>
      </c>
      <c r="J131" s="495">
        <v>576.75</v>
      </c>
      <c r="K131" s="494">
        <v>566.95000000000005</v>
      </c>
      <c r="L131" s="494">
        <v>556.1</v>
      </c>
      <c r="M131" s="494">
        <v>24.083950000000002</v>
      </c>
    </row>
    <row r="132" spans="1:13">
      <c r="A132" s="254">
        <v>122</v>
      </c>
      <c r="B132" s="497" t="s">
        <v>234</v>
      </c>
      <c r="C132" s="494">
        <v>1424.4</v>
      </c>
      <c r="D132" s="495">
        <v>1441.2333333333336</v>
      </c>
      <c r="E132" s="495">
        <v>1388.2666666666671</v>
      </c>
      <c r="F132" s="495">
        <v>1352.1333333333334</v>
      </c>
      <c r="G132" s="495">
        <v>1299.166666666667</v>
      </c>
      <c r="H132" s="495">
        <v>1477.3666666666672</v>
      </c>
      <c r="I132" s="495">
        <v>1530.3333333333335</v>
      </c>
      <c r="J132" s="495">
        <v>1566.4666666666674</v>
      </c>
      <c r="K132" s="494">
        <v>1494.2</v>
      </c>
      <c r="L132" s="494">
        <v>1405.1</v>
      </c>
      <c r="M132" s="494">
        <v>1.7167300000000001</v>
      </c>
    </row>
    <row r="133" spans="1:13">
      <c r="A133" s="254">
        <v>123</v>
      </c>
      <c r="B133" s="497" t="s">
        <v>342</v>
      </c>
      <c r="C133" s="494">
        <v>1627.85</v>
      </c>
      <c r="D133" s="495">
        <v>1636.3499999999997</v>
      </c>
      <c r="E133" s="495">
        <v>1598.8499999999995</v>
      </c>
      <c r="F133" s="495">
        <v>1569.8499999999997</v>
      </c>
      <c r="G133" s="495">
        <v>1532.3499999999995</v>
      </c>
      <c r="H133" s="495">
        <v>1665.3499999999995</v>
      </c>
      <c r="I133" s="495">
        <v>1702.85</v>
      </c>
      <c r="J133" s="495">
        <v>1731.8499999999995</v>
      </c>
      <c r="K133" s="494">
        <v>1673.85</v>
      </c>
      <c r="L133" s="494">
        <v>1607.35</v>
      </c>
      <c r="M133" s="494">
        <v>15.31076</v>
      </c>
    </row>
    <row r="134" spans="1:13">
      <c r="A134" s="254">
        <v>124</v>
      </c>
      <c r="B134" s="497" t="s">
        <v>343</v>
      </c>
      <c r="C134" s="494">
        <v>155.5</v>
      </c>
      <c r="D134" s="495">
        <v>155.76666666666665</v>
      </c>
      <c r="E134" s="495">
        <v>152.83333333333331</v>
      </c>
      <c r="F134" s="495">
        <v>150.16666666666666</v>
      </c>
      <c r="G134" s="495">
        <v>147.23333333333332</v>
      </c>
      <c r="H134" s="495">
        <v>158.43333333333331</v>
      </c>
      <c r="I134" s="495">
        <v>161.36666666666665</v>
      </c>
      <c r="J134" s="495">
        <v>164.0333333333333</v>
      </c>
      <c r="K134" s="494">
        <v>158.69999999999999</v>
      </c>
      <c r="L134" s="494">
        <v>153.1</v>
      </c>
      <c r="M134" s="494">
        <v>25.948989999999998</v>
      </c>
    </row>
    <row r="135" spans="1:13">
      <c r="A135" s="254">
        <v>125</v>
      </c>
      <c r="B135" s="497" t="s">
        <v>833</v>
      </c>
      <c r="C135" s="494">
        <v>185.3</v>
      </c>
      <c r="D135" s="495">
        <v>186.9</v>
      </c>
      <c r="E135" s="495">
        <v>181.10000000000002</v>
      </c>
      <c r="F135" s="495">
        <v>176.9</v>
      </c>
      <c r="G135" s="495">
        <v>171.10000000000002</v>
      </c>
      <c r="H135" s="495">
        <v>191.10000000000002</v>
      </c>
      <c r="I135" s="495">
        <v>196.90000000000003</v>
      </c>
      <c r="J135" s="495">
        <v>201.10000000000002</v>
      </c>
      <c r="K135" s="494">
        <v>192.7</v>
      </c>
      <c r="L135" s="494">
        <v>182.7</v>
      </c>
      <c r="M135" s="494">
        <v>9.4034399999999998</v>
      </c>
    </row>
    <row r="136" spans="1:13">
      <c r="A136" s="254">
        <v>126</v>
      </c>
      <c r="B136" s="497" t="s">
        <v>740</v>
      </c>
      <c r="C136" s="494">
        <v>767.9</v>
      </c>
      <c r="D136" s="495">
        <v>766.63333333333333</v>
      </c>
      <c r="E136" s="495">
        <v>741.26666666666665</v>
      </c>
      <c r="F136" s="495">
        <v>714.63333333333333</v>
      </c>
      <c r="G136" s="495">
        <v>689.26666666666665</v>
      </c>
      <c r="H136" s="495">
        <v>793.26666666666665</v>
      </c>
      <c r="I136" s="495">
        <v>818.63333333333321</v>
      </c>
      <c r="J136" s="495">
        <v>845.26666666666665</v>
      </c>
      <c r="K136" s="494">
        <v>792</v>
      </c>
      <c r="L136" s="494">
        <v>740</v>
      </c>
      <c r="M136" s="494">
        <v>2.4226200000000002</v>
      </c>
    </row>
    <row r="137" spans="1:13">
      <c r="A137" s="254">
        <v>127</v>
      </c>
      <c r="B137" s="497" t="s">
        <v>345</v>
      </c>
      <c r="C137" s="494">
        <v>600.54999999999995</v>
      </c>
      <c r="D137" s="495">
        <v>595.84999999999991</v>
      </c>
      <c r="E137" s="495">
        <v>584.79999999999984</v>
      </c>
      <c r="F137" s="495">
        <v>569.04999999999995</v>
      </c>
      <c r="G137" s="495">
        <v>557.99999999999989</v>
      </c>
      <c r="H137" s="495">
        <v>611.5999999999998</v>
      </c>
      <c r="I137" s="495">
        <v>622.65</v>
      </c>
      <c r="J137" s="495">
        <v>638.39999999999975</v>
      </c>
      <c r="K137" s="494">
        <v>606.9</v>
      </c>
      <c r="L137" s="494">
        <v>580.1</v>
      </c>
      <c r="M137" s="494">
        <v>2.8383699999999998</v>
      </c>
    </row>
    <row r="138" spans="1:13">
      <c r="A138" s="254">
        <v>128</v>
      </c>
      <c r="B138" s="497" t="s">
        <v>89</v>
      </c>
      <c r="C138" s="494">
        <v>9.4</v>
      </c>
      <c r="D138" s="495">
        <v>9.4500000000000011</v>
      </c>
      <c r="E138" s="495">
        <v>9.2500000000000018</v>
      </c>
      <c r="F138" s="495">
        <v>9.1000000000000014</v>
      </c>
      <c r="G138" s="495">
        <v>8.9000000000000021</v>
      </c>
      <c r="H138" s="495">
        <v>9.6000000000000014</v>
      </c>
      <c r="I138" s="495">
        <v>9.8000000000000007</v>
      </c>
      <c r="J138" s="495">
        <v>9.9500000000000011</v>
      </c>
      <c r="K138" s="494">
        <v>9.65</v>
      </c>
      <c r="L138" s="494">
        <v>9.3000000000000007</v>
      </c>
      <c r="M138" s="494">
        <v>54.01173</v>
      </c>
    </row>
    <row r="139" spans="1:13">
      <c r="A139" s="254">
        <v>129</v>
      </c>
      <c r="B139" s="497" t="s">
        <v>346</v>
      </c>
      <c r="C139" s="494">
        <v>146.69999999999999</v>
      </c>
      <c r="D139" s="495">
        <v>149.28333333333333</v>
      </c>
      <c r="E139" s="495">
        <v>141.91666666666666</v>
      </c>
      <c r="F139" s="495">
        <v>137.13333333333333</v>
      </c>
      <c r="G139" s="495">
        <v>129.76666666666665</v>
      </c>
      <c r="H139" s="495">
        <v>154.06666666666666</v>
      </c>
      <c r="I139" s="495">
        <v>161.43333333333334</v>
      </c>
      <c r="J139" s="495">
        <v>166.21666666666667</v>
      </c>
      <c r="K139" s="494">
        <v>156.65</v>
      </c>
      <c r="L139" s="494">
        <v>144.5</v>
      </c>
      <c r="M139" s="494">
        <v>15.238049999999999</v>
      </c>
    </row>
    <row r="140" spans="1:13">
      <c r="A140" s="254">
        <v>130</v>
      </c>
      <c r="B140" s="497" t="s">
        <v>90</v>
      </c>
      <c r="C140" s="494">
        <v>3779.75</v>
      </c>
      <c r="D140" s="495">
        <v>3782.7999999999997</v>
      </c>
      <c r="E140" s="495">
        <v>3735.9499999999994</v>
      </c>
      <c r="F140" s="495">
        <v>3692.1499999999996</v>
      </c>
      <c r="G140" s="495">
        <v>3645.2999999999993</v>
      </c>
      <c r="H140" s="495">
        <v>3826.5999999999995</v>
      </c>
      <c r="I140" s="495">
        <v>3873.45</v>
      </c>
      <c r="J140" s="495">
        <v>3917.2499999999995</v>
      </c>
      <c r="K140" s="494">
        <v>3829.65</v>
      </c>
      <c r="L140" s="494">
        <v>3739</v>
      </c>
      <c r="M140" s="494">
        <v>7.3354400000000002</v>
      </c>
    </row>
    <row r="141" spans="1:13">
      <c r="A141" s="254">
        <v>131</v>
      </c>
      <c r="B141" s="497" t="s">
        <v>347</v>
      </c>
      <c r="C141" s="494">
        <v>3895.55</v>
      </c>
      <c r="D141" s="495">
        <v>3905.1833333333329</v>
      </c>
      <c r="E141" s="495">
        <v>3860.3666666666659</v>
      </c>
      <c r="F141" s="495">
        <v>3825.1833333333329</v>
      </c>
      <c r="G141" s="495">
        <v>3780.3666666666659</v>
      </c>
      <c r="H141" s="495">
        <v>3940.3666666666659</v>
      </c>
      <c r="I141" s="495">
        <v>3985.1833333333325</v>
      </c>
      <c r="J141" s="495">
        <v>4020.3666666666659</v>
      </c>
      <c r="K141" s="494">
        <v>3950</v>
      </c>
      <c r="L141" s="494">
        <v>3870</v>
      </c>
      <c r="M141" s="494">
        <v>1.8720600000000001</v>
      </c>
    </row>
    <row r="142" spans="1:13">
      <c r="A142" s="254">
        <v>132</v>
      </c>
      <c r="B142" s="497" t="s">
        <v>348</v>
      </c>
      <c r="C142" s="494">
        <v>2884.75</v>
      </c>
      <c r="D142" s="495">
        <v>2872.6833333333329</v>
      </c>
      <c r="E142" s="495">
        <v>2817.0666666666657</v>
      </c>
      <c r="F142" s="495">
        <v>2749.3833333333328</v>
      </c>
      <c r="G142" s="495">
        <v>2693.7666666666655</v>
      </c>
      <c r="H142" s="495">
        <v>2940.3666666666659</v>
      </c>
      <c r="I142" s="495">
        <v>2995.9833333333336</v>
      </c>
      <c r="J142" s="495">
        <v>3063.6666666666661</v>
      </c>
      <c r="K142" s="494">
        <v>2928.3</v>
      </c>
      <c r="L142" s="494">
        <v>2805</v>
      </c>
      <c r="M142" s="494">
        <v>6.7493100000000004</v>
      </c>
    </row>
    <row r="143" spans="1:13">
      <c r="A143" s="254">
        <v>133</v>
      </c>
      <c r="B143" s="497" t="s">
        <v>93</v>
      </c>
      <c r="C143" s="494">
        <v>5066.7</v>
      </c>
      <c r="D143" s="495">
        <v>5120.9833333333327</v>
      </c>
      <c r="E143" s="495">
        <v>4975.8166666666657</v>
      </c>
      <c r="F143" s="495">
        <v>4884.9333333333334</v>
      </c>
      <c r="G143" s="495">
        <v>4739.7666666666664</v>
      </c>
      <c r="H143" s="495">
        <v>5211.866666666665</v>
      </c>
      <c r="I143" s="495">
        <v>5357.033333333331</v>
      </c>
      <c r="J143" s="495">
        <v>5447.9166666666642</v>
      </c>
      <c r="K143" s="494">
        <v>5266.15</v>
      </c>
      <c r="L143" s="494">
        <v>5030.1000000000004</v>
      </c>
      <c r="M143" s="494">
        <v>23.54899</v>
      </c>
    </row>
    <row r="144" spans="1:13">
      <c r="A144" s="254">
        <v>134</v>
      </c>
      <c r="B144" s="497" t="s">
        <v>349</v>
      </c>
      <c r="C144" s="494">
        <v>330.5</v>
      </c>
      <c r="D144" s="495">
        <v>327.93333333333334</v>
      </c>
      <c r="E144" s="495">
        <v>320.91666666666669</v>
      </c>
      <c r="F144" s="495">
        <v>311.33333333333337</v>
      </c>
      <c r="G144" s="495">
        <v>304.31666666666672</v>
      </c>
      <c r="H144" s="495">
        <v>337.51666666666665</v>
      </c>
      <c r="I144" s="495">
        <v>344.5333333333333</v>
      </c>
      <c r="J144" s="495">
        <v>354.11666666666662</v>
      </c>
      <c r="K144" s="494">
        <v>334.95</v>
      </c>
      <c r="L144" s="494">
        <v>318.35000000000002</v>
      </c>
      <c r="M144" s="494">
        <v>8.4534500000000001</v>
      </c>
    </row>
    <row r="145" spans="1:13">
      <c r="A145" s="254">
        <v>135</v>
      </c>
      <c r="B145" s="497" t="s">
        <v>350</v>
      </c>
      <c r="C145" s="494">
        <v>85.2</v>
      </c>
      <c r="D145" s="495">
        <v>85.066666666666663</v>
      </c>
      <c r="E145" s="495">
        <v>83.133333333333326</v>
      </c>
      <c r="F145" s="495">
        <v>81.066666666666663</v>
      </c>
      <c r="G145" s="495">
        <v>79.133333333333326</v>
      </c>
      <c r="H145" s="495">
        <v>87.133333333333326</v>
      </c>
      <c r="I145" s="495">
        <v>89.066666666666663</v>
      </c>
      <c r="J145" s="495">
        <v>91.133333333333326</v>
      </c>
      <c r="K145" s="494">
        <v>87</v>
      </c>
      <c r="L145" s="494">
        <v>83</v>
      </c>
      <c r="M145" s="494">
        <v>18.519469999999998</v>
      </c>
    </row>
    <row r="146" spans="1:13">
      <c r="A146" s="254">
        <v>136</v>
      </c>
      <c r="B146" s="497" t="s">
        <v>834</v>
      </c>
      <c r="C146" s="494">
        <v>219.25</v>
      </c>
      <c r="D146" s="495">
        <v>219.26666666666665</v>
      </c>
      <c r="E146" s="495">
        <v>213.58333333333331</v>
      </c>
      <c r="F146" s="495">
        <v>207.91666666666666</v>
      </c>
      <c r="G146" s="495">
        <v>202.23333333333332</v>
      </c>
      <c r="H146" s="495">
        <v>224.93333333333331</v>
      </c>
      <c r="I146" s="495">
        <v>230.61666666666665</v>
      </c>
      <c r="J146" s="495">
        <v>236.2833333333333</v>
      </c>
      <c r="K146" s="494">
        <v>224.95</v>
      </c>
      <c r="L146" s="494">
        <v>213.6</v>
      </c>
      <c r="M146" s="494">
        <v>8.0116499999999995</v>
      </c>
    </row>
    <row r="147" spans="1:13">
      <c r="A147" s="254">
        <v>137</v>
      </c>
      <c r="B147" s="497" t="s">
        <v>742</v>
      </c>
      <c r="C147" s="494">
        <v>1825.15</v>
      </c>
      <c r="D147" s="495">
        <v>1827.45</v>
      </c>
      <c r="E147" s="495">
        <v>1807.7</v>
      </c>
      <c r="F147" s="495">
        <v>1790.25</v>
      </c>
      <c r="G147" s="495">
        <v>1770.5</v>
      </c>
      <c r="H147" s="495">
        <v>1844.9</v>
      </c>
      <c r="I147" s="495">
        <v>1864.65</v>
      </c>
      <c r="J147" s="495">
        <v>1882.1000000000001</v>
      </c>
      <c r="K147" s="494">
        <v>1847.2</v>
      </c>
      <c r="L147" s="494">
        <v>1810</v>
      </c>
      <c r="M147" s="494">
        <v>2.742E-2</v>
      </c>
    </row>
    <row r="148" spans="1:13">
      <c r="A148" s="254">
        <v>138</v>
      </c>
      <c r="B148" s="497" t="s">
        <v>235</v>
      </c>
      <c r="C148" s="494">
        <v>61.75</v>
      </c>
      <c r="D148" s="495">
        <v>61.949999999999996</v>
      </c>
      <c r="E148" s="495">
        <v>61.199999999999989</v>
      </c>
      <c r="F148" s="495">
        <v>60.649999999999991</v>
      </c>
      <c r="G148" s="495">
        <v>59.899999999999984</v>
      </c>
      <c r="H148" s="495">
        <v>62.499999999999993</v>
      </c>
      <c r="I148" s="495">
        <v>63.250000000000007</v>
      </c>
      <c r="J148" s="495">
        <v>63.8</v>
      </c>
      <c r="K148" s="494">
        <v>62.7</v>
      </c>
      <c r="L148" s="494">
        <v>61.4</v>
      </c>
      <c r="M148" s="494">
        <v>7.7206599999999996</v>
      </c>
    </row>
    <row r="149" spans="1:13">
      <c r="A149" s="254">
        <v>139</v>
      </c>
      <c r="B149" s="497" t="s">
        <v>94</v>
      </c>
      <c r="C149" s="494">
        <v>2317.3000000000002</v>
      </c>
      <c r="D149" s="495">
        <v>2326.1833333333338</v>
      </c>
      <c r="E149" s="495">
        <v>2295.2166666666676</v>
      </c>
      <c r="F149" s="495">
        <v>2273.1333333333337</v>
      </c>
      <c r="G149" s="495">
        <v>2242.1666666666674</v>
      </c>
      <c r="H149" s="495">
        <v>2348.2666666666678</v>
      </c>
      <c r="I149" s="495">
        <v>2379.233333333334</v>
      </c>
      <c r="J149" s="495">
        <v>2401.316666666668</v>
      </c>
      <c r="K149" s="494">
        <v>2357.15</v>
      </c>
      <c r="L149" s="494">
        <v>2304.1</v>
      </c>
      <c r="M149" s="494">
        <v>9.6227099999999997</v>
      </c>
    </row>
    <row r="150" spans="1:13">
      <c r="A150" s="254">
        <v>140</v>
      </c>
      <c r="B150" s="497" t="s">
        <v>351</v>
      </c>
      <c r="C150" s="494">
        <v>220.75</v>
      </c>
      <c r="D150" s="495">
        <v>223.31666666666669</v>
      </c>
      <c r="E150" s="495">
        <v>215.43333333333339</v>
      </c>
      <c r="F150" s="495">
        <v>210.1166666666667</v>
      </c>
      <c r="G150" s="495">
        <v>202.23333333333341</v>
      </c>
      <c r="H150" s="495">
        <v>228.63333333333338</v>
      </c>
      <c r="I150" s="495">
        <v>236.51666666666665</v>
      </c>
      <c r="J150" s="495">
        <v>241.83333333333337</v>
      </c>
      <c r="K150" s="494">
        <v>231.2</v>
      </c>
      <c r="L150" s="494">
        <v>218</v>
      </c>
      <c r="M150" s="494">
        <v>1.9759800000000001</v>
      </c>
    </row>
    <row r="151" spans="1:13">
      <c r="A151" s="254">
        <v>141</v>
      </c>
      <c r="B151" s="497" t="s">
        <v>236</v>
      </c>
      <c r="C151" s="494">
        <v>505.25</v>
      </c>
      <c r="D151" s="495">
        <v>506.7833333333333</v>
      </c>
      <c r="E151" s="495">
        <v>501.46666666666658</v>
      </c>
      <c r="F151" s="495">
        <v>497.68333333333328</v>
      </c>
      <c r="G151" s="495">
        <v>492.36666666666656</v>
      </c>
      <c r="H151" s="495">
        <v>510.56666666666661</v>
      </c>
      <c r="I151" s="495">
        <v>515.88333333333333</v>
      </c>
      <c r="J151" s="495">
        <v>519.66666666666663</v>
      </c>
      <c r="K151" s="494">
        <v>512.1</v>
      </c>
      <c r="L151" s="494">
        <v>503</v>
      </c>
      <c r="M151" s="494">
        <v>1.24814</v>
      </c>
    </row>
    <row r="152" spans="1:13">
      <c r="A152" s="254">
        <v>142</v>
      </c>
      <c r="B152" s="497" t="s">
        <v>237</v>
      </c>
      <c r="C152" s="494">
        <v>1273.8499999999999</v>
      </c>
      <c r="D152" s="495">
        <v>1273.95</v>
      </c>
      <c r="E152" s="495">
        <v>1260.9000000000001</v>
      </c>
      <c r="F152" s="495">
        <v>1247.95</v>
      </c>
      <c r="G152" s="495">
        <v>1234.9000000000001</v>
      </c>
      <c r="H152" s="495">
        <v>1286.9000000000001</v>
      </c>
      <c r="I152" s="495">
        <v>1299.9499999999998</v>
      </c>
      <c r="J152" s="495">
        <v>1312.9</v>
      </c>
      <c r="K152" s="494">
        <v>1287</v>
      </c>
      <c r="L152" s="494">
        <v>1261</v>
      </c>
      <c r="M152" s="494">
        <v>1.91994</v>
      </c>
    </row>
    <row r="153" spans="1:13">
      <c r="A153" s="254">
        <v>143</v>
      </c>
      <c r="B153" s="497" t="s">
        <v>238</v>
      </c>
      <c r="C153" s="494">
        <v>71</v>
      </c>
      <c r="D153" s="495">
        <v>71.216666666666669</v>
      </c>
      <c r="E153" s="495">
        <v>70.433333333333337</v>
      </c>
      <c r="F153" s="495">
        <v>69.866666666666674</v>
      </c>
      <c r="G153" s="495">
        <v>69.083333333333343</v>
      </c>
      <c r="H153" s="495">
        <v>71.783333333333331</v>
      </c>
      <c r="I153" s="495">
        <v>72.566666666666663</v>
      </c>
      <c r="J153" s="495">
        <v>73.133333333333326</v>
      </c>
      <c r="K153" s="494">
        <v>72</v>
      </c>
      <c r="L153" s="494">
        <v>70.650000000000006</v>
      </c>
      <c r="M153" s="494">
        <v>9.3489500000000003</v>
      </c>
    </row>
    <row r="154" spans="1:13">
      <c r="A154" s="254">
        <v>144</v>
      </c>
      <c r="B154" s="497" t="s">
        <v>95</v>
      </c>
      <c r="C154" s="494">
        <v>77.05</v>
      </c>
      <c r="D154" s="495">
        <v>76.55</v>
      </c>
      <c r="E154" s="495">
        <v>75.649999999999991</v>
      </c>
      <c r="F154" s="495">
        <v>74.25</v>
      </c>
      <c r="G154" s="495">
        <v>73.349999999999994</v>
      </c>
      <c r="H154" s="495">
        <v>77.949999999999989</v>
      </c>
      <c r="I154" s="495">
        <v>78.849999999999994</v>
      </c>
      <c r="J154" s="495">
        <v>80.249999999999986</v>
      </c>
      <c r="K154" s="494">
        <v>77.45</v>
      </c>
      <c r="L154" s="494">
        <v>75.150000000000006</v>
      </c>
      <c r="M154" s="494">
        <v>7.56595</v>
      </c>
    </row>
    <row r="155" spans="1:13">
      <c r="A155" s="254">
        <v>145</v>
      </c>
      <c r="B155" s="497" t="s">
        <v>352</v>
      </c>
      <c r="C155" s="494">
        <v>606.25</v>
      </c>
      <c r="D155" s="495">
        <v>604.85</v>
      </c>
      <c r="E155" s="495">
        <v>598.20000000000005</v>
      </c>
      <c r="F155" s="495">
        <v>590.15</v>
      </c>
      <c r="G155" s="495">
        <v>583.5</v>
      </c>
      <c r="H155" s="495">
        <v>612.90000000000009</v>
      </c>
      <c r="I155" s="495">
        <v>619.54999999999995</v>
      </c>
      <c r="J155" s="495">
        <v>627.60000000000014</v>
      </c>
      <c r="K155" s="494">
        <v>611.5</v>
      </c>
      <c r="L155" s="494">
        <v>596.79999999999995</v>
      </c>
      <c r="M155" s="494">
        <v>0.92693000000000003</v>
      </c>
    </row>
    <row r="156" spans="1:13">
      <c r="A156" s="254">
        <v>146</v>
      </c>
      <c r="B156" s="497" t="s">
        <v>96</v>
      </c>
      <c r="C156" s="494">
        <v>1138.4000000000001</v>
      </c>
      <c r="D156" s="495">
        <v>1149.7666666666667</v>
      </c>
      <c r="E156" s="495">
        <v>1119.6333333333332</v>
      </c>
      <c r="F156" s="495">
        <v>1100.8666666666666</v>
      </c>
      <c r="G156" s="495">
        <v>1070.7333333333331</v>
      </c>
      <c r="H156" s="495">
        <v>1168.5333333333333</v>
      </c>
      <c r="I156" s="495">
        <v>1198.666666666667</v>
      </c>
      <c r="J156" s="495">
        <v>1217.4333333333334</v>
      </c>
      <c r="K156" s="494">
        <v>1179.9000000000001</v>
      </c>
      <c r="L156" s="494">
        <v>1131</v>
      </c>
      <c r="M156" s="494">
        <v>14.2494</v>
      </c>
    </row>
    <row r="157" spans="1:13">
      <c r="A157" s="254">
        <v>147</v>
      </c>
      <c r="B157" s="497" t="s">
        <v>97</v>
      </c>
      <c r="C157" s="494">
        <v>171.1</v>
      </c>
      <c r="D157" s="495">
        <v>171.7833333333333</v>
      </c>
      <c r="E157" s="495">
        <v>169.86666666666662</v>
      </c>
      <c r="F157" s="495">
        <v>168.63333333333333</v>
      </c>
      <c r="G157" s="495">
        <v>166.71666666666664</v>
      </c>
      <c r="H157" s="495">
        <v>173.01666666666659</v>
      </c>
      <c r="I157" s="495">
        <v>174.93333333333328</v>
      </c>
      <c r="J157" s="495">
        <v>176.16666666666657</v>
      </c>
      <c r="K157" s="494">
        <v>173.7</v>
      </c>
      <c r="L157" s="494">
        <v>170.55</v>
      </c>
      <c r="M157" s="494">
        <v>21.86092</v>
      </c>
    </row>
    <row r="158" spans="1:13">
      <c r="A158" s="254">
        <v>148</v>
      </c>
      <c r="B158" s="497" t="s">
        <v>354</v>
      </c>
      <c r="C158" s="494">
        <v>306.10000000000002</v>
      </c>
      <c r="D158" s="495">
        <v>308.84999999999997</v>
      </c>
      <c r="E158" s="495">
        <v>300.24999999999994</v>
      </c>
      <c r="F158" s="495">
        <v>294.39999999999998</v>
      </c>
      <c r="G158" s="495">
        <v>285.79999999999995</v>
      </c>
      <c r="H158" s="495">
        <v>314.69999999999993</v>
      </c>
      <c r="I158" s="495">
        <v>323.29999999999995</v>
      </c>
      <c r="J158" s="495">
        <v>329.14999999999992</v>
      </c>
      <c r="K158" s="494">
        <v>317.45</v>
      </c>
      <c r="L158" s="494">
        <v>303</v>
      </c>
      <c r="M158" s="494">
        <v>3.7186499999999998</v>
      </c>
    </row>
    <row r="159" spans="1:13">
      <c r="A159" s="254">
        <v>149</v>
      </c>
      <c r="B159" s="497" t="s">
        <v>98</v>
      </c>
      <c r="C159" s="494">
        <v>72.05</v>
      </c>
      <c r="D159" s="495">
        <v>72.149999999999991</v>
      </c>
      <c r="E159" s="495">
        <v>70.999999999999986</v>
      </c>
      <c r="F159" s="495">
        <v>69.949999999999989</v>
      </c>
      <c r="G159" s="495">
        <v>68.799999999999983</v>
      </c>
      <c r="H159" s="495">
        <v>73.199999999999989</v>
      </c>
      <c r="I159" s="495">
        <v>74.349999999999994</v>
      </c>
      <c r="J159" s="495">
        <v>75.399999999999991</v>
      </c>
      <c r="K159" s="494">
        <v>73.3</v>
      </c>
      <c r="L159" s="494">
        <v>71.099999999999994</v>
      </c>
      <c r="M159" s="494">
        <v>197.21445</v>
      </c>
    </row>
    <row r="160" spans="1:13">
      <c r="A160" s="254">
        <v>150</v>
      </c>
      <c r="B160" s="497" t="s">
        <v>355</v>
      </c>
      <c r="C160" s="494">
        <v>2544.65</v>
      </c>
      <c r="D160" s="495">
        <v>2555.1999999999998</v>
      </c>
      <c r="E160" s="495">
        <v>2524.3999999999996</v>
      </c>
      <c r="F160" s="495">
        <v>2504.1499999999996</v>
      </c>
      <c r="G160" s="495">
        <v>2473.3499999999995</v>
      </c>
      <c r="H160" s="495">
        <v>2575.4499999999998</v>
      </c>
      <c r="I160" s="495">
        <v>2606.25</v>
      </c>
      <c r="J160" s="495">
        <v>2626.5</v>
      </c>
      <c r="K160" s="494">
        <v>2586</v>
      </c>
      <c r="L160" s="494">
        <v>2534.9499999999998</v>
      </c>
      <c r="M160" s="494">
        <v>0.34110000000000001</v>
      </c>
    </row>
    <row r="161" spans="1:13">
      <c r="A161" s="254">
        <v>151</v>
      </c>
      <c r="B161" s="497" t="s">
        <v>356</v>
      </c>
      <c r="C161" s="494">
        <v>358.35</v>
      </c>
      <c r="D161" s="495">
        <v>359.2833333333333</v>
      </c>
      <c r="E161" s="495">
        <v>351.11666666666662</v>
      </c>
      <c r="F161" s="495">
        <v>343.88333333333333</v>
      </c>
      <c r="G161" s="495">
        <v>335.71666666666664</v>
      </c>
      <c r="H161" s="495">
        <v>366.51666666666659</v>
      </c>
      <c r="I161" s="495">
        <v>374.68333333333334</v>
      </c>
      <c r="J161" s="495">
        <v>381.91666666666657</v>
      </c>
      <c r="K161" s="494">
        <v>367.45</v>
      </c>
      <c r="L161" s="494">
        <v>352.05</v>
      </c>
      <c r="M161" s="494">
        <v>1.1426400000000001</v>
      </c>
    </row>
    <row r="162" spans="1:13">
      <c r="A162" s="254">
        <v>152</v>
      </c>
      <c r="B162" s="497" t="s">
        <v>357</v>
      </c>
      <c r="C162" s="494">
        <v>145</v>
      </c>
      <c r="D162" s="495">
        <v>145.4</v>
      </c>
      <c r="E162" s="495">
        <v>142.30000000000001</v>
      </c>
      <c r="F162" s="495">
        <v>139.6</v>
      </c>
      <c r="G162" s="495">
        <v>136.5</v>
      </c>
      <c r="H162" s="495">
        <v>148.10000000000002</v>
      </c>
      <c r="I162" s="495">
        <v>151.19999999999999</v>
      </c>
      <c r="J162" s="495">
        <v>153.90000000000003</v>
      </c>
      <c r="K162" s="494">
        <v>148.5</v>
      </c>
      <c r="L162" s="494">
        <v>142.69999999999999</v>
      </c>
      <c r="M162" s="494">
        <v>15.163460000000001</v>
      </c>
    </row>
    <row r="163" spans="1:13">
      <c r="A163" s="254">
        <v>153</v>
      </c>
      <c r="B163" s="497" t="s">
        <v>358</v>
      </c>
      <c r="C163" s="494">
        <v>110.3</v>
      </c>
      <c r="D163" s="495">
        <v>111</v>
      </c>
      <c r="E163" s="495">
        <v>108.5</v>
      </c>
      <c r="F163" s="495">
        <v>106.7</v>
      </c>
      <c r="G163" s="495">
        <v>104.2</v>
      </c>
      <c r="H163" s="495">
        <v>112.8</v>
      </c>
      <c r="I163" s="495">
        <v>115.3</v>
      </c>
      <c r="J163" s="495">
        <v>117.1</v>
      </c>
      <c r="K163" s="494">
        <v>113.5</v>
      </c>
      <c r="L163" s="494">
        <v>109.2</v>
      </c>
      <c r="M163" s="494">
        <v>39.189140000000002</v>
      </c>
    </row>
    <row r="164" spans="1:13">
      <c r="A164" s="254">
        <v>154</v>
      </c>
      <c r="B164" s="497" t="s">
        <v>359</v>
      </c>
      <c r="C164" s="494">
        <v>207.8</v>
      </c>
      <c r="D164" s="495">
        <v>209.29999999999998</v>
      </c>
      <c r="E164" s="495">
        <v>203.84999999999997</v>
      </c>
      <c r="F164" s="495">
        <v>199.89999999999998</v>
      </c>
      <c r="G164" s="495">
        <v>194.44999999999996</v>
      </c>
      <c r="H164" s="495">
        <v>213.24999999999997</v>
      </c>
      <c r="I164" s="495">
        <v>218.69999999999996</v>
      </c>
      <c r="J164" s="495">
        <v>222.64999999999998</v>
      </c>
      <c r="K164" s="494">
        <v>214.75</v>
      </c>
      <c r="L164" s="494">
        <v>205.35</v>
      </c>
      <c r="M164" s="494">
        <v>35.741889999999998</v>
      </c>
    </row>
    <row r="165" spans="1:13">
      <c r="A165" s="254">
        <v>155</v>
      </c>
      <c r="B165" s="497" t="s">
        <v>239</v>
      </c>
      <c r="C165" s="494">
        <v>6.85</v>
      </c>
      <c r="D165" s="495">
        <v>6.8500000000000005</v>
      </c>
      <c r="E165" s="495">
        <v>6.8000000000000007</v>
      </c>
      <c r="F165" s="495">
        <v>6.75</v>
      </c>
      <c r="G165" s="495">
        <v>6.7</v>
      </c>
      <c r="H165" s="495">
        <v>6.9000000000000012</v>
      </c>
      <c r="I165" s="495">
        <v>6.95</v>
      </c>
      <c r="J165" s="495">
        <v>7.0000000000000018</v>
      </c>
      <c r="K165" s="494">
        <v>6.9</v>
      </c>
      <c r="L165" s="494">
        <v>6.8</v>
      </c>
      <c r="M165" s="494">
        <v>26.283100000000001</v>
      </c>
    </row>
    <row r="166" spans="1:13">
      <c r="A166" s="254">
        <v>156</v>
      </c>
      <c r="B166" s="497" t="s">
        <v>240</v>
      </c>
      <c r="C166" s="494">
        <v>49</v>
      </c>
      <c r="D166" s="495">
        <v>49</v>
      </c>
      <c r="E166" s="495">
        <v>48.5</v>
      </c>
      <c r="F166" s="495">
        <v>48</v>
      </c>
      <c r="G166" s="495">
        <v>47.5</v>
      </c>
      <c r="H166" s="495">
        <v>49.5</v>
      </c>
      <c r="I166" s="495">
        <v>50</v>
      </c>
      <c r="J166" s="495">
        <v>50.5</v>
      </c>
      <c r="K166" s="494">
        <v>49.5</v>
      </c>
      <c r="L166" s="494">
        <v>48.5</v>
      </c>
      <c r="M166" s="494">
        <v>19.522310000000001</v>
      </c>
    </row>
    <row r="167" spans="1:13">
      <c r="A167" s="254">
        <v>157</v>
      </c>
      <c r="B167" s="497" t="s">
        <v>99</v>
      </c>
      <c r="C167" s="494">
        <v>129.4</v>
      </c>
      <c r="D167" s="495">
        <v>130.63333333333333</v>
      </c>
      <c r="E167" s="495">
        <v>127.26666666666665</v>
      </c>
      <c r="F167" s="495">
        <v>125.13333333333333</v>
      </c>
      <c r="G167" s="495">
        <v>121.76666666666665</v>
      </c>
      <c r="H167" s="495">
        <v>132.76666666666665</v>
      </c>
      <c r="I167" s="495">
        <v>136.13333333333333</v>
      </c>
      <c r="J167" s="495">
        <v>138.26666666666665</v>
      </c>
      <c r="K167" s="494">
        <v>134</v>
      </c>
      <c r="L167" s="494">
        <v>128.5</v>
      </c>
      <c r="M167" s="494">
        <v>237.73365999999999</v>
      </c>
    </row>
    <row r="168" spans="1:13">
      <c r="A168" s="254">
        <v>158</v>
      </c>
      <c r="B168" s="497" t="s">
        <v>360</v>
      </c>
      <c r="C168" s="494">
        <v>255.95</v>
      </c>
      <c r="D168" s="495">
        <v>255.05000000000004</v>
      </c>
      <c r="E168" s="495">
        <v>251.10000000000008</v>
      </c>
      <c r="F168" s="495">
        <v>246.25000000000003</v>
      </c>
      <c r="G168" s="495">
        <v>242.30000000000007</v>
      </c>
      <c r="H168" s="495">
        <v>259.90000000000009</v>
      </c>
      <c r="I168" s="495">
        <v>263.85000000000008</v>
      </c>
      <c r="J168" s="495">
        <v>268.7000000000001</v>
      </c>
      <c r="K168" s="494">
        <v>259</v>
      </c>
      <c r="L168" s="494">
        <v>250.2</v>
      </c>
      <c r="M168" s="494">
        <v>0.62677000000000005</v>
      </c>
    </row>
    <row r="169" spans="1:13">
      <c r="A169" s="254">
        <v>159</v>
      </c>
      <c r="B169" s="497" t="s">
        <v>361</v>
      </c>
      <c r="C169" s="494">
        <v>230.6</v>
      </c>
      <c r="D169" s="495">
        <v>230.20000000000002</v>
      </c>
      <c r="E169" s="495">
        <v>227.50000000000003</v>
      </c>
      <c r="F169" s="495">
        <v>224.4</v>
      </c>
      <c r="G169" s="495">
        <v>221.70000000000002</v>
      </c>
      <c r="H169" s="495">
        <v>233.30000000000004</v>
      </c>
      <c r="I169" s="495">
        <v>236.00000000000003</v>
      </c>
      <c r="J169" s="495">
        <v>239.10000000000005</v>
      </c>
      <c r="K169" s="494">
        <v>232.9</v>
      </c>
      <c r="L169" s="494">
        <v>227.1</v>
      </c>
      <c r="M169" s="494">
        <v>1.14255</v>
      </c>
    </row>
    <row r="170" spans="1:13">
      <c r="A170" s="254">
        <v>160</v>
      </c>
      <c r="B170" s="497" t="s">
        <v>744</v>
      </c>
      <c r="C170" s="494">
        <v>4121.3999999999996</v>
      </c>
      <c r="D170" s="495">
        <v>4125.2333333333327</v>
      </c>
      <c r="E170" s="495">
        <v>4081.2666666666655</v>
      </c>
      <c r="F170" s="495">
        <v>4041.1333333333328</v>
      </c>
      <c r="G170" s="495">
        <v>3997.1666666666656</v>
      </c>
      <c r="H170" s="495">
        <v>4165.366666666665</v>
      </c>
      <c r="I170" s="495">
        <v>4209.3333333333321</v>
      </c>
      <c r="J170" s="495">
        <v>4249.4666666666653</v>
      </c>
      <c r="K170" s="494">
        <v>4169.2</v>
      </c>
      <c r="L170" s="494">
        <v>4085.1</v>
      </c>
      <c r="M170" s="494">
        <v>0.25511</v>
      </c>
    </row>
    <row r="171" spans="1:13">
      <c r="A171" s="254">
        <v>161</v>
      </c>
      <c r="B171" s="497" t="s">
        <v>102</v>
      </c>
      <c r="C171" s="494">
        <v>22.9</v>
      </c>
      <c r="D171" s="495">
        <v>22.933333333333334</v>
      </c>
      <c r="E171" s="495">
        <v>22.766666666666666</v>
      </c>
      <c r="F171" s="495">
        <v>22.633333333333333</v>
      </c>
      <c r="G171" s="495">
        <v>22.466666666666665</v>
      </c>
      <c r="H171" s="495">
        <v>23.066666666666666</v>
      </c>
      <c r="I171" s="495">
        <v>23.233333333333331</v>
      </c>
      <c r="J171" s="495">
        <v>23.366666666666667</v>
      </c>
      <c r="K171" s="494">
        <v>23.1</v>
      </c>
      <c r="L171" s="494">
        <v>22.8</v>
      </c>
      <c r="M171" s="494">
        <v>102.85258</v>
      </c>
    </row>
    <row r="172" spans="1:13">
      <c r="A172" s="254">
        <v>162</v>
      </c>
      <c r="B172" s="497" t="s">
        <v>362</v>
      </c>
      <c r="C172" s="494">
        <v>2616.4</v>
      </c>
      <c r="D172" s="495">
        <v>2619.0833333333335</v>
      </c>
      <c r="E172" s="495">
        <v>2588.166666666667</v>
      </c>
      <c r="F172" s="495">
        <v>2559.9333333333334</v>
      </c>
      <c r="G172" s="495">
        <v>2529.0166666666669</v>
      </c>
      <c r="H172" s="495">
        <v>2647.3166666666671</v>
      </c>
      <c r="I172" s="495">
        <v>2678.233333333334</v>
      </c>
      <c r="J172" s="495">
        <v>2706.4666666666672</v>
      </c>
      <c r="K172" s="494">
        <v>2650</v>
      </c>
      <c r="L172" s="494">
        <v>2590.85</v>
      </c>
      <c r="M172" s="494">
        <v>0.11463</v>
      </c>
    </row>
    <row r="173" spans="1:13">
      <c r="A173" s="254">
        <v>163</v>
      </c>
      <c r="B173" s="497" t="s">
        <v>745</v>
      </c>
      <c r="C173" s="494">
        <v>176.25</v>
      </c>
      <c r="D173" s="495">
        <v>176.95000000000002</v>
      </c>
      <c r="E173" s="495">
        <v>174.40000000000003</v>
      </c>
      <c r="F173" s="495">
        <v>172.55</v>
      </c>
      <c r="G173" s="495">
        <v>170.00000000000003</v>
      </c>
      <c r="H173" s="495">
        <v>178.80000000000004</v>
      </c>
      <c r="I173" s="495">
        <v>181.35000000000005</v>
      </c>
      <c r="J173" s="495">
        <v>183.20000000000005</v>
      </c>
      <c r="K173" s="494">
        <v>179.5</v>
      </c>
      <c r="L173" s="494">
        <v>175.1</v>
      </c>
      <c r="M173" s="494">
        <v>0.48823</v>
      </c>
    </row>
    <row r="174" spans="1:13">
      <c r="A174" s="254">
        <v>164</v>
      </c>
      <c r="B174" s="497" t="s">
        <v>363</v>
      </c>
      <c r="C174" s="494">
        <v>2546.85</v>
      </c>
      <c r="D174" s="495">
        <v>2550.6166666666668</v>
      </c>
      <c r="E174" s="495">
        <v>2505.2333333333336</v>
      </c>
      <c r="F174" s="495">
        <v>2463.6166666666668</v>
      </c>
      <c r="G174" s="495">
        <v>2418.2333333333336</v>
      </c>
      <c r="H174" s="495">
        <v>2592.2333333333336</v>
      </c>
      <c r="I174" s="495">
        <v>2637.6166666666668</v>
      </c>
      <c r="J174" s="495">
        <v>2679.2333333333336</v>
      </c>
      <c r="K174" s="494">
        <v>2596</v>
      </c>
      <c r="L174" s="494">
        <v>2509</v>
      </c>
      <c r="M174" s="494">
        <v>0.34706999999999999</v>
      </c>
    </row>
    <row r="175" spans="1:13">
      <c r="A175" s="254">
        <v>165</v>
      </c>
      <c r="B175" s="497" t="s">
        <v>241</v>
      </c>
      <c r="C175" s="494">
        <v>202.75</v>
      </c>
      <c r="D175" s="495">
        <v>203.08333333333334</v>
      </c>
      <c r="E175" s="495">
        <v>200.66666666666669</v>
      </c>
      <c r="F175" s="495">
        <v>198.58333333333334</v>
      </c>
      <c r="G175" s="495">
        <v>196.16666666666669</v>
      </c>
      <c r="H175" s="495">
        <v>205.16666666666669</v>
      </c>
      <c r="I175" s="495">
        <v>207.58333333333337</v>
      </c>
      <c r="J175" s="495">
        <v>209.66666666666669</v>
      </c>
      <c r="K175" s="494">
        <v>205.5</v>
      </c>
      <c r="L175" s="494">
        <v>201</v>
      </c>
      <c r="M175" s="494">
        <v>2.02521</v>
      </c>
    </row>
    <row r="176" spans="1:13">
      <c r="A176" s="254">
        <v>166</v>
      </c>
      <c r="B176" s="497" t="s">
        <v>364</v>
      </c>
      <c r="C176" s="494">
        <v>5419</v>
      </c>
      <c r="D176" s="495">
        <v>5438.3499999999995</v>
      </c>
      <c r="E176" s="495">
        <v>5386.6499999999987</v>
      </c>
      <c r="F176" s="495">
        <v>5354.2999999999993</v>
      </c>
      <c r="G176" s="495">
        <v>5302.5999999999985</v>
      </c>
      <c r="H176" s="495">
        <v>5470.6999999999989</v>
      </c>
      <c r="I176" s="495">
        <v>5522.4</v>
      </c>
      <c r="J176" s="495">
        <v>5554.7499999999991</v>
      </c>
      <c r="K176" s="494">
        <v>5490.05</v>
      </c>
      <c r="L176" s="494">
        <v>5406</v>
      </c>
      <c r="M176" s="494">
        <v>4.2849999999999999E-2</v>
      </c>
    </row>
    <row r="177" spans="1:13">
      <c r="A177" s="254">
        <v>167</v>
      </c>
      <c r="B177" s="497" t="s">
        <v>365</v>
      </c>
      <c r="C177" s="494">
        <v>1451.95</v>
      </c>
      <c r="D177" s="495">
        <v>1459.9833333333333</v>
      </c>
      <c r="E177" s="495">
        <v>1441.9666666666667</v>
      </c>
      <c r="F177" s="495">
        <v>1431.9833333333333</v>
      </c>
      <c r="G177" s="495">
        <v>1413.9666666666667</v>
      </c>
      <c r="H177" s="495">
        <v>1469.9666666666667</v>
      </c>
      <c r="I177" s="495">
        <v>1487.9833333333336</v>
      </c>
      <c r="J177" s="495">
        <v>1497.9666666666667</v>
      </c>
      <c r="K177" s="494">
        <v>1478</v>
      </c>
      <c r="L177" s="494">
        <v>1450</v>
      </c>
      <c r="M177" s="494">
        <v>0.2742</v>
      </c>
    </row>
    <row r="178" spans="1:13">
      <c r="A178" s="254">
        <v>168</v>
      </c>
      <c r="B178" s="497" t="s">
        <v>100</v>
      </c>
      <c r="C178" s="494">
        <v>559.25</v>
      </c>
      <c r="D178" s="495">
        <v>562.23333333333335</v>
      </c>
      <c r="E178" s="495">
        <v>547.01666666666665</v>
      </c>
      <c r="F178" s="495">
        <v>534.7833333333333</v>
      </c>
      <c r="G178" s="495">
        <v>519.56666666666661</v>
      </c>
      <c r="H178" s="495">
        <v>574.4666666666667</v>
      </c>
      <c r="I178" s="495">
        <v>589.68333333333339</v>
      </c>
      <c r="J178" s="495">
        <v>601.91666666666674</v>
      </c>
      <c r="K178" s="494">
        <v>577.45000000000005</v>
      </c>
      <c r="L178" s="494">
        <v>550</v>
      </c>
      <c r="M178" s="494">
        <v>39.887709999999998</v>
      </c>
    </row>
    <row r="179" spans="1:13">
      <c r="A179" s="254">
        <v>169</v>
      </c>
      <c r="B179" s="497" t="s">
        <v>366</v>
      </c>
      <c r="C179" s="494">
        <v>864.75</v>
      </c>
      <c r="D179" s="495">
        <v>869.01666666666677</v>
      </c>
      <c r="E179" s="495">
        <v>856.03333333333353</v>
      </c>
      <c r="F179" s="495">
        <v>847.31666666666672</v>
      </c>
      <c r="G179" s="495">
        <v>834.33333333333348</v>
      </c>
      <c r="H179" s="495">
        <v>877.73333333333358</v>
      </c>
      <c r="I179" s="495">
        <v>890.71666666666692</v>
      </c>
      <c r="J179" s="495">
        <v>899.43333333333362</v>
      </c>
      <c r="K179" s="494">
        <v>882</v>
      </c>
      <c r="L179" s="494">
        <v>860.3</v>
      </c>
      <c r="M179" s="494">
        <v>0.36712</v>
      </c>
    </row>
    <row r="180" spans="1:13">
      <c r="A180" s="254">
        <v>170</v>
      </c>
      <c r="B180" s="497" t="s">
        <v>242</v>
      </c>
      <c r="C180" s="494">
        <v>501.4</v>
      </c>
      <c r="D180" s="495">
        <v>498.66666666666669</v>
      </c>
      <c r="E180" s="495">
        <v>493.33333333333337</v>
      </c>
      <c r="F180" s="495">
        <v>485.26666666666671</v>
      </c>
      <c r="G180" s="495">
        <v>479.93333333333339</v>
      </c>
      <c r="H180" s="495">
        <v>506.73333333333335</v>
      </c>
      <c r="I180" s="495">
        <v>512.06666666666672</v>
      </c>
      <c r="J180" s="495">
        <v>520.13333333333333</v>
      </c>
      <c r="K180" s="494">
        <v>504</v>
      </c>
      <c r="L180" s="494">
        <v>490.6</v>
      </c>
      <c r="M180" s="494">
        <v>0.80664000000000002</v>
      </c>
    </row>
    <row r="181" spans="1:13">
      <c r="A181" s="254">
        <v>171</v>
      </c>
      <c r="B181" s="497" t="s">
        <v>103</v>
      </c>
      <c r="C181" s="494">
        <v>698.7</v>
      </c>
      <c r="D181" s="495">
        <v>699</v>
      </c>
      <c r="E181" s="495">
        <v>692.15</v>
      </c>
      <c r="F181" s="495">
        <v>685.6</v>
      </c>
      <c r="G181" s="495">
        <v>678.75</v>
      </c>
      <c r="H181" s="495">
        <v>705.55</v>
      </c>
      <c r="I181" s="495">
        <v>712.39999999999986</v>
      </c>
      <c r="J181" s="495">
        <v>718.94999999999993</v>
      </c>
      <c r="K181" s="494">
        <v>705.85</v>
      </c>
      <c r="L181" s="494">
        <v>692.45</v>
      </c>
      <c r="M181" s="494">
        <v>8.5897299999999994</v>
      </c>
    </row>
    <row r="182" spans="1:13">
      <c r="A182" s="254">
        <v>172</v>
      </c>
      <c r="B182" s="497" t="s">
        <v>243</v>
      </c>
      <c r="C182" s="494">
        <v>512.35</v>
      </c>
      <c r="D182" s="495">
        <v>514.7833333333333</v>
      </c>
      <c r="E182" s="495">
        <v>509.56666666666661</v>
      </c>
      <c r="F182" s="495">
        <v>506.7833333333333</v>
      </c>
      <c r="G182" s="495">
        <v>501.56666666666661</v>
      </c>
      <c r="H182" s="495">
        <v>517.56666666666661</v>
      </c>
      <c r="I182" s="495">
        <v>522.7833333333333</v>
      </c>
      <c r="J182" s="495">
        <v>525.56666666666661</v>
      </c>
      <c r="K182" s="494">
        <v>520</v>
      </c>
      <c r="L182" s="494">
        <v>512</v>
      </c>
      <c r="M182" s="494">
        <v>0.44583</v>
      </c>
    </row>
    <row r="183" spans="1:13">
      <c r="A183" s="254">
        <v>173</v>
      </c>
      <c r="B183" s="497" t="s">
        <v>244</v>
      </c>
      <c r="C183" s="494">
        <v>1312.95</v>
      </c>
      <c r="D183" s="495">
        <v>1316</v>
      </c>
      <c r="E183" s="495">
        <v>1297</v>
      </c>
      <c r="F183" s="495">
        <v>1281.05</v>
      </c>
      <c r="G183" s="495">
        <v>1262.05</v>
      </c>
      <c r="H183" s="495">
        <v>1331.95</v>
      </c>
      <c r="I183" s="495">
        <v>1350.95</v>
      </c>
      <c r="J183" s="495">
        <v>1366.9</v>
      </c>
      <c r="K183" s="494">
        <v>1335</v>
      </c>
      <c r="L183" s="494">
        <v>1300.05</v>
      </c>
      <c r="M183" s="494">
        <v>6.5178000000000003</v>
      </c>
    </row>
    <row r="184" spans="1:13">
      <c r="A184" s="254">
        <v>174</v>
      </c>
      <c r="B184" s="497" t="s">
        <v>367</v>
      </c>
      <c r="C184" s="494">
        <v>329.65</v>
      </c>
      <c r="D184" s="495">
        <v>331.86666666666662</v>
      </c>
      <c r="E184" s="495">
        <v>324.03333333333325</v>
      </c>
      <c r="F184" s="495">
        <v>318.41666666666663</v>
      </c>
      <c r="G184" s="495">
        <v>310.58333333333326</v>
      </c>
      <c r="H184" s="495">
        <v>337.48333333333323</v>
      </c>
      <c r="I184" s="495">
        <v>345.31666666666661</v>
      </c>
      <c r="J184" s="495">
        <v>350.93333333333322</v>
      </c>
      <c r="K184" s="494">
        <v>339.7</v>
      </c>
      <c r="L184" s="494">
        <v>326.25</v>
      </c>
      <c r="M184" s="494">
        <v>24.05538</v>
      </c>
    </row>
    <row r="185" spans="1:13">
      <c r="A185" s="254">
        <v>175</v>
      </c>
      <c r="B185" s="497" t="s">
        <v>245</v>
      </c>
      <c r="C185" s="494">
        <v>651.75</v>
      </c>
      <c r="D185" s="495">
        <v>649.9666666666667</v>
      </c>
      <c r="E185" s="495">
        <v>635.93333333333339</v>
      </c>
      <c r="F185" s="495">
        <v>620.11666666666667</v>
      </c>
      <c r="G185" s="495">
        <v>606.08333333333337</v>
      </c>
      <c r="H185" s="495">
        <v>665.78333333333342</v>
      </c>
      <c r="I185" s="495">
        <v>679.81666666666672</v>
      </c>
      <c r="J185" s="495">
        <v>695.63333333333344</v>
      </c>
      <c r="K185" s="494">
        <v>664</v>
      </c>
      <c r="L185" s="494">
        <v>634.15</v>
      </c>
      <c r="M185" s="494">
        <v>24.008590000000002</v>
      </c>
    </row>
    <row r="186" spans="1:13">
      <c r="A186" s="254">
        <v>176</v>
      </c>
      <c r="B186" s="497" t="s">
        <v>104</v>
      </c>
      <c r="C186" s="494">
        <v>1278.0999999999999</v>
      </c>
      <c r="D186" s="495">
        <v>1287.75</v>
      </c>
      <c r="E186" s="495">
        <v>1252.3499999999999</v>
      </c>
      <c r="F186" s="495">
        <v>1226.5999999999999</v>
      </c>
      <c r="G186" s="495">
        <v>1191.1999999999998</v>
      </c>
      <c r="H186" s="495">
        <v>1313.5</v>
      </c>
      <c r="I186" s="495">
        <v>1348.9</v>
      </c>
      <c r="J186" s="495">
        <v>1374.65</v>
      </c>
      <c r="K186" s="494">
        <v>1323.15</v>
      </c>
      <c r="L186" s="494">
        <v>1262</v>
      </c>
      <c r="M186" s="494">
        <v>28.397469999999998</v>
      </c>
    </row>
    <row r="187" spans="1:13">
      <c r="A187" s="254">
        <v>177</v>
      </c>
      <c r="B187" s="497" t="s">
        <v>368</v>
      </c>
      <c r="C187" s="494">
        <v>294.2</v>
      </c>
      <c r="D187" s="495">
        <v>296.06666666666666</v>
      </c>
      <c r="E187" s="495">
        <v>286.13333333333333</v>
      </c>
      <c r="F187" s="495">
        <v>278.06666666666666</v>
      </c>
      <c r="G187" s="495">
        <v>268.13333333333333</v>
      </c>
      <c r="H187" s="495">
        <v>304.13333333333333</v>
      </c>
      <c r="I187" s="495">
        <v>314.06666666666661</v>
      </c>
      <c r="J187" s="495">
        <v>322.13333333333333</v>
      </c>
      <c r="K187" s="494">
        <v>306</v>
      </c>
      <c r="L187" s="494">
        <v>288</v>
      </c>
      <c r="M187" s="494">
        <v>3.4622099999999998</v>
      </c>
    </row>
    <row r="188" spans="1:13">
      <c r="A188" s="254">
        <v>178</v>
      </c>
      <c r="B188" s="497" t="s">
        <v>369</v>
      </c>
      <c r="C188" s="494">
        <v>126.95</v>
      </c>
      <c r="D188" s="495">
        <v>128.5</v>
      </c>
      <c r="E188" s="495">
        <v>124.55000000000001</v>
      </c>
      <c r="F188" s="495">
        <v>122.15</v>
      </c>
      <c r="G188" s="495">
        <v>118.20000000000002</v>
      </c>
      <c r="H188" s="495">
        <v>130.9</v>
      </c>
      <c r="I188" s="495">
        <v>134.85</v>
      </c>
      <c r="J188" s="495">
        <v>137.25</v>
      </c>
      <c r="K188" s="494">
        <v>132.44999999999999</v>
      </c>
      <c r="L188" s="494">
        <v>126.1</v>
      </c>
      <c r="M188" s="494">
        <v>9.3549699999999998</v>
      </c>
    </row>
    <row r="189" spans="1:13">
      <c r="A189" s="254">
        <v>179</v>
      </c>
      <c r="B189" s="497" t="s">
        <v>370</v>
      </c>
      <c r="C189" s="494">
        <v>879.6</v>
      </c>
      <c r="D189" s="495">
        <v>881.13333333333333</v>
      </c>
      <c r="E189" s="495">
        <v>869.66666666666663</v>
      </c>
      <c r="F189" s="495">
        <v>859.73333333333335</v>
      </c>
      <c r="G189" s="495">
        <v>848.26666666666665</v>
      </c>
      <c r="H189" s="495">
        <v>891.06666666666661</v>
      </c>
      <c r="I189" s="495">
        <v>902.5333333333333</v>
      </c>
      <c r="J189" s="495">
        <v>912.46666666666658</v>
      </c>
      <c r="K189" s="494">
        <v>892.6</v>
      </c>
      <c r="L189" s="494">
        <v>871.2</v>
      </c>
      <c r="M189" s="494">
        <v>0.10356</v>
      </c>
    </row>
    <row r="190" spans="1:13">
      <c r="A190" s="254">
        <v>180</v>
      </c>
      <c r="B190" s="497" t="s">
        <v>371</v>
      </c>
      <c r="C190" s="494">
        <v>410</v>
      </c>
      <c r="D190" s="495">
        <v>414.31666666666666</v>
      </c>
      <c r="E190" s="495">
        <v>401.63333333333333</v>
      </c>
      <c r="F190" s="495">
        <v>393.26666666666665</v>
      </c>
      <c r="G190" s="495">
        <v>380.58333333333331</v>
      </c>
      <c r="H190" s="495">
        <v>422.68333333333334</v>
      </c>
      <c r="I190" s="495">
        <v>435.36666666666662</v>
      </c>
      <c r="J190" s="495">
        <v>443.73333333333335</v>
      </c>
      <c r="K190" s="494">
        <v>427</v>
      </c>
      <c r="L190" s="494">
        <v>405.95</v>
      </c>
      <c r="M190" s="494">
        <v>7.41275</v>
      </c>
    </row>
    <row r="191" spans="1:13">
      <c r="A191" s="254">
        <v>181</v>
      </c>
      <c r="B191" s="497" t="s">
        <v>743</v>
      </c>
      <c r="C191" s="494">
        <v>129.05000000000001</v>
      </c>
      <c r="D191" s="495">
        <v>129.36666666666667</v>
      </c>
      <c r="E191" s="495">
        <v>127.93333333333334</v>
      </c>
      <c r="F191" s="495">
        <v>126.81666666666666</v>
      </c>
      <c r="G191" s="495">
        <v>125.38333333333333</v>
      </c>
      <c r="H191" s="495">
        <v>130.48333333333335</v>
      </c>
      <c r="I191" s="495">
        <v>131.91666666666669</v>
      </c>
      <c r="J191" s="495">
        <v>133.03333333333336</v>
      </c>
      <c r="K191" s="494">
        <v>130.80000000000001</v>
      </c>
      <c r="L191" s="494">
        <v>128.25</v>
      </c>
      <c r="M191" s="494">
        <v>1.39381</v>
      </c>
    </row>
    <row r="192" spans="1:13">
      <c r="A192" s="254">
        <v>182</v>
      </c>
      <c r="B192" s="497" t="s">
        <v>773</v>
      </c>
      <c r="C192" s="494">
        <v>717.4</v>
      </c>
      <c r="D192" s="495">
        <v>721.80000000000007</v>
      </c>
      <c r="E192" s="495">
        <v>704.60000000000014</v>
      </c>
      <c r="F192" s="495">
        <v>691.80000000000007</v>
      </c>
      <c r="G192" s="495">
        <v>674.60000000000014</v>
      </c>
      <c r="H192" s="495">
        <v>734.60000000000014</v>
      </c>
      <c r="I192" s="495">
        <v>751.80000000000018</v>
      </c>
      <c r="J192" s="495">
        <v>764.60000000000014</v>
      </c>
      <c r="K192" s="494">
        <v>739</v>
      </c>
      <c r="L192" s="494">
        <v>709</v>
      </c>
      <c r="M192" s="494">
        <v>0.63363000000000003</v>
      </c>
    </row>
    <row r="193" spans="1:13">
      <c r="A193" s="254">
        <v>183</v>
      </c>
      <c r="B193" s="497" t="s">
        <v>372</v>
      </c>
      <c r="C193" s="494">
        <v>545.5</v>
      </c>
      <c r="D193" s="495">
        <v>541.63333333333333</v>
      </c>
      <c r="E193" s="495">
        <v>535.26666666666665</v>
      </c>
      <c r="F193" s="495">
        <v>525.0333333333333</v>
      </c>
      <c r="G193" s="495">
        <v>518.66666666666663</v>
      </c>
      <c r="H193" s="495">
        <v>551.86666666666667</v>
      </c>
      <c r="I193" s="495">
        <v>558.23333333333323</v>
      </c>
      <c r="J193" s="495">
        <v>568.4666666666667</v>
      </c>
      <c r="K193" s="494">
        <v>548</v>
      </c>
      <c r="L193" s="494">
        <v>531.4</v>
      </c>
      <c r="M193" s="494">
        <v>8.9625800000000009</v>
      </c>
    </row>
    <row r="194" spans="1:13">
      <c r="A194" s="254">
        <v>184</v>
      </c>
      <c r="B194" s="497" t="s">
        <v>373</v>
      </c>
      <c r="C194" s="494">
        <v>53.9</v>
      </c>
      <c r="D194" s="495">
        <v>54.15</v>
      </c>
      <c r="E194" s="495">
        <v>52.75</v>
      </c>
      <c r="F194" s="495">
        <v>51.6</v>
      </c>
      <c r="G194" s="495">
        <v>50.2</v>
      </c>
      <c r="H194" s="495">
        <v>55.3</v>
      </c>
      <c r="I194" s="495">
        <v>56.699999999999989</v>
      </c>
      <c r="J194" s="495">
        <v>57.849999999999994</v>
      </c>
      <c r="K194" s="494">
        <v>55.55</v>
      </c>
      <c r="L194" s="494">
        <v>53</v>
      </c>
      <c r="M194" s="494">
        <v>10.049720000000001</v>
      </c>
    </row>
    <row r="195" spans="1:13">
      <c r="A195" s="254">
        <v>185</v>
      </c>
      <c r="B195" s="497" t="s">
        <v>374</v>
      </c>
      <c r="C195" s="494">
        <v>308.5</v>
      </c>
      <c r="D195" s="495">
        <v>309.16666666666669</v>
      </c>
      <c r="E195" s="495">
        <v>304.33333333333337</v>
      </c>
      <c r="F195" s="495">
        <v>300.16666666666669</v>
      </c>
      <c r="G195" s="495">
        <v>295.33333333333337</v>
      </c>
      <c r="H195" s="495">
        <v>313.33333333333337</v>
      </c>
      <c r="I195" s="495">
        <v>318.16666666666674</v>
      </c>
      <c r="J195" s="495">
        <v>322.33333333333337</v>
      </c>
      <c r="K195" s="494">
        <v>314</v>
      </c>
      <c r="L195" s="494">
        <v>305</v>
      </c>
      <c r="M195" s="494">
        <v>6.0045900000000003</v>
      </c>
    </row>
    <row r="196" spans="1:13">
      <c r="A196" s="254">
        <v>186</v>
      </c>
      <c r="B196" s="497" t="s">
        <v>375</v>
      </c>
      <c r="C196" s="494">
        <v>94.2</v>
      </c>
      <c r="D196" s="495">
        <v>94.649999999999991</v>
      </c>
      <c r="E196" s="495">
        <v>93.09999999999998</v>
      </c>
      <c r="F196" s="495">
        <v>91.999999999999986</v>
      </c>
      <c r="G196" s="495">
        <v>90.449999999999974</v>
      </c>
      <c r="H196" s="495">
        <v>95.749999999999986</v>
      </c>
      <c r="I196" s="495">
        <v>97.3</v>
      </c>
      <c r="J196" s="495">
        <v>98.399999999999991</v>
      </c>
      <c r="K196" s="494">
        <v>96.2</v>
      </c>
      <c r="L196" s="494">
        <v>93.55</v>
      </c>
      <c r="M196" s="494">
        <v>11.829370000000001</v>
      </c>
    </row>
    <row r="197" spans="1:13">
      <c r="A197" s="254">
        <v>187</v>
      </c>
      <c r="B197" s="497" t="s">
        <v>376</v>
      </c>
      <c r="C197" s="494">
        <v>93.8</v>
      </c>
      <c r="D197" s="495">
        <v>93.3</v>
      </c>
      <c r="E197" s="495">
        <v>92.05</v>
      </c>
      <c r="F197" s="495">
        <v>90.3</v>
      </c>
      <c r="G197" s="495">
        <v>89.05</v>
      </c>
      <c r="H197" s="495">
        <v>95.05</v>
      </c>
      <c r="I197" s="495">
        <v>96.3</v>
      </c>
      <c r="J197" s="495">
        <v>98.05</v>
      </c>
      <c r="K197" s="494">
        <v>94.55</v>
      </c>
      <c r="L197" s="494">
        <v>91.55</v>
      </c>
      <c r="M197" s="494">
        <v>33.020440000000001</v>
      </c>
    </row>
    <row r="198" spans="1:13">
      <c r="A198" s="254">
        <v>188</v>
      </c>
      <c r="B198" s="497" t="s">
        <v>246</v>
      </c>
      <c r="C198" s="494">
        <v>250.25</v>
      </c>
      <c r="D198" s="495">
        <v>248.96666666666667</v>
      </c>
      <c r="E198" s="495">
        <v>244.48333333333335</v>
      </c>
      <c r="F198" s="495">
        <v>238.71666666666667</v>
      </c>
      <c r="G198" s="495">
        <v>234.23333333333335</v>
      </c>
      <c r="H198" s="495">
        <v>254.73333333333335</v>
      </c>
      <c r="I198" s="495">
        <v>259.21666666666664</v>
      </c>
      <c r="J198" s="495">
        <v>264.98333333333335</v>
      </c>
      <c r="K198" s="494">
        <v>253.45</v>
      </c>
      <c r="L198" s="494">
        <v>243.2</v>
      </c>
      <c r="M198" s="494">
        <v>19.023769999999999</v>
      </c>
    </row>
    <row r="199" spans="1:13">
      <c r="A199" s="254">
        <v>189</v>
      </c>
      <c r="B199" s="497" t="s">
        <v>377</v>
      </c>
      <c r="C199" s="494">
        <v>686.2</v>
      </c>
      <c r="D199" s="495">
        <v>687.76666666666677</v>
      </c>
      <c r="E199" s="495">
        <v>678.43333333333351</v>
      </c>
      <c r="F199" s="495">
        <v>670.66666666666674</v>
      </c>
      <c r="G199" s="495">
        <v>661.33333333333348</v>
      </c>
      <c r="H199" s="495">
        <v>695.53333333333353</v>
      </c>
      <c r="I199" s="495">
        <v>704.86666666666679</v>
      </c>
      <c r="J199" s="495">
        <v>712.63333333333355</v>
      </c>
      <c r="K199" s="494">
        <v>697.1</v>
      </c>
      <c r="L199" s="494">
        <v>680</v>
      </c>
      <c r="M199" s="494">
        <v>0.12590999999999999</v>
      </c>
    </row>
    <row r="200" spans="1:13">
      <c r="A200" s="254">
        <v>190</v>
      </c>
      <c r="B200" s="497" t="s">
        <v>247</v>
      </c>
      <c r="C200" s="494">
        <v>2031.75</v>
      </c>
      <c r="D200" s="495">
        <v>2048.4833333333331</v>
      </c>
      <c r="E200" s="495">
        <v>1989.9666666666662</v>
      </c>
      <c r="F200" s="495">
        <v>1948.1833333333332</v>
      </c>
      <c r="G200" s="495">
        <v>1889.6666666666663</v>
      </c>
      <c r="H200" s="495">
        <v>2090.2666666666664</v>
      </c>
      <c r="I200" s="495">
        <v>2148.7833333333338</v>
      </c>
      <c r="J200" s="495">
        <v>2190.5666666666662</v>
      </c>
      <c r="K200" s="494">
        <v>2107</v>
      </c>
      <c r="L200" s="494">
        <v>2006.7</v>
      </c>
      <c r="M200" s="494">
        <v>4.5212899999999996</v>
      </c>
    </row>
    <row r="201" spans="1:13">
      <c r="A201" s="254">
        <v>191</v>
      </c>
      <c r="B201" s="497" t="s">
        <v>107</v>
      </c>
      <c r="C201" s="494">
        <v>955.65</v>
      </c>
      <c r="D201" s="495">
        <v>960.23333333333323</v>
      </c>
      <c r="E201" s="495">
        <v>945.61666666666645</v>
      </c>
      <c r="F201" s="495">
        <v>935.58333333333326</v>
      </c>
      <c r="G201" s="495">
        <v>920.96666666666647</v>
      </c>
      <c r="H201" s="495">
        <v>970.26666666666642</v>
      </c>
      <c r="I201" s="495">
        <v>984.88333333333321</v>
      </c>
      <c r="J201" s="495">
        <v>994.9166666666664</v>
      </c>
      <c r="K201" s="494">
        <v>974.85</v>
      </c>
      <c r="L201" s="494">
        <v>950.2</v>
      </c>
      <c r="M201" s="494">
        <v>60.234900000000003</v>
      </c>
    </row>
    <row r="202" spans="1:13">
      <c r="A202" s="254">
        <v>192</v>
      </c>
      <c r="B202" s="497" t="s">
        <v>248</v>
      </c>
      <c r="C202" s="494">
        <v>2822.4</v>
      </c>
      <c r="D202" s="495">
        <v>2814.7999999999997</v>
      </c>
      <c r="E202" s="495">
        <v>2784.5999999999995</v>
      </c>
      <c r="F202" s="495">
        <v>2746.7999999999997</v>
      </c>
      <c r="G202" s="495">
        <v>2716.5999999999995</v>
      </c>
      <c r="H202" s="495">
        <v>2852.5999999999995</v>
      </c>
      <c r="I202" s="495">
        <v>2882.7999999999993</v>
      </c>
      <c r="J202" s="495">
        <v>2920.5999999999995</v>
      </c>
      <c r="K202" s="494">
        <v>2845</v>
      </c>
      <c r="L202" s="494">
        <v>2777</v>
      </c>
      <c r="M202" s="494">
        <v>2.5669599999999999</v>
      </c>
    </row>
    <row r="203" spans="1:13">
      <c r="A203" s="254">
        <v>193</v>
      </c>
      <c r="B203" s="497" t="s">
        <v>109</v>
      </c>
      <c r="C203" s="494">
        <v>1414.15</v>
      </c>
      <c r="D203" s="495">
        <v>1416.3166666666666</v>
      </c>
      <c r="E203" s="495">
        <v>1398.0333333333333</v>
      </c>
      <c r="F203" s="495">
        <v>1381.9166666666667</v>
      </c>
      <c r="G203" s="495">
        <v>1363.6333333333334</v>
      </c>
      <c r="H203" s="495">
        <v>1432.4333333333332</v>
      </c>
      <c r="I203" s="495">
        <v>1450.7166666666665</v>
      </c>
      <c r="J203" s="495">
        <v>1466.833333333333</v>
      </c>
      <c r="K203" s="494">
        <v>1434.6</v>
      </c>
      <c r="L203" s="494">
        <v>1400.2</v>
      </c>
      <c r="M203" s="494">
        <v>113.56764</v>
      </c>
    </row>
    <row r="204" spans="1:13">
      <c r="A204" s="254">
        <v>194</v>
      </c>
      <c r="B204" s="497" t="s">
        <v>249</v>
      </c>
      <c r="C204" s="494">
        <v>686.35</v>
      </c>
      <c r="D204" s="495">
        <v>684.69999999999993</v>
      </c>
      <c r="E204" s="495">
        <v>677.99999999999989</v>
      </c>
      <c r="F204" s="495">
        <v>669.65</v>
      </c>
      <c r="G204" s="495">
        <v>662.94999999999993</v>
      </c>
      <c r="H204" s="495">
        <v>693.04999999999984</v>
      </c>
      <c r="I204" s="495">
        <v>699.74999999999989</v>
      </c>
      <c r="J204" s="495">
        <v>708.0999999999998</v>
      </c>
      <c r="K204" s="494">
        <v>691.4</v>
      </c>
      <c r="L204" s="494">
        <v>676.35</v>
      </c>
      <c r="M204" s="494">
        <v>31.403770000000002</v>
      </c>
    </row>
    <row r="205" spans="1:13">
      <c r="A205" s="254">
        <v>195</v>
      </c>
      <c r="B205" s="497" t="s">
        <v>382</v>
      </c>
      <c r="C205" s="494">
        <v>27.6</v>
      </c>
      <c r="D205" s="495">
        <v>26.633333333333336</v>
      </c>
      <c r="E205" s="495">
        <v>24.916666666666671</v>
      </c>
      <c r="F205" s="495">
        <v>22.233333333333334</v>
      </c>
      <c r="G205" s="495">
        <v>20.516666666666669</v>
      </c>
      <c r="H205" s="495">
        <v>29.316666666666674</v>
      </c>
      <c r="I205" s="495">
        <v>31.033333333333335</v>
      </c>
      <c r="J205" s="495">
        <v>33.716666666666676</v>
      </c>
      <c r="K205" s="494">
        <v>28.35</v>
      </c>
      <c r="L205" s="494">
        <v>23.95</v>
      </c>
      <c r="M205" s="494">
        <v>221.51814999999999</v>
      </c>
    </row>
    <row r="206" spans="1:13">
      <c r="A206" s="254">
        <v>196</v>
      </c>
      <c r="B206" s="497" t="s">
        <v>378</v>
      </c>
      <c r="C206" s="494">
        <v>21.65</v>
      </c>
      <c r="D206" s="495">
        <v>21.866666666666664</v>
      </c>
      <c r="E206" s="495">
        <v>21.283333333333328</v>
      </c>
      <c r="F206" s="495">
        <v>20.916666666666664</v>
      </c>
      <c r="G206" s="495">
        <v>20.333333333333329</v>
      </c>
      <c r="H206" s="495">
        <v>22.233333333333327</v>
      </c>
      <c r="I206" s="495">
        <v>22.816666666666663</v>
      </c>
      <c r="J206" s="495">
        <v>23.183333333333326</v>
      </c>
      <c r="K206" s="494">
        <v>22.45</v>
      </c>
      <c r="L206" s="494">
        <v>21.5</v>
      </c>
      <c r="M206" s="494">
        <v>26.555430000000001</v>
      </c>
    </row>
    <row r="207" spans="1:13">
      <c r="A207" s="254">
        <v>197</v>
      </c>
      <c r="B207" s="497" t="s">
        <v>379</v>
      </c>
      <c r="C207" s="494">
        <v>749.55</v>
      </c>
      <c r="D207" s="495">
        <v>748.86666666666667</v>
      </c>
      <c r="E207" s="495">
        <v>745.7833333333333</v>
      </c>
      <c r="F207" s="495">
        <v>742.01666666666665</v>
      </c>
      <c r="G207" s="495">
        <v>738.93333333333328</v>
      </c>
      <c r="H207" s="495">
        <v>752.63333333333333</v>
      </c>
      <c r="I207" s="495">
        <v>755.71666666666658</v>
      </c>
      <c r="J207" s="495">
        <v>759.48333333333335</v>
      </c>
      <c r="K207" s="494">
        <v>751.95</v>
      </c>
      <c r="L207" s="494">
        <v>745.1</v>
      </c>
      <c r="M207" s="494">
        <v>0.11901</v>
      </c>
    </row>
    <row r="208" spans="1:13">
      <c r="A208" s="254">
        <v>198</v>
      </c>
      <c r="B208" s="497" t="s">
        <v>105</v>
      </c>
      <c r="C208" s="494">
        <v>1005.5</v>
      </c>
      <c r="D208" s="495">
        <v>1009.9333333333334</v>
      </c>
      <c r="E208" s="495">
        <v>995.86666666666679</v>
      </c>
      <c r="F208" s="495">
        <v>986.23333333333335</v>
      </c>
      <c r="G208" s="495">
        <v>972.16666666666674</v>
      </c>
      <c r="H208" s="495">
        <v>1019.5666666666668</v>
      </c>
      <c r="I208" s="495">
        <v>1033.6333333333334</v>
      </c>
      <c r="J208" s="495">
        <v>1043.2666666666669</v>
      </c>
      <c r="K208" s="494">
        <v>1024</v>
      </c>
      <c r="L208" s="494">
        <v>1000.3</v>
      </c>
      <c r="M208" s="494">
        <v>17.96088</v>
      </c>
    </row>
    <row r="209" spans="1:13">
      <c r="A209" s="254">
        <v>199</v>
      </c>
      <c r="B209" s="497" t="s">
        <v>380</v>
      </c>
      <c r="C209" s="494">
        <v>231.95</v>
      </c>
      <c r="D209" s="495">
        <v>231.13333333333333</v>
      </c>
      <c r="E209" s="495">
        <v>229.41666666666666</v>
      </c>
      <c r="F209" s="495">
        <v>226.88333333333333</v>
      </c>
      <c r="G209" s="495">
        <v>225.16666666666666</v>
      </c>
      <c r="H209" s="495">
        <v>233.66666666666666</v>
      </c>
      <c r="I209" s="495">
        <v>235.38333333333335</v>
      </c>
      <c r="J209" s="495">
        <v>237.91666666666666</v>
      </c>
      <c r="K209" s="494">
        <v>232.85</v>
      </c>
      <c r="L209" s="494">
        <v>228.6</v>
      </c>
      <c r="M209" s="494">
        <v>1.5832299999999999</v>
      </c>
    </row>
    <row r="210" spans="1:13">
      <c r="A210" s="254">
        <v>200</v>
      </c>
      <c r="B210" s="497" t="s">
        <v>381</v>
      </c>
      <c r="C210" s="494">
        <v>334.3</v>
      </c>
      <c r="D210" s="495">
        <v>330.38333333333338</v>
      </c>
      <c r="E210" s="495">
        <v>316.86666666666679</v>
      </c>
      <c r="F210" s="495">
        <v>299.43333333333339</v>
      </c>
      <c r="G210" s="495">
        <v>285.9166666666668</v>
      </c>
      <c r="H210" s="495">
        <v>347.81666666666678</v>
      </c>
      <c r="I210" s="495">
        <v>361.33333333333331</v>
      </c>
      <c r="J210" s="495">
        <v>378.76666666666677</v>
      </c>
      <c r="K210" s="494">
        <v>343.9</v>
      </c>
      <c r="L210" s="494">
        <v>312.95</v>
      </c>
      <c r="M210" s="494">
        <v>5.8392200000000001</v>
      </c>
    </row>
    <row r="211" spans="1:13">
      <c r="A211" s="254">
        <v>201</v>
      </c>
      <c r="B211" s="497" t="s">
        <v>110</v>
      </c>
      <c r="C211" s="494">
        <v>2864.05</v>
      </c>
      <c r="D211" s="495">
        <v>2849.9666666666672</v>
      </c>
      <c r="E211" s="495">
        <v>2826.1333333333341</v>
      </c>
      <c r="F211" s="495">
        <v>2788.2166666666672</v>
      </c>
      <c r="G211" s="495">
        <v>2764.3833333333341</v>
      </c>
      <c r="H211" s="495">
        <v>2887.8833333333341</v>
      </c>
      <c r="I211" s="495">
        <v>2911.7166666666672</v>
      </c>
      <c r="J211" s="495">
        <v>2949.6333333333341</v>
      </c>
      <c r="K211" s="494">
        <v>2873.8</v>
      </c>
      <c r="L211" s="494">
        <v>2812.05</v>
      </c>
      <c r="M211" s="494">
        <v>6.8251499999999998</v>
      </c>
    </row>
    <row r="212" spans="1:13">
      <c r="A212" s="254">
        <v>202</v>
      </c>
      <c r="B212" s="497" t="s">
        <v>383</v>
      </c>
      <c r="C212" s="494">
        <v>44.45</v>
      </c>
      <c r="D212" s="495">
        <v>44.04999999999999</v>
      </c>
      <c r="E212" s="495">
        <v>42.199999999999982</v>
      </c>
      <c r="F212" s="495">
        <v>39.949999999999989</v>
      </c>
      <c r="G212" s="495">
        <v>38.09999999999998</v>
      </c>
      <c r="H212" s="495">
        <v>46.299999999999983</v>
      </c>
      <c r="I212" s="495">
        <v>48.149999999999991</v>
      </c>
      <c r="J212" s="495">
        <v>50.399999999999984</v>
      </c>
      <c r="K212" s="494">
        <v>45.9</v>
      </c>
      <c r="L212" s="494">
        <v>41.8</v>
      </c>
      <c r="M212" s="494">
        <v>136.18959000000001</v>
      </c>
    </row>
    <row r="213" spans="1:13">
      <c r="A213" s="254">
        <v>203</v>
      </c>
      <c r="B213" s="497" t="s">
        <v>112</v>
      </c>
      <c r="C213" s="494">
        <v>349.5</v>
      </c>
      <c r="D213" s="495">
        <v>352.48333333333335</v>
      </c>
      <c r="E213" s="495">
        <v>342.31666666666672</v>
      </c>
      <c r="F213" s="495">
        <v>335.13333333333338</v>
      </c>
      <c r="G213" s="495">
        <v>324.96666666666675</v>
      </c>
      <c r="H213" s="495">
        <v>359.66666666666669</v>
      </c>
      <c r="I213" s="495">
        <v>369.83333333333331</v>
      </c>
      <c r="J213" s="495">
        <v>377.01666666666665</v>
      </c>
      <c r="K213" s="494">
        <v>362.65</v>
      </c>
      <c r="L213" s="494">
        <v>345.3</v>
      </c>
      <c r="M213" s="494">
        <v>128.05877000000001</v>
      </c>
    </row>
    <row r="214" spans="1:13">
      <c r="A214" s="254">
        <v>204</v>
      </c>
      <c r="B214" s="497" t="s">
        <v>384</v>
      </c>
      <c r="C214" s="494">
        <v>956.85</v>
      </c>
      <c r="D214" s="495">
        <v>954.26666666666677</v>
      </c>
      <c r="E214" s="495">
        <v>944.38333333333355</v>
      </c>
      <c r="F214" s="495">
        <v>931.91666666666674</v>
      </c>
      <c r="G214" s="495">
        <v>922.03333333333353</v>
      </c>
      <c r="H214" s="495">
        <v>966.73333333333358</v>
      </c>
      <c r="I214" s="495">
        <v>976.61666666666679</v>
      </c>
      <c r="J214" s="495">
        <v>989.0833333333336</v>
      </c>
      <c r="K214" s="494">
        <v>964.15</v>
      </c>
      <c r="L214" s="494">
        <v>941.8</v>
      </c>
      <c r="M214" s="494">
        <v>1.04125</v>
      </c>
    </row>
    <row r="215" spans="1:13">
      <c r="A215" s="254">
        <v>205</v>
      </c>
      <c r="B215" s="497" t="s">
        <v>385</v>
      </c>
      <c r="C215" s="494">
        <v>138.30000000000001</v>
      </c>
      <c r="D215" s="495">
        <v>138.76666666666668</v>
      </c>
      <c r="E215" s="495">
        <v>135.53333333333336</v>
      </c>
      <c r="F215" s="495">
        <v>132.76666666666668</v>
      </c>
      <c r="G215" s="495">
        <v>129.53333333333336</v>
      </c>
      <c r="H215" s="495">
        <v>141.53333333333336</v>
      </c>
      <c r="I215" s="495">
        <v>144.76666666666665</v>
      </c>
      <c r="J215" s="495">
        <v>147.53333333333336</v>
      </c>
      <c r="K215" s="494">
        <v>142</v>
      </c>
      <c r="L215" s="494">
        <v>136</v>
      </c>
      <c r="M215" s="494">
        <v>33.869520000000001</v>
      </c>
    </row>
    <row r="216" spans="1:13">
      <c r="A216" s="254">
        <v>206</v>
      </c>
      <c r="B216" s="497" t="s">
        <v>113</v>
      </c>
      <c r="C216" s="494">
        <v>233.7</v>
      </c>
      <c r="D216" s="495">
        <v>233.54999999999998</v>
      </c>
      <c r="E216" s="495">
        <v>231.64999999999998</v>
      </c>
      <c r="F216" s="495">
        <v>229.6</v>
      </c>
      <c r="G216" s="495">
        <v>227.7</v>
      </c>
      <c r="H216" s="495">
        <v>235.59999999999997</v>
      </c>
      <c r="I216" s="495">
        <v>237.5</v>
      </c>
      <c r="J216" s="495">
        <v>239.54999999999995</v>
      </c>
      <c r="K216" s="494">
        <v>235.45</v>
      </c>
      <c r="L216" s="494">
        <v>231.5</v>
      </c>
      <c r="M216" s="494">
        <v>42.286209999999997</v>
      </c>
    </row>
    <row r="217" spans="1:13">
      <c r="A217" s="254">
        <v>207</v>
      </c>
      <c r="B217" s="497" t="s">
        <v>114</v>
      </c>
      <c r="C217" s="494">
        <v>2307.75</v>
      </c>
      <c r="D217" s="495">
        <v>2319.25</v>
      </c>
      <c r="E217" s="495">
        <v>2288.5</v>
      </c>
      <c r="F217" s="495">
        <v>2269.25</v>
      </c>
      <c r="G217" s="495">
        <v>2238.5</v>
      </c>
      <c r="H217" s="495">
        <v>2338.5</v>
      </c>
      <c r="I217" s="495">
        <v>2369.25</v>
      </c>
      <c r="J217" s="495">
        <v>2388.5</v>
      </c>
      <c r="K217" s="494">
        <v>2350</v>
      </c>
      <c r="L217" s="494">
        <v>2300</v>
      </c>
      <c r="M217" s="494">
        <v>19.49756</v>
      </c>
    </row>
    <row r="218" spans="1:13">
      <c r="A218" s="254">
        <v>208</v>
      </c>
      <c r="B218" s="497" t="s">
        <v>250</v>
      </c>
      <c r="C218" s="494">
        <v>299.55</v>
      </c>
      <c r="D218" s="495">
        <v>300.93333333333334</v>
      </c>
      <c r="E218" s="495">
        <v>292.61666666666667</v>
      </c>
      <c r="F218" s="495">
        <v>285.68333333333334</v>
      </c>
      <c r="G218" s="495">
        <v>277.36666666666667</v>
      </c>
      <c r="H218" s="495">
        <v>307.86666666666667</v>
      </c>
      <c r="I218" s="495">
        <v>316.18333333333339</v>
      </c>
      <c r="J218" s="495">
        <v>323.11666666666667</v>
      </c>
      <c r="K218" s="494">
        <v>309.25</v>
      </c>
      <c r="L218" s="494">
        <v>294</v>
      </c>
      <c r="M218" s="494">
        <v>29.6934</v>
      </c>
    </row>
    <row r="219" spans="1:13">
      <c r="A219" s="254">
        <v>209</v>
      </c>
      <c r="B219" s="497" t="s">
        <v>386</v>
      </c>
      <c r="C219" s="494">
        <v>43119.45</v>
      </c>
      <c r="D219" s="495">
        <v>43306.48333333333</v>
      </c>
      <c r="E219" s="495">
        <v>42712.96666666666</v>
      </c>
      <c r="F219" s="495">
        <v>42306.48333333333</v>
      </c>
      <c r="G219" s="495">
        <v>41712.96666666666</v>
      </c>
      <c r="H219" s="495">
        <v>43712.96666666666</v>
      </c>
      <c r="I219" s="495">
        <v>44306.483333333337</v>
      </c>
      <c r="J219" s="495">
        <v>44712.96666666666</v>
      </c>
      <c r="K219" s="494">
        <v>43900</v>
      </c>
      <c r="L219" s="494">
        <v>42900</v>
      </c>
      <c r="M219" s="494">
        <v>1.4930000000000001E-2</v>
      </c>
    </row>
    <row r="220" spans="1:13">
      <c r="A220" s="254">
        <v>210</v>
      </c>
      <c r="B220" s="497" t="s">
        <v>251</v>
      </c>
      <c r="C220" s="494">
        <v>41.65</v>
      </c>
      <c r="D220" s="495">
        <v>41.733333333333327</v>
      </c>
      <c r="E220" s="495">
        <v>41.016666666666652</v>
      </c>
      <c r="F220" s="495">
        <v>40.383333333333326</v>
      </c>
      <c r="G220" s="495">
        <v>39.66666666666665</v>
      </c>
      <c r="H220" s="495">
        <v>42.366666666666653</v>
      </c>
      <c r="I220" s="495">
        <v>43.083333333333336</v>
      </c>
      <c r="J220" s="495">
        <v>43.716666666666654</v>
      </c>
      <c r="K220" s="494">
        <v>42.45</v>
      </c>
      <c r="L220" s="494">
        <v>41.1</v>
      </c>
      <c r="M220" s="494">
        <v>18.218969999999999</v>
      </c>
    </row>
    <row r="221" spans="1:13">
      <c r="A221" s="254">
        <v>211</v>
      </c>
      <c r="B221" s="497" t="s">
        <v>108</v>
      </c>
      <c r="C221" s="494">
        <v>2497.35</v>
      </c>
      <c r="D221" s="495">
        <v>2479.6666666666665</v>
      </c>
      <c r="E221" s="495">
        <v>2455.1833333333329</v>
      </c>
      <c r="F221" s="495">
        <v>2413.0166666666664</v>
      </c>
      <c r="G221" s="495">
        <v>2388.5333333333328</v>
      </c>
      <c r="H221" s="495">
        <v>2521.833333333333</v>
      </c>
      <c r="I221" s="495">
        <v>2546.3166666666666</v>
      </c>
      <c r="J221" s="495">
        <v>2588.4833333333331</v>
      </c>
      <c r="K221" s="494">
        <v>2504.15</v>
      </c>
      <c r="L221" s="494">
        <v>2437.5</v>
      </c>
      <c r="M221" s="494">
        <v>31.43779</v>
      </c>
    </row>
    <row r="222" spans="1:13">
      <c r="A222" s="254">
        <v>212</v>
      </c>
      <c r="B222" s="497" t="s">
        <v>835</v>
      </c>
      <c r="C222" s="494">
        <v>269.7</v>
      </c>
      <c r="D222" s="495">
        <v>271.23333333333335</v>
      </c>
      <c r="E222" s="495">
        <v>266.4666666666667</v>
      </c>
      <c r="F222" s="495">
        <v>263.23333333333335</v>
      </c>
      <c r="G222" s="495">
        <v>258.4666666666667</v>
      </c>
      <c r="H222" s="495">
        <v>274.4666666666667</v>
      </c>
      <c r="I222" s="495">
        <v>279.23333333333335</v>
      </c>
      <c r="J222" s="495">
        <v>282.4666666666667</v>
      </c>
      <c r="K222" s="494">
        <v>276</v>
      </c>
      <c r="L222" s="494">
        <v>268</v>
      </c>
      <c r="M222" s="494">
        <v>0.35178999999999999</v>
      </c>
    </row>
    <row r="223" spans="1:13">
      <c r="A223" s="254">
        <v>213</v>
      </c>
      <c r="B223" s="497" t="s">
        <v>116</v>
      </c>
      <c r="C223" s="494">
        <v>569.95000000000005</v>
      </c>
      <c r="D223" s="495">
        <v>572.5</v>
      </c>
      <c r="E223" s="495">
        <v>564.5</v>
      </c>
      <c r="F223" s="495">
        <v>559.04999999999995</v>
      </c>
      <c r="G223" s="495">
        <v>551.04999999999995</v>
      </c>
      <c r="H223" s="495">
        <v>577.95000000000005</v>
      </c>
      <c r="I223" s="495">
        <v>585.95000000000005</v>
      </c>
      <c r="J223" s="495">
        <v>591.40000000000009</v>
      </c>
      <c r="K223" s="494">
        <v>580.5</v>
      </c>
      <c r="L223" s="494">
        <v>567.04999999999995</v>
      </c>
      <c r="M223" s="494">
        <v>337.49097</v>
      </c>
    </row>
    <row r="224" spans="1:13">
      <c r="A224" s="254">
        <v>214</v>
      </c>
      <c r="B224" s="497" t="s">
        <v>252</v>
      </c>
      <c r="C224" s="494">
        <v>1381.2</v>
      </c>
      <c r="D224" s="495">
        <v>1387.0333333333335</v>
      </c>
      <c r="E224" s="495">
        <v>1369.166666666667</v>
      </c>
      <c r="F224" s="495">
        <v>1357.1333333333334</v>
      </c>
      <c r="G224" s="495">
        <v>1339.2666666666669</v>
      </c>
      <c r="H224" s="495">
        <v>1399.0666666666671</v>
      </c>
      <c r="I224" s="495">
        <v>1416.9333333333334</v>
      </c>
      <c r="J224" s="495">
        <v>1428.9666666666672</v>
      </c>
      <c r="K224" s="494">
        <v>1404.9</v>
      </c>
      <c r="L224" s="494">
        <v>1375</v>
      </c>
      <c r="M224" s="494">
        <v>4.6363599999999998</v>
      </c>
    </row>
    <row r="225" spans="1:13">
      <c r="A225" s="254">
        <v>215</v>
      </c>
      <c r="B225" s="497" t="s">
        <v>117</v>
      </c>
      <c r="C225" s="494">
        <v>512.4</v>
      </c>
      <c r="D225" s="495">
        <v>509.14999999999992</v>
      </c>
      <c r="E225" s="495">
        <v>492.49999999999989</v>
      </c>
      <c r="F225" s="495">
        <v>472.59999999999997</v>
      </c>
      <c r="G225" s="495">
        <v>455.94999999999993</v>
      </c>
      <c r="H225" s="495">
        <v>529.04999999999984</v>
      </c>
      <c r="I225" s="495">
        <v>545.69999999999982</v>
      </c>
      <c r="J225" s="495">
        <v>565.5999999999998</v>
      </c>
      <c r="K225" s="494">
        <v>525.79999999999995</v>
      </c>
      <c r="L225" s="494">
        <v>489.25</v>
      </c>
      <c r="M225" s="494">
        <v>136.78921</v>
      </c>
    </row>
    <row r="226" spans="1:13">
      <c r="A226" s="254">
        <v>216</v>
      </c>
      <c r="B226" s="497" t="s">
        <v>387</v>
      </c>
      <c r="C226" s="494">
        <v>448.95</v>
      </c>
      <c r="D226" s="495">
        <v>451.5</v>
      </c>
      <c r="E226" s="495">
        <v>444.25</v>
      </c>
      <c r="F226" s="495">
        <v>439.55</v>
      </c>
      <c r="G226" s="495">
        <v>432.3</v>
      </c>
      <c r="H226" s="495">
        <v>456.2</v>
      </c>
      <c r="I226" s="495">
        <v>463.45</v>
      </c>
      <c r="J226" s="495">
        <v>468.15</v>
      </c>
      <c r="K226" s="494">
        <v>458.75</v>
      </c>
      <c r="L226" s="494">
        <v>446.8</v>
      </c>
      <c r="M226" s="494">
        <v>14.680859999999999</v>
      </c>
    </row>
    <row r="227" spans="1:13">
      <c r="A227" s="254">
        <v>217</v>
      </c>
      <c r="B227" s="497" t="s">
        <v>388</v>
      </c>
      <c r="C227" s="494">
        <v>3177.55</v>
      </c>
      <c r="D227" s="495">
        <v>3195.7999999999997</v>
      </c>
      <c r="E227" s="495">
        <v>3151.5999999999995</v>
      </c>
      <c r="F227" s="495">
        <v>3125.6499999999996</v>
      </c>
      <c r="G227" s="495">
        <v>3081.4499999999994</v>
      </c>
      <c r="H227" s="495">
        <v>3221.7499999999995</v>
      </c>
      <c r="I227" s="495">
        <v>3265.9499999999994</v>
      </c>
      <c r="J227" s="495">
        <v>3291.8999999999996</v>
      </c>
      <c r="K227" s="494">
        <v>3240</v>
      </c>
      <c r="L227" s="494">
        <v>3169.85</v>
      </c>
      <c r="M227" s="494">
        <v>2.793E-2</v>
      </c>
    </row>
    <row r="228" spans="1:13">
      <c r="A228" s="254">
        <v>218</v>
      </c>
      <c r="B228" s="497" t="s">
        <v>253</v>
      </c>
      <c r="C228" s="494">
        <v>33.950000000000003</v>
      </c>
      <c r="D228" s="495">
        <v>34.016666666666666</v>
      </c>
      <c r="E228" s="495">
        <v>33.483333333333334</v>
      </c>
      <c r="F228" s="495">
        <v>33.016666666666666</v>
      </c>
      <c r="G228" s="495">
        <v>32.483333333333334</v>
      </c>
      <c r="H228" s="495">
        <v>34.483333333333334</v>
      </c>
      <c r="I228" s="495">
        <v>35.016666666666666</v>
      </c>
      <c r="J228" s="495">
        <v>35.483333333333334</v>
      </c>
      <c r="K228" s="494">
        <v>34.549999999999997</v>
      </c>
      <c r="L228" s="494">
        <v>33.549999999999997</v>
      </c>
      <c r="M228" s="494">
        <v>89.217100000000002</v>
      </c>
    </row>
    <row r="229" spans="1:13">
      <c r="A229" s="254">
        <v>219</v>
      </c>
      <c r="B229" s="497" t="s">
        <v>119</v>
      </c>
      <c r="C229" s="494">
        <v>51.1</v>
      </c>
      <c r="D229" s="495">
        <v>51.449999999999996</v>
      </c>
      <c r="E229" s="495">
        <v>50.149999999999991</v>
      </c>
      <c r="F229" s="495">
        <v>49.199999999999996</v>
      </c>
      <c r="G229" s="495">
        <v>47.899999999999991</v>
      </c>
      <c r="H229" s="495">
        <v>52.399999999999991</v>
      </c>
      <c r="I229" s="495">
        <v>53.699999999999989</v>
      </c>
      <c r="J229" s="495">
        <v>54.649999999999991</v>
      </c>
      <c r="K229" s="494">
        <v>52.75</v>
      </c>
      <c r="L229" s="494">
        <v>50.5</v>
      </c>
      <c r="M229" s="494">
        <v>431.48063000000002</v>
      </c>
    </row>
    <row r="230" spans="1:13">
      <c r="A230" s="254">
        <v>220</v>
      </c>
      <c r="B230" s="497" t="s">
        <v>389</v>
      </c>
      <c r="C230" s="494">
        <v>46.05</v>
      </c>
      <c r="D230" s="495">
        <v>46.316666666666663</v>
      </c>
      <c r="E230" s="495">
        <v>45.633333333333326</v>
      </c>
      <c r="F230" s="495">
        <v>45.216666666666661</v>
      </c>
      <c r="G230" s="495">
        <v>44.533333333333324</v>
      </c>
      <c r="H230" s="495">
        <v>46.733333333333327</v>
      </c>
      <c r="I230" s="495">
        <v>47.416666666666664</v>
      </c>
      <c r="J230" s="495">
        <v>47.833333333333329</v>
      </c>
      <c r="K230" s="494">
        <v>47</v>
      </c>
      <c r="L230" s="494">
        <v>45.9</v>
      </c>
      <c r="M230" s="494">
        <v>48.181579999999997</v>
      </c>
    </row>
    <row r="231" spans="1:13">
      <c r="A231" s="254">
        <v>221</v>
      </c>
      <c r="B231" s="497" t="s">
        <v>390</v>
      </c>
      <c r="C231" s="494">
        <v>996.9</v>
      </c>
      <c r="D231" s="495">
        <v>1009.7833333333333</v>
      </c>
      <c r="E231" s="495">
        <v>974.11666666666656</v>
      </c>
      <c r="F231" s="495">
        <v>951.33333333333326</v>
      </c>
      <c r="G231" s="495">
        <v>915.66666666666652</v>
      </c>
      <c r="H231" s="495">
        <v>1032.5666666666666</v>
      </c>
      <c r="I231" s="495">
        <v>1068.2333333333336</v>
      </c>
      <c r="J231" s="495">
        <v>1091.0166666666667</v>
      </c>
      <c r="K231" s="494">
        <v>1045.45</v>
      </c>
      <c r="L231" s="494">
        <v>987</v>
      </c>
      <c r="M231" s="494">
        <v>0.43625999999999998</v>
      </c>
    </row>
    <row r="232" spans="1:13">
      <c r="A232" s="254">
        <v>222</v>
      </c>
      <c r="B232" s="497" t="s">
        <v>391</v>
      </c>
      <c r="C232" s="494">
        <v>245.5</v>
      </c>
      <c r="D232" s="495">
        <v>247.29999999999998</v>
      </c>
      <c r="E232" s="495">
        <v>241.09999999999997</v>
      </c>
      <c r="F232" s="495">
        <v>236.7</v>
      </c>
      <c r="G232" s="495">
        <v>230.49999999999997</v>
      </c>
      <c r="H232" s="495">
        <v>251.69999999999996</v>
      </c>
      <c r="I232" s="495">
        <v>257.89999999999998</v>
      </c>
      <c r="J232" s="495">
        <v>262.29999999999995</v>
      </c>
      <c r="K232" s="494">
        <v>253.5</v>
      </c>
      <c r="L232" s="494">
        <v>242.9</v>
      </c>
      <c r="M232" s="494">
        <v>1.42601</v>
      </c>
    </row>
    <row r="233" spans="1:13">
      <c r="A233" s="254">
        <v>223</v>
      </c>
      <c r="B233" s="497" t="s">
        <v>746</v>
      </c>
      <c r="C233" s="494">
        <v>1095.25</v>
      </c>
      <c r="D233" s="495">
        <v>1090.75</v>
      </c>
      <c r="E233" s="495">
        <v>1070.5</v>
      </c>
      <c r="F233" s="495">
        <v>1045.75</v>
      </c>
      <c r="G233" s="495">
        <v>1025.5</v>
      </c>
      <c r="H233" s="495">
        <v>1115.5</v>
      </c>
      <c r="I233" s="495">
        <v>1135.75</v>
      </c>
      <c r="J233" s="495">
        <v>1160.5</v>
      </c>
      <c r="K233" s="494">
        <v>1111</v>
      </c>
      <c r="L233" s="494">
        <v>1066</v>
      </c>
      <c r="M233" s="494">
        <v>0.19028</v>
      </c>
    </row>
    <row r="234" spans="1:13">
      <c r="A234" s="254">
        <v>224</v>
      </c>
      <c r="B234" s="497" t="s">
        <v>750</v>
      </c>
      <c r="C234" s="494">
        <v>606.65</v>
      </c>
      <c r="D234" s="495">
        <v>610.4</v>
      </c>
      <c r="E234" s="495">
        <v>594.59999999999991</v>
      </c>
      <c r="F234" s="495">
        <v>582.54999999999995</v>
      </c>
      <c r="G234" s="495">
        <v>566.74999999999989</v>
      </c>
      <c r="H234" s="495">
        <v>622.44999999999993</v>
      </c>
      <c r="I234" s="495">
        <v>638.24999999999989</v>
      </c>
      <c r="J234" s="495">
        <v>650.29999999999995</v>
      </c>
      <c r="K234" s="494">
        <v>626.20000000000005</v>
      </c>
      <c r="L234" s="494">
        <v>598.35</v>
      </c>
      <c r="M234" s="494">
        <v>7.6523599999999998</v>
      </c>
    </row>
    <row r="235" spans="1:13">
      <c r="A235" s="254">
        <v>225</v>
      </c>
      <c r="B235" s="497" t="s">
        <v>392</v>
      </c>
      <c r="C235" s="494">
        <v>104.25</v>
      </c>
      <c r="D235" s="495">
        <v>105.23333333333333</v>
      </c>
      <c r="E235" s="495">
        <v>103.01666666666667</v>
      </c>
      <c r="F235" s="495">
        <v>101.78333333333333</v>
      </c>
      <c r="G235" s="495">
        <v>99.566666666666663</v>
      </c>
      <c r="H235" s="495">
        <v>106.46666666666667</v>
      </c>
      <c r="I235" s="495">
        <v>108.68333333333334</v>
      </c>
      <c r="J235" s="495">
        <v>109.91666666666667</v>
      </c>
      <c r="K235" s="494">
        <v>107.45</v>
      </c>
      <c r="L235" s="494">
        <v>104</v>
      </c>
      <c r="M235" s="494">
        <v>9.2290600000000005</v>
      </c>
    </row>
    <row r="236" spans="1:13">
      <c r="A236" s="254">
        <v>226</v>
      </c>
      <c r="B236" s="497" t="s">
        <v>393</v>
      </c>
      <c r="C236" s="494">
        <v>87.8</v>
      </c>
      <c r="D236" s="495">
        <v>88.133333333333326</v>
      </c>
      <c r="E236" s="495">
        <v>86.516666666666652</v>
      </c>
      <c r="F236" s="495">
        <v>85.23333333333332</v>
      </c>
      <c r="G236" s="495">
        <v>83.616666666666646</v>
      </c>
      <c r="H236" s="495">
        <v>89.416666666666657</v>
      </c>
      <c r="I236" s="495">
        <v>91.033333333333331</v>
      </c>
      <c r="J236" s="495">
        <v>92.316666666666663</v>
      </c>
      <c r="K236" s="494">
        <v>89.75</v>
      </c>
      <c r="L236" s="494">
        <v>86.85</v>
      </c>
      <c r="M236" s="494">
        <v>14.666790000000001</v>
      </c>
    </row>
    <row r="237" spans="1:13">
      <c r="A237" s="254">
        <v>227</v>
      </c>
      <c r="B237" s="497" t="s">
        <v>126</v>
      </c>
      <c r="C237" s="494">
        <v>205.35</v>
      </c>
      <c r="D237" s="495">
        <v>205.53333333333333</v>
      </c>
      <c r="E237" s="495">
        <v>204.06666666666666</v>
      </c>
      <c r="F237" s="495">
        <v>202.78333333333333</v>
      </c>
      <c r="G237" s="495">
        <v>201.31666666666666</v>
      </c>
      <c r="H237" s="495">
        <v>206.81666666666666</v>
      </c>
      <c r="I237" s="495">
        <v>208.2833333333333</v>
      </c>
      <c r="J237" s="495">
        <v>209.56666666666666</v>
      </c>
      <c r="K237" s="494">
        <v>207</v>
      </c>
      <c r="L237" s="494">
        <v>204.25</v>
      </c>
      <c r="M237" s="494">
        <v>196.25380999999999</v>
      </c>
    </row>
    <row r="238" spans="1:13">
      <c r="A238" s="254">
        <v>228</v>
      </c>
      <c r="B238" s="497" t="s">
        <v>395</v>
      </c>
      <c r="C238" s="494">
        <v>106.55</v>
      </c>
      <c r="D238" s="495">
        <v>106.51666666666667</v>
      </c>
      <c r="E238" s="495">
        <v>104.03333333333333</v>
      </c>
      <c r="F238" s="495">
        <v>101.51666666666667</v>
      </c>
      <c r="G238" s="495">
        <v>99.033333333333331</v>
      </c>
      <c r="H238" s="495">
        <v>109.03333333333333</v>
      </c>
      <c r="I238" s="495">
        <v>111.51666666666665</v>
      </c>
      <c r="J238" s="495">
        <v>114.03333333333333</v>
      </c>
      <c r="K238" s="494">
        <v>109</v>
      </c>
      <c r="L238" s="494">
        <v>104</v>
      </c>
      <c r="M238" s="494">
        <v>7.2019399999999996</v>
      </c>
    </row>
    <row r="239" spans="1:13">
      <c r="A239" s="254">
        <v>229</v>
      </c>
      <c r="B239" s="497" t="s">
        <v>396</v>
      </c>
      <c r="C239" s="494">
        <v>166.5</v>
      </c>
      <c r="D239" s="495">
        <v>165.78333333333333</v>
      </c>
      <c r="E239" s="495">
        <v>163.16666666666666</v>
      </c>
      <c r="F239" s="495">
        <v>159.83333333333331</v>
      </c>
      <c r="G239" s="495">
        <v>157.21666666666664</v>
      </c>
      <c r="H239" s="495">
        <v>169.11666666666667</v>
      </c>
      <c r="I239" s="495">
        <v>171.73333333333335</v>
      </c>
      <c r="J239" s="495">
        <v>175.06666666666669</v>
      </c>
      <c r="K239" s="494">
        <v>168.4</v>
      </c>
      <c r="L239" s="494">
        <v>162.44999999999999</v>
      </c>
      <c r="M239" s="494">
        <v>15.356</v>
      </c>
    </row>
    <row r="240" spans="1:13">
      <c r="A240" s="254">
        <v>230</v>
      </c>
      <c r="B240" s="497" t="s">
        <v>115</v>
      </c>
      <c r="C240" s="494">
        <v>177.1</v>
      </c>
      <c r="D240" s="495">
        <v>176.48333333333335</v>
      </c>
      <c r="E240" s="495">
        <v>173.9666666666667</v>
      </c>
      <c r="F240" s="495">
        <v>170.83333333333334</v>
      </c>
      <c r="G240" s="495">
        <v>168.31666666666669</v>
      </c>
      <c r="H240" s="495">
        <v>179.6166666666667</v>
      </c>
      <c r="I240" s="495">
        <v>182.13333333333335</v>
      </c>
      <c r="J240" s="495">
        <v>185.26666666666671</v>
      </c>
      <c r="K240" s="494">
        <v>179</v>
      </c>
      <c r="L240" s="494">
        <v>173.35</v>
      </c>
      <c r="M240" s="494">
        <v>142.58663999999999</v>
      </c>
    </row>
    <row r="241" spans="1:13">
      <c r="A241" s="254">
        <v>231</v>
      </c>
      <c r="B241" s="497" t="s">
        <v>397</v>
      </c>
      <c r="C241" s="494">
        <v>79.55</v>
      </c>
      <c r="D241" s="495">
        <v>79.483333333333334</v>
      </c>
      <c r="E241" s="495">
        <v>77.666666666666671</v>
      </c>
      <c r="F241" s="495">
        <v>75.783333333333331</v>
      </c>
      <c r="G241" s="495">
        <v>73.966666666666669</v>
      </c>
      <c r="H241" s="495">
        <v>81.366666666666674</v>
      </c>
      <c r="I241" s="495">
        <v>83.183333333333337</v>
      </c>
      <c r="J241" s="495">
        <v>85.066666666666677</v>
      </c>
      <c r="K241" s="494">
        <v>81.3</v>
      </c>
      <c r="L241" s="494">
        <v>77.599999999999994</v>
      </c>
      <c r="M241" s="494">
        <v>48.743600000000001</v>
      </c>
    </row>
    <row r="242" spans="1:13">
      <c r="A242" s="254">
        <v>232</v>
      </c>
      <c r="B242" s="497" t="s">
        <v>747</v>
      </c>
      <c r="C242" s="494">
        <v>8253.75</v>
      </c>
      <c r="D242" s="495">
        <v>8205.6999999999989</v>
      </c>
      <c r="E242" s="495">
        <v>8028.0999999999985</v>
      </c>
      <c r="F242" s="495">
        <v>7802.45</v>
      </c>
      <c r="G242" s="495">
        <v>7624.8499999999995</v>
      </c>
      <c r="H242" s="495">
        <v>8431.3499999999985</v>
      </c>
      <c r="I242" s="495">
        <v>8608.9500000000007</v>
      </c>
      <c r="J242" s="495">
        <v>8834.5999999999967</v>
      </c>
      <c r="K242" s="494">
        <v>8383.2999999999993</v>
      </c>
      <c r="L242" s="494">
        <v>7980.05</v>
      </c>
      <c r="M242" s="494">
        <v>1.6783300000000001</v>
      </c>
    </row>
    <row r="243" spans="1:13">
      <c r="A243" s="254">
        <v>233</v>
      </c>
      <c r="B243" s="497" t="s">
        <v>254</v>
      </c>
      <c r="C243" s="494">
        <v>107.2</v>
      </c>
      <c r="D243" s="495">
        <v>104.93333333333334</v>
      </c>
      <c r="E243" s="495">
        <v>101.91666666666667</v>
      </c>
      <c r="F243" s="495">
        <v>96.63333333333334</v>
      </c>
      <c r="G243" s="495">
        <v>93.616666666666674</v>
      </c>
      <c r="H243" s="495">
        <v>110.21666666666667</v>
      </c>
      <c r="I243" s="495">
        <v>113.23333333333332</v>
      </c>
      <c r="J243" s="495">
        <v>118.51666666666667</v>
      </c>
      <c r="K243" s="494">
        <v>107.95</v>
      </c>
      <c r="L243" s="494">
        <v>99.65</v>
      </c>
      <c r="M243" s="494">
        <v>49.000529999999998</v>
      </c>
    </row>
    <row r="244" spans="1:13">
      <c r="A244" s="254">
        <v>234</v>
      </c>
      <c r="B244" s="497" t="s">
        <v>398</v>
      </c>
      <c r="C244" s="494">
        <v>357.7</v>
      </c>
      <c r="D244" s="495">
        <v>358.90000000000003</v>
      </c>
      <c r="E244" s="495">
        <v>352.35000000000008</v>
      </c>
      <c r="F244" s="495">
        <v>347.00000000000006</v>
      </c>
      <c r="G244" s="495">
        <v>340.4500000000001</v>
      </c>
      <c r="H244" s="495">
        <v>364.25000000000006</v>
      </c>
      <c r="I244" s="495">
        <v>370.8</v>
      </c>
      <c r="J244" s="495">
        <v>376.15000000000003</v>
      </c>
      <c r="K244" s="494">
        <v>365.45</v>
      </c>
      <c r="L244" s="494">
        <v>353.55</v>
      </c>
      <c r="M244" s="494">
        <v>13.288220000000001</v>
      </c>
    </row>
    <row r="245" spans="1:13">
      <c r="A245" s="254">
        <v>235</v>
      </c>
      <c r="B245" s="497" t="s">
        <v>255</v>
      </c>
      <c r="C245" s="494">
        <v>104.35</v>
      </c>
      <c r="D245" s="495">
        <v>102.71666666666665</v>
      </c>
      <c r="E245" s="495">
        <v>99.733333333333306</v>
      </c>
      <c r="F245" s="495">
        <v>95.116666666666646</v>
      </c>
      <c r="G245" s="495">
        <v>92.133333333333297</v>
      </c>
      <c r="H245" s="495">
        <v>107.33333333333331</v>
      </c>
      <c r="I245" s="495">
        <v>110.31666666666666</v>
      </c>
      <c r="J245" s="495">
        <v>114.93333333333332</v>
      </c>
      <c r="K245" s="494">
        <v>105.7</v>
      </c>
      <c r="L245" s="494">
        <v>98.1</v>
      </c>
      <c r="M245" s="494">
        <v>34.946170000000002</v>
      </c>
    </row>
    <row r="246" spans="1:13">
      <c r="A246" s="254">
        <v>236</v>
      </c>
      <c r="B246" s="497" t="s">
        <v>125</v>
      </c>
      <c r="C246" s="494">
        <v>88.05</v>
      </c>
      <c r="D246" s="495">
        <v>88</v>
      </c>
      <c r="E246" s="495">
        <v>87.45</v>
      </c>
      <c r="F246" s="495">
        <v>86.850000000000009</v>
      </c>
      <c r="G246" s="495">
        <v>86.300000000000011</v>
      </c>
      <c r="H246" s="495">
        <v>88.6</v>
      </c>
      <c r="I246" s="495">
        <v>89.15</v>
      </c>
      <c r="J246" s="495">
        <v>89.749999999999986</v>
      </c>
      <c r="K246" s="494">
        <v>88.55</v>
      </c>
      <c r="L246" s="494">
        <v>87.4</v>
      </c>
      <c r="M246" s="494">
        <v>80.036779999999993</v>
      </c>
    </row>
    <row r="247" spans="1:13">
      <c r="A247" s="254">
        <v>237</v>
      </c>
      <c r="B247" s="497" t="s">
        <v>399</v>
      </c>
      <c r="C247" s="494">
        <v>15.9</v>
      </c>
      <c r="D247" s="495">
        <v>15.933333333333332</v>
      </c>
      <c r="E247" s="495">
        <v>15.766666666666662</v>
      </c>
      <c r="F247" s="495">
        <v>15.633333333333331</v>
      </c>
      <c r="G247" s="495">
        <v>15.466666666666661</v>
      </c>
      <c r="H247" s="495">
        <v>16.066666666666663</v>
      </c>
      <c r="I247" s="495">
        <v>16.233333333333331</v>
      </c>
      <c r="J247" s="495">
        <v>16.366666666666664</v>
      </c>
      <c r="K247" s="494">
        <v>16.100000000000001</v>
      </c>
      <c r="L247" s="494">
        <v>15.8</v>
      </c>
      <c r="M247" s="494">
        <v>118.41464000000001</v>
      </c>
    </row>
    <row r="248" spans="1:13">
      <c r="A248" s="254">
        <v>238</v>
      </c>
      <c r="B248" s="497" t="s">
        <v>772</v>
      </c>
      <c r="C248" s="494">
        <v>1712</v>
      </c>
      <c r="D248" s="495">
        <v>1696.9666666666665</v>
      </c>
      <c r="E248" s="495">
        <v>1676.0333333333328</v>
      </c>
      <c r="F248" s="495">
        <v>1640.0666666666664</v>
      </c>
      <c r="G248" s="495">
        <v>1619.1333333333328</v>
      </c>
      <c r="H248" s="495">
        <v>1732.9333333333329</v>
      </c>
      <c r="I248" s="495">
        <v>1753.8666666666668</v>
      </c>
      <c r="J248" s="495">
        <v>1789.833333333333</v>
      </c>
      <c r="K248" s="494">
        <v>1717.9</v>
      </c>
      <c r="L248" s="494">
        <v>1661</v>
      </c>
      <c r="M248" s="494">
        <v>16.294740000000001</v>
      </c>
    </row>
    <row r="249" spans="1:13">
      <c r="A249" s="254">
        <v>239</v>
      </c>
      <c r="B249" s="497" t="s">
        <v>748</v>
      </c>
      <c r="C249" s="494">
        <v>328.8</v>
      </c>
      <c r="D249" s="495">
        <v>328.68333333333334</v>
      </c>
      <c r="E249" s="495">
        <v>324.36666666666667</v>
      </c>
      <c r="F249" s="495">
        <v>319.93333333333334</v>
      </c>
      <c r="G249" s="495">
        <v>315.61666666666667</v>
      </c>
      <c r="H249" s="495">
        <v>333.11666666666667</v>
      </c>
      <c r="I249" s="495">
        <v>337.43333333333339</v>
      </c>
      <c r="J249" s="495">
        <v>341.86666666666667</v>
      </c>
      <c r="K249" s="494">
        <v>333</v>
      </c>
      <c r="L249" s="494">
        <v>324.25</v>
      </c>
      <c r="M249" s="494">
        <v>2.1459000000000001</v>
      </c>
    </row>
    <row r="250" spans="1:13">
      <c r="A250" s="254">
        <v>240</v>
      </c>
      <c r="B250" s="497" t="s">
        <v>120</v>
      </c>
      <c r="C250" s="494">
        <v>509.9</v>
      </c>
      <c r="D250" s="495">
        <v>510.95000000000005</v>
      </c>
      <c r="E250" s="495">
        <v>504.40000000000009</v>
      </c>
      <c r="F250" s="495">
        <v>498.90000000000003</v>
      </c>
      <c r="G250" s="495">
        <v>492.35000000000008</v>
      </c>
      <c r="H250" s="495">
        <v>516.45000000000005</v>
      </c>
      <c r="I250" s="495">
        <v>523</v>
      </c>
      <c r="J250" s="495">
        <v>528.50000000000011</v>
      </c>
      <c r="K250" s="494">
        <v>517.5</v>
      </c>
      <c r="L250" s="494">
        <v>505.45</v>
      </c>
      <c r="M250" s="494">
        <v>10.216810000000001</v>
      </c>
    </row>
    <row r="251" spans="1:13">
      <c r="A251" s="254">
        <v>241</v>
      </c>
      <c r="B251" s="497" t="s">
        <v>826</v>
      </c>
      <c r="C251" s="494">
        <v>252.25</v>
      </c>
      <c r="D251" s="495">
        <v>257.5</v>
      </c>
      <c r="E251" s="495">
        <v>246.05</v>
      </c>
      <c r="F251" s="495">
        <v>239.85000000000002</v>
      </c>
      <c r="G251" s="495">
        <v>228.40000000000003</v>
      </c>
      <c r="H251" s="495">
        <v>263.7</v>
      </c>
      <c r="I251" s="495">
        <v>275.15000000000003</v>
      </c>
      <c r="J251" s="495">
        <v>281.34999999999997</v>
      </c>
      <c r="K251" s="494">
        <v>268.95</v>
      </c>
      <c r="L251" s="494">
        <v>251.3</v>
      </c>
      <c r="M251" s="494">
        <v>88.422780000000003</v>
      </c>
    </row>
    <row r="252" spans="1:13">
      <c r="A252" s="254">
        <v>242</v>
      </c>
      <c r="B252" s="497" t="s">
        <v>122</v>
      </c>
      <c r="C252" s="494">
        <v>850</v>
      </c>
      <c r="D252" s="495">
        <v>844.25</v>
      </c>
      <c r="E252" s="495">
        <v>828.55</v>
      </c>
      <c r="F252" s="495">
        <v>807.09999999999991</v>
      </c>
      <c r="G252" s="495">
        <v>791.39999999999986</v>
      </c>
      <c r="H252" s="495">
        <v>865.7</v>
      </c>
      <c r="I252" s="495">
        <v>881.40000000000009</v>
      </c>
      <c r="J252" s="495">
        <v>902.85000000000014</v>
      </c>
      <c r="K252" s="494">
        <v>859.95</v>
      </c>
      <c r="L252" s="494">
        <v>822.8</v>
      </c>
      <c r="M252" s="494">
        <v>76.953239999999994</v>
      </c>
    </row>
    <row r="253" spans="1:13">
      <c r="A253" s="254">
        <v>243</v>
      </c>
      <c r="B253" s="497" t="s">
        <v>256</v>
      </c>
      <c r="C253" s="494">
        <v>4876.3</v>
      </c>
      <c r="D253" s="495">
        <v>4865.0333333333338</v>
      </c>
      <c r="E253" s="495">
        <v>4781.2666666666673</v>
      </c>
      <c r="F253" s="495">
        <v>4686.2333333333336</v>
      </c>
      <c r="G253" s="495">
        <v>4602.4666666666672</v>
      </c>
      <c r="H253" s="495">
        <v>4960.0666666666675</v>
      </c>
      <c r="I253" s="495">
        <v>5043.8333333333339</v>
      </c>
      <c r="J253" s="495">
        <v>5138.8666666666677</v>
      </c>
      <c r="K253" s="494">
        <v>4948.8</v>
      </c>
      <c r="L253" s="494">
        <v>4770</v>
      </c>
      <c r="M253" s="494">
        <v>9.6503800000000002</v>
      </c>
    </row>
    <row r="254" spans="1:13">
      <c r="A254" s="254">
        <v>244</v>
      </c>
      <c r="B254" s="497" t="s">
        <v>124</v>
      </c>
      <c r="C254" s="494">
        <v>1333.8</v>
      </c>
      <c r="D254" s="495">
        <v>1337.7333333333333</v>
      </c>
      <c r="E254" s="495">
        <v>1327.0666666666666</v>
      </c>
      <c r="F254" s="495">
        <v>1320.3333333333333</v>
      </c>
      <c r="G254" s="495">
        <v>1309.6666666666665</v>
      </c>
      <c r="H254" s="495">
        <v>1344.4666666666667</v>
      </c>
      <c r="I254" s="495">
        <v>1355.1333333333332</v>
      </c>
      <c r="J254" s="495">
        <v>1361.8666666666668</v>
      </c>
      <c r="K254" s="494">
        <v>1348.4</v>
      </c>
      <c r="L254" s="494">
        <v>1331</v>
      </c>
      <c r="M254" s="494">
        <v>73.162620000000004</v>
      </c>
    </row>
    <row r="255" spans="1:13">
      <c r="A255" s="254">
        <v>245</v>
      </c>
      <c r="B255" s="497" t="s">
        <v>749</v>
      </c>
      <c r="C255" s="494">
        <v>704.8</v>
      </c>
      <c r="D255" s="495">
        <v>714.91666666666663</v>
      </c>
      <c r="E255" s="495">
        <v>674.98333333333323</v>
      </c>
      <c r="F255" s="495">
        <v>645.16666666666663</v>
      </c>
      <c r="G255" s="495">
        <v>605.23333333333323</v>
      </c>
      <c r="H255" s="495">
        <v>744.73333333333323</v>
      </c>
      <c r="I255" s="495">
        <v>784.66666666666663</v>
      </c>
      <c r="J255" s="495">
        <v>814.48333333333323</v>
      </c>
      <c r="K255" s="494">
        <v>754.85</v>
      </c>
      <c r="L255" s="494">
        <v>685.1</v>
      </c>
      <c r="M255" s="494">
        <v>6.3807799999999997</v>
      </c>
    </row>
    <row r="256" spans="1:13">
      <c r="A256" s="254">
        <v>246</v>
      </c>
      <c r="B256" s="497" t="s">
        <v>400</v>
      </c>
      <c r="C256" s="494">
        <v>271.39999999999998</v>
      </c>
      <c r="D256" s="495">
        <v>269.66666666666669</v>
      </c>
      <c r="E256" s="495">
        <v>265.33333333333337</v>
      </c>
      <c r="F256" s="495">
        <v>259.26666666666671</v>
      </c>
      <c r="G256" s="495">
        <v>254.93333333333339</v>
      </c>
      <c r="H256" s="495">
        <v>275.73333333333335</v>
      </c>
      <c r="I256" s="495">
        <v>280.06666666666672</v>
      </c>
      <c r="J256" s="495">
        <v>286.13333333333333</v>
      </c>
      <c r="K256" s="494">
        <v>274</v>
      </c>
      <c r="L256" s="494">
        <v>263.60000000000002</v>
      </c>
      <c r="M256" s="494">
        <v>5.82517</v>
      </c>
    </row>
    <row r="257" spans="1:13">
      <c r="A257" s="254">
        <v>247</v>
      </c>
      <c r="B257" s="497" t="s">
        <v>121</v>
      </c>
      <c r="C257" s="494">
        <v>1541.85</v>
      </c>
      <c r="D257" s="495">
        <v>1532.1333333333332</v>
      </c>
      <c r="E257" s="495">
        <v>1514.9666666666665</v>
      </c>
      <c r="F257" s="495">
        <v>1488.0833333333333</v>
      </c>
      <c r="G257" s="495">
        <v>1470.9166666666665</v>
      </c>
      <c r="H257" s="495">
        <v>1559.0166666666664</v>
      </c>
      <c r="I257" s="495">
        <v>1576.1833333333334</v>
      </c>
      <c r="J257" s="495">
        <v>1603.0666666666664</v>
      </c>
      <c r="K257" s="494">
        <v>1549.3</v>
      </c>
      <c r="L257" s="494">
        <v>1505.25</v>
      </c>
      <c r="M257" s="494">
        <v>6.4625000000000004</v>
      </c>
    </row>
    <row r="258" spans="1:13">
      <c r="A258" s="254">
        <v>248</v>
      </c>
      <c r="B258" s="497" t="s">
        <v>257</v>
      </c>
      <c r="C258" s="494">
        <v>2101.35</v>
      </c>
      <c r="D258" s="495">
        <v>2108.1</v>
      </c>
      <c r="E258" s="495">
        <v>2083.25</v>
      </c>
      <c r="F258" s="495">
        <v>2065.15</v>
      </c>
      <c r="G258" s="495">
        <v>2040.3000000000002</v>
      </c>
      <c r="H258" s="495">
        <v>2126.1999999999998</v>
      </c>
      <c r="I258" s="495">
        <v>2151.0499999999993</v>
      </c>
      <c r="J258" s="495">
        <v>2169.1499999999996</v>
      </c>
      <c r="K258" s="494">
        <v>2132.9499999999998</v>
      </c>
      <c r="L258" s="494">
        <v>2090</v>
      </c>
      <c r="M258" s="494">
        <v>1.4102300000000001</v>
      </c>
    </row>
    <row r="259" spans="1:13">
      <c r="A259" s="254">
        <v>249</v>
      </c>
      <c r="B259" s="497" t="s">
        <v>401</v>
      </c>
      <c r="C259" s="494">
        <v>1303.95</v>
      </c>
      <c r="D259" s="495">
        <v>1314.8166666666668</v>
      </c>
      <c r="E259" s="495">
        <v>1279.7333333333336</v>
      </c>
      <c r="F259" s="495">
        <v>1255.5166666666667</v>
      </c>
      <c r="G259" s="495">
        <v>1220.4333333333334</v>
      </c>
      <c r="H259" s="495">
        <v>1339.0333333333338</v>
      </c>
      <c r="I259" s="495">
        <v>1374.1166666666672</v>
      </c>
      <c r="J259" s="495">
        <v>1398.3333333333339</v>
      </c>
      <c r="K259" s="494">
        <v>1349.9</v>
      </c>
      <c r="L259" s="494">
        <v>1290.5999999999999</v>
      </c>
      <c r="M259" s="494">
        <v>1.67256</v>
      </c>
    </row>
    <row r="260" spans="1:13">
      <c r="A260" s="254">
        <v>250</v>
      </c>
      <c r="B260" s="497" t="s">
        <v>402</v>
      </c>
      <c r="C260" s="494">
        <v>2804.45</v>
      </c>
      <c r="D260" s="495">
        <v>2810.6333333333337</v>
      </c>
      <c r="E260" s="495">
        <v>2749.3666666666672</v>
      </c>
      <c r="F260" s="495">
        <v>2694.2833333333338</v>
      </c>
      <c r="G260" s="495">
        <v>2633.0166666666673</v>
      </c>
      <c r="H260" s="495">
        <v>2865.7166666666672</v>
      </c>
      <c r="I260" s="495">
        <v>2926.9833333333336</v>
      </c>
      <c r="J260" s="495">
        <v>2982.0666666666671</v>
      </c>
      <c r="K260" s="494">
        <v>2871.9</v>
      </c>
      <c r="L260" s="494">
        <v>2755.55</v>
      </c>
      <c r="M260" s="494">
        <v>0.6502</v>
      </c>
    </row>
    <row r="261" spans="1:13">
      <c r="A261" s="254">
        <v>251</v>
      </c>
      <c r="B261" s="497" t="s">
        <v>403</v>
      </c>
      <c r="C261" s="494">
        <v>393.7</v>
      </c>
      <c r="D261" s="495">
        <v>395.2833333333333</v>
      </c>
      <c r="E261" s="495">
        <v>388.51666666666659</v>
      </c>
      <c r="F261" s="495">
        <v>383.33333333333331</v>
      </c>
      <c r="G261" s="495">
        <v>376.56666666666661</v>
      </c>
      <c r="H261" s="495">
        <v>400.46666666666658</v>
      </c>
      <c r="I261" s="495">
        <v>407.23333333333323</v>
      </c>
      <c r="J261" s="495">
        <v>412.41666666666657</v>
      </c>
      <c r="K261" s="494">
        <v>402.05</v>
      </c>
      <c r="L261" s="494">
        <v>390.1</v>
      </c>
      <c r="M261" s="494">
        <v>1.3897699999999999</v>
      </c>
    </row>
    <row r="262" spans="1:13">
      <c r="A262" s="254">
        <v>252</v>
      </c>
      <c r="B262" s="497" t="s">
        <v>404</v>
      </c>
      <c r="C262" s="494">
        <v>131.80000000000001</v>
      </c>
      <c r="D262" s="495">
        <v>130.65</v>
      </c>
      <c r="E262" s="495">
        <v>127.75</v>
      </c>
      <c r="F262" s="495">
        <v>123.69999999999999</v>
      </c>
      <c r="G262" s="495">
        <v>120.79999999999998</v>
      </c>
      <c r="H262" s="495">
        <v>134.70000000000002</v>
      </c>
      <c r="I262" s="495">
        <v>137.60000000000005</v>
      </c>
      <c r="J262" s="495">
        <v>141.65000000000003</v>
      </c>
      <c r="K262" s="494">
        <v>133.55000000000001</v>
      </c>
      <c r="L262" s="494">
        <v>126.6</v>
      </c>
      <c r="M262" s="494">
        <v>4.5429399999999998</v>
      </c>
    </row>
    <row r="263" spans="1:13">
      <c r="A263" s="254">
        <v>253</v>
      </c>
      <c r="B263" s="497" t="s">
        <v>405</v>
      </c>
      <c r="C263" s="494">
        <v>111</v>
      </c>
      <c r="D263" s="495">
        <v>109.78333333333335</v>
      </c>
      <c r="E263" s="495">
        <v>105.7166666666667</v>
      </c>
      <c r="F263" s="495">
        <v>100.43333333333335</v>
      </c>
      <c r="G263" s="495">
        <v>96.366666666666703</v>
      </c>
      <c r="H263" s="495">
        <v>115.06666666666669</v>
      </c>
      <c r="I263" s="495">
        <v>119.13333333333333</v>
      </c>
      <c r="J263" s="495">
        <v>124.41666666666669</v>
      </c>
      <c r="K263" s="494">
        <v>113.85</v>
      </c>
      <c r="L263" s="494">
        <v>104.5</v>
      </c>
      <c r="M263" s="494">
        <v>11.479749999999999</v>
      </c>
    </row>
    <row r="264" spans="1:13">
      <c r="A264" s="254">
        <v>254</v>
      </c>
      <c r="B264" s="497" t="s">
        <v>406</v>
      </c>
      <c r="C264" s="494">
        <v>80.05</v>
      </c>
      <c r="D264" s="495">
        <v>80.399999999999991</v>
      </c>
      <c r="E264" s="495">
        <v>78.999999999999986</v>
      </c>
      <c r="F264" s="495">
        <v>77.949999999999989</v>
      </c>
      <c r="G264" s="495">
        <v>76.549999999999983</v>
      </c>
      <c r="H264" s="495">
        <v>81.449999999999989</v>
      </c>
      <c r="I264" s="495">
        <v>82.85</v>
      </c>
      <c r="J264" s="495">
        <v>83.899999999999991</v>
      </c>
      <c r="K264" s="494">
        <v>81.8</v>
      </c>
      <c r="L264" s="494">
        <v>79.349999999999994</v>
      </c>
      <c r="M264" s="494">
        <v>62.045389999999998</v>
      </c>
    </row>
    <row r="265" spans="1:13">
      <c r="A265" s="254">
        <v>255</v>
      </c>
      <c r="B265" s="497" t="s">
        <v>258</v>
      </c>
      <c r="C265" s="494">
        <v>102.5</v>
      </c>
      <c r="D265" s="495">
        <v>101.86666666666667</v>
      </c>
      <c r="E265" s="495">
        <v>99.783333333333346</v>
      </c>
      <c r="F265" s="495">
        <v>97.066666666666677</v>
      </c>
      <c r="G265" s="495">
        <v>94.983333333333348</v>
      </c>
      <c r="H265" s="495">
        <v>104.58333333333334</v>
      </c>
      <c r="I265" s="495">
        <v>106.66666666666666</v>
      </c>
      <c r="J265" s="495">
        <v>109.38333333333334</v>
      </c>
      <c r="K265" s="494">
        <v>103.95</v>
      </c>
      <c r="L265" s="494">
        <v>99.15</v>
      </c>
      <c r="M265" s="494">
        <v>63.661569999999998</v>
      </c>
    </row>
    <row r="266" spans="1:13">
      <c r="A266" s="254">
        <v>256</v>
      </c>
      <c r="B266" s="497" t="s">
        <v>128</v>
      </c>
      <c r="C266" s="494">
        <v>635.4</v>
      </c>
      <c r="D266" s="495">
        <v>638.01666666666654</v>
      </c>
      <c r="E266" s="495">
        <v>623.23333333333312</v>
      </c>
      <c r="F266" s="495">
        <v>611.06666666666661</v>
      </c>
      <c r="G266" s="495">
        <v>596.28333333333319</v>
      </c>
      <c r="H266" s="495">
        <v>650.18333333333305</v>
      </c>
      <c r="I266" s="495">
        <v>664.96666666666658</v>
      </c>
      <c r="J266" s="495">
        <v>677.13333333333298</v>
      </c>
      <c r="K266" s="494">
        <v>652.79999999999995</v>
      </c>
      <c r="L266" s="494">
        <v>625.85</v>
      </c>
      <c r="M266" s="494">
        <v>179.31093999999999</v>
      </c>
    </row>
    <row r="267" spans="1:13">
      <c r="A267" s="254">
        <v>257</v>
      </c>
      <c r="B267" s="497" t="s">
        <v>751</v>
      </c>
      <c r="C267" s="494">
        <v>80.5</v>
      </c>
      <c r="D267" s="495">
        <v>80.933333333333337</v>
      </c>
      <c r="E267" s="495">
        <v>79.866666666666674</v>
      </c>
      <c r="F267" s="495">
        <v>79.233333333333334</v>
      </c>
      <c r="G267" s="495">
        <v>78.166666666666671</v>
      </c>
      <c r="H267" s="495">
        <v>81.566666666666677</v>
      </c>
      <c r="I267" s="495">
        <v>82.63333333333334</v>
      </c>
      <c r="J267" s="495">
        <v>83.26666666666668</v>
      </c>
      <c r="K267" s="494">
        <v>82</v>
      </c>
      <c r="L267" s="494">
        <v>80.3</v>
      </c>
      <c r="M267" s="494">
        <v>0.80051000000000005</v>
      </c>
    </row>
    <row r="268" spans="1:13">
      <c r="A268" s="254">
        <v>258</v>
      </c>
      <c r="B268" s="497" t="s">
        <v>407</v>
      </c>
      <c r="C268" s="494">
        <v>57.55</v>
      </c>
      <c r="D268" s="495">
        <v>57.550000000000004</v>
      </c>
      <c r="E268" s="495">
        <v>57.250000000000007</v>
      </c>
      <c r="F268" s="495">
        <v>56.95</v>
      </c>
      <c r="G268" s="495">
        <v>56.650000000000006</v>
      </c>
      <c r="H268" s="495">
        <v>57.850000000000009</v>
      </c>
      <c r="I268" s="495">
        <v>58.150000000000006</v>
      </c>
      <c r="J268" s="495">
        <v>58.45000000000001</v>
      </c>
      <c r="K268" s="494">
        <v>57.85</v>
      </c>
      <c r="L268" s="494">
        <v>57.25</v>
      </c>
      <c r="M268" s="494">
        <v>4.3804400000000001</v>
      </c>
    </row>
    <row r="269" spans="1:13">
      <c r="A269" s="254">
        <v>259</v>
      </c>
      <c r="B269" s="497" t="s">
        <v>408</v>
      </c>
      <c r="C269" s="494">
        <v>82.2</v>
      </c>
      <c r="D269" s="495">
        <v>82.5</v>
      </c>
      <c r="E269" s="495">
        <v>81.25</v>
      </c>
      <c r="F269" s="495">
        <v>80.3</v>
      </c>
      <c r="G269" s="495">
        <v>79.05</v>
      </c>
      <c r="H269" s="495">
        <v>83.45</v>
      </c>
      <c r="I269" s="495">
        <v>84.7</v>
      </c>
      <c r="J269" s="495">
        <v>85.65</v>
      </c>
      <c r="K269" s="494">
        <v>83.75</v>
      </c>
      <c r="L269" s="494">
        <v>81.55</v>
      </c>
      <c r="M269" s="494">
        <v>3.7387600000000001</v>
      </c>
    </row>
    <row r="270" spans="1:13">
      <c r="A270" s="254">
        <v>260</v>
      </c>
      <c r="B270" s="497" t="s">
        <v>409</v>
      </c>
      <c r="C270" s="494">
        <v>22.6</v>
      </c>
      <c r="D270" s="495">
        <v>22.716666666666669</v>
      </c>
      <c r="E270" s="495">
        <v>22.383333333333336</v>
      </c>
      <c r="F270" s="495">
        <v>22.166666666666668</v>
      </c>
      <c r="G270" s="495">
        <v>21.833333333333336</v>
      </c>
      <c r="H270" s="495">
        <v>22.933333333333337</v>
      </c>
      <c r="I270" s="495">
        <v>23.266666666666666</v>
      </c>
      <c r="J270" s="495">
        <v>23.483333333333338</v>
      </c>
      <c r="K270" s="494">
        <v>23.05</v>
      </c>
      <c r="L270" s="494">
        <v>22.5</v>
      </c>
      <c r="M270" s="494">
        <v>27.732959999999999</v>
      </c>
    </row>
    <row r="271" spans="1:13">
      <c r="A271" s="254">
        <v>261</v>
      </c>
      <c r="B271" s="497" t="s">
        <v>410</v>
      </c>
      <c r="C271" s="494">
        <v>66</v>
      </c>
      <c r="D271" s="495">
        <v>66.016666666666666</v>
      </c>
      <c r="E271" s="495">
        <v>65.083333333333329</v>
      </c>
      <c r="F271" s="495">
        <v>64.166666666666657</v>
      </c>
      <c r="G271" s="495">
        <v>63.23333333333332</v>
      </c>
      <c r="H271" s="495">
        <v>66.933333333333337</v>
      </c>
      <c r="I271" s="495">
        <v>67.866666666666674</v>
      </c>
      <c r="J271" s="495">
        <v>68.783333333333346</v>
      </c>
      <c r="K271" s="494">
        <v>66.95</v>
      </c>
      <c r="L271" s="494">
        <v>65.099999999999994</v>
      </c>
      <c r="M271" s="494">
        <v>13.95091</v>
      </c>
    </row>
    <row r="272" spans="1:13">
      <c r="A272" s="254">
        <v>262</v>
      </c>
      <c r="B272" s="497" t="s">
        <v>411</v>
      </c>
      <c r="C272" s="494">
        <v>72.55</v>
      </c>
      <c r="D272" s="495">
        <v>73.066666666666663</v>
      </c>
      <c r="E272" s="495">
        <v>71.583333333333329</v>
      </c>
      <c r="F272" s="495">
        <v>70.61666666666666</v>
      </c>
      <c r="G272" s="495">
        <v>69.133333333333326</v>
      </c>
      <c r="H272" s="495">
        <v>74.033333333333331</v>
      </c>
      <c r="I272" s="495">
        <v>75.51666666666668</v>
      </c>
      <c r="J272" s="495">
        <v>76.483333333333334</v>
      </c>
      <c r="K272" s="494">
        <v>74.55</v>
      </c>
      <c r="L272" s="494">
        <v>72.099999999999994</v>
      </c>
      <c r="M272" s="494">
        <v>9.4351500000000001</v>
      </c>
    </row>
    <row r="273" spans="1:13">
      <c r="A273" s="254">
        <v>263</v>
      </c>
      <c r="B273" s="497" t="s">
        <v>412</v>
      </c>
      <c r="C273" s="494">
        <v>147.65</v>
      </c>
      <c r="D273" s="495">
        <v>149.28333333333333</v>
      </c>
      <c r="E273" s="495">
        <v>144.86666666666667</v>
      </c>
      <c r="F273" s="495">
        <v>142.08333333333334</v>
      </c>
      <c r="G273" s="495">
        <v>137.66666666666669</v>
      </c>
      <c r="H273" s="495">
        <v>152.06666666666666</v>
      </c>
      <c r="I273" s="495">
        <v>156.48333333333335</v>
      </c>
      <c r="J273" s="495">
        <v>159.26666666666665</v>
      </c>
      <c r="K273" s="494">
        <v>153.69999999999999</v>
      </c>
      <c r="L273" s="494">
        <v>146.5</v>
      </c>
      <c r="M273" s="494">
        <v>7.77874</v>
      </c>
    </row>
    <row r="274" spans="1:13">
      <c r="A274" s="254">
        <v>264</v>
      </c>
      <c r="B274" s="497" t="s">
        <v>413</v>
      </c>
      <c r="C274" s="494">
        <v>78.05</v>
      </c>
      <c r="D274" s="495">
        <v>78.249999999999986</v>
      </c>
      <c r="E274" s="495">
        <v>75.149999999999977</v>
      </c>
      <c r="F274" s="495">
        <v>72.249999999999986</v>
      </c>
      <c r="G274" s="495">
        <v>69.149999999999977</v>
      </c>
      <c r="H274" s="495">
        <v>81.149999999999977</v>
      </c>
      <c r="I274" s="495">
        <v>84.249999999999972</v>
      </c>
      <c r="J274" s="495">
        <v>87.149999999999977</v>
      </c>
      <c r="K274" s="494">
        <v>81.349999999999994</v>
      </c>
      <c r="L274" s="494">
        <v>75.349999999999994</v>
      </c>
      <c r="M274" s="494">
        <v>53.83699</v>
      </c>
    </row>
    <row r="275" spans="1:13">
      <c r="A275" s="254">
        <v>265</v>
      </c>
      <c r="B275" s="497" t="s">
        <v>127</v>
      </c>
      <c r="C275" s="494">
        <v>437.05</v>
      </c>
      <c r="D275" s="495">
        <v>439.26666666666665</v>
      </c>
      <c r="E275" s="495">
        <v>429.0333333333333</v>
      </c>
      <c r="F275" s="495">
        <v>421.01666666666665</v>
      </c>
      <c r="G275" s="495">
        <v>410.7833333333333</v>
      </c>
      <c r="H275" s="495">
        <v>447.2833333333333</v>
      </c>
      <c r="I275" s="495">
        <v>457.51666666666665</v>
      </c>
      <c r="J275" s="495">
        <v>465.5333333333333</v>
      </c>
      <c r="K275" s="494">
        <v>449.5</v>
      </c>
      <c r="L275" s="494">
        <v>431.25</v>
      </c>
      <c r="M275" s="494">
        <v>152.12227999999999</v>
      </c>
    </row>
    <row r="276" spans="1:13">
      <c r="A276" s="254">
        <v>266</v>
      </c>
      <c r="B276" s="497" t="s">
        <v>414</v>
      </c>
      <c r="C276" s="494">
        <v>2365</v>
      </c>
      <c r="D276" s="495">
        <v>2387.0333333333333</v>
      </c>
      <c r="E276" s="495">
        <v>2330.0666666666666</v>
      </c>
      <c r="F276" s="495">
        <v>2295.1333333333332</v>
      </c>
      <c r="G276" s="495">
        <v>2238.1666666666665</v>
      </c>
      <c r="H276" s="495">
        <v>2421.9666666666667</v>
      </c>
      <c r="I276" s="495">
        <v>2478.9333333333329</v>
      </c>
      <c r="J276" s="495">
        <v>2513.8666666666668</v>
      </c>
      <c r="K276" s="494">
        <v>2444</v>
      </c>
      <c r="L276" s="494">
        <v>2352.1</v>
      </c>
      <c r="M276" s="494">
        <v>0.34056999999999998</v>
      </c>
    </row>
    <row r="277" spans="1:13">
      <c r="A277" s="254">
        <v>267</v>
      </c>
      <c r="B277" s="497" t="s">
        <v>129</v>
      </c>
      <c r="C277" s="494">
        <v>2844.65</v>
      </c>
      <c r="D277" s="495">
        <v>2865.9333333333329</v>
      </c>
      <c r="E277" s="495">
        <v>2803.9166666666661</v>
      </c>
      <c r="F277" s="495">
        <v>2763.1833333333329</v>
      </c>
      <c r="G277" s="495">
        <v>2701.1666666666661</v>
      </c>
      <c r="H277" s="495">
        <v>2906.6666666666661</v>
      </c>
      <c r="I277" s="495">
        <v>2968.6833333333334</v>
      </c>
      <c r="J277" s="495">
        <v>3009.4166666666661</v>
      </c>
      <c r="K277" s="494">
        <v>2927.95</v>
      </c>
      <c r="L277" s="494">
        <v>2825.2</v>
      </c>
      <c r="M277" s="494">
        <v>6.0879399999999997</v>
      </c>
    </row>
    <row r="278" spans="1:13">
      <c r="A278" s="254">
        <v>268</v>
      </c>
      <c r="B278" s="497" t="s">
        <v>130</v>
      </c>
      <c r="C278" s="494">
        <v>862.5</v>
      </c>
      <c r="D278" s="495">
        <v>867.16666666666663</v>
      </c>
      <c r="E278" s="495">
        <v>853.33333333333326</v>
      </c>
      <c r="F278" s="495">
        <v>844.16666666666663</v>
      </c>
      <c r="G278" s="495">
        <v>830.33333333333326</v>
      </c>
      <c r="H278" s="495">
        <v>876.33333333333326</v>
      </c>
      <c r="I278" s="495">
        <v>890.16666666666652</v>
      </c>
      <c r="J278" s="495">
        <v>899.33333333333326</v>
      </c>
      <c r="K278" s="494">
        <v>881</v>
      </c>
      <c r="L278" s="494">
        <v>858</v>
      </c>
      <c r="M278" s="494">
        <v>7.3842400000000001</v>
      </c>
    </row>
    <row r="279" spans="1:13">
      <c r="A279" s="254">
        <v>269</v>
      </c>
      <c r="B279" s="497" t="s">
        <v>415</v>
      </c>
      <c r="C279" s="494">
        <v>149.5</v>
      </c>
      <c r="D279" s="495">
        <v>147.51666666666665</v>
      </c>
      <c r="E279" s="495">
        <v>144.1333333333333</v>
      </c>
      <c r="F279" s="495">
        <v>138.76666666666665</v>
      </c>
      <c r="G279" s="495">
        <v>135.3833333333333</v>
      </c>
      <c r="H279" s="495">
        <v>152.8833333333333</v>
      </c>
      <c r="I279" s="495">
        <v>156.26666666666662</v>
      </c>
      <c r="J279" s="495">
        <v>161.6333333333333</v>
      </c>
      <c r="K279" s="494">
        <v>150.9</v>
      </c>
      <c r="L279" s="494">
        <v>142.15</v>
      </c>
      <c r="M279" s="494">
        <v>16.48357</v>
      </c>
    </row>
    <row r="280" spans="1:13">
      <c r="A280" s="254">
        <v>270</v>
      </c>
      <c r="B280" s="497" t="s">
        <v>417</v>
      </c>
      <c r="C280" s="494">
        <v>513.25</v>
      </c>
      <c r="D280" s="495">
        <v>503.58333333333331</v>
      </c>
      <c r="E280" s="495">
        <v>489.36666666666667</v>
      </c>
      <c r="F280" s="495">
        <v>465.48333333333335</v>
      </c>
      <c r="G280" s="495">
        <v>451.26666666666671</v>
      </c>
      <c r="H280" s="495">
        <v>527.4666666666667</v>
      </c>
      <c r="I280" s="495">
        <v>541.68333333333317</v>
      </c>
      <c r="J280" s="495">
        <v>565.56666666666661</v>
      </c>
      <c r="K280" s="494">
        <v>517.79999999999995</v>
      </c>
      <c r="L280" s="494">
        <v>479.7</v>
      </c>
      <c r="M280" s="494">
        <v>2.44903</v>
      </c>
    </row>
    <row r="281" spans="1:13">
      <c r="A281" s="254">
        <v>271</v>
      </c>
      <c r="B281" s="497" t="s">
        <v>418</v>
      </c>
      <c r="C281" s="494">
        <v>195.15</v>
      </c>
      <c r="D281" s="495">
        <v>196.95000000000002</v>
      </c>
      <c r="E281" s="495">
        <v>192.80000000000004</v>
      </c>
      <c r="F281" s="495">
        <v>190.45000000000002</v>
      </c>
      <c r="G281" s="495">
        <v>186.30000000000004</v>
      </c>
      <c r="H281" s="495">
        <v>199.30000000000004</v>
      </c>
      <c r="I281" s="495">
        <v>203.45000000000002</v>
      </c>
      <c r="J281" s="495">
        <v>205.80000000000004</v>
      </c>
      <c r="K281" s="494">
        <v>201.1</v>
      </c>
      <c r="L281" s="494">
        <v>194.6</v>
      </c>
      <c r="M281" s="494">
        <v>5.3730799999999999</v>
      </c>
    </row>
    <row r="282" spans="1:13">
      <c r="A282" s="254">
        <v>272</v>
      </c>
      <c r="B282" s="497" t="s">
        <v>419</v>
      </c>
      <c r="C282" s="494">
        <v>179.1</v>
      </c>
      <c r="D282" s="495">
        <v>179.08333333333334</v>
      </c>
      <c r="E282" s="495">
        <v>177.01666666666668</v>
      </c>
      <c r="F282" s="495">
        <v>174.93333333333334</v>
      </c>
      <c r="G282" s="495">
        <v>172.86666666666667</v>
      </c>
      <c r="H282" s="495">
        <v>181.16666666666669</v>
      </c>
      <c r="I282" s="495">
        <v>183.23333333333335</v>
      </c>
      <c r="J282" s="495">
        <v>185.31666666666669</v>
      </c>
      <c r="K282" s="494">
        <v>181.15</v>
      </c>
      <c r="L282" s="494">
        <v>177</v>
      </c>
      <c r="M282" s="494">
        <v>3.0714000000000001</v>
      </c>
    </row>
    <row r="283" spans="1:13">
      <c r="A283" s="254">
        <v>273</v>
      </c>
      <c r="B283" s="497" t="s">
        <v>752</v>
      </c>
      <c r="C283" s="494">
        <v>858.7</v>
      </c>
      <c r="D283" s="495">
        <v>867.65</v>
      </c>
      <c r="E283" s="495">
        <v>846.15</v>
      </c>
      <c r="F283" s="495">
        <v>833.6</v>
      </c>
      <c r="G283" s="495">
        <v>812.1</v>
      </c>
      <c r="H283" s="495">
        <v>880.19999999999993</v>
      </c>
      <c r="I283" s="495">
        <v>901.69999999999993</v>
      </c>
      <c r="J283" s="495">
        <v>914.24999999999989</v>
      </c>
      <c r="K283" s="494">
        <v>889.15</v>
      </c>
      <c r="L283" s="494">
        <v>855.1</v>
      </c>
      <c r="M283" s="494">
        <v>0.14793000000000001</v>
      </c>
    </row>
    <row r="284" spans="1:13">
      <c r="A284" s="254">
        <v>274</v>
      </c>
      <c r="B284" s="497" t="s">
        <v>420</v>
      </c>
      <c r="C284" s="494">
        <v>875.45</v>
      </c>
      <c r="D284" s="495">
        <v>874.4666666666667</v>
      </c>
      <c r="E284" s="495">
        <v>865.98333333333335</v>
      </c>
      <c r="F284" s="495">
        <v>856.51666666666665</v>
      </c>
      <c r="G284" s="495">
        <v>848.0333333333333</v>
      </c>
      <c r="H284" s="495">
        <v>883.93333333333339</v>
      </c>
      <c r="I284" s="495">
        <v>892.41666666666674</v>
      </c>
      <c r="J284" s="495">
        <v>901.88333333333344</v>
      </c>
      <c r="K284" s="494">
        <v>882.95</v>
      </c>
      <c r="L284" s="494">
        <v>865</v>
      </c>
      <c r="M284" s="494">
        <v>1.9825600000000001</v>
      </c>
    </row>
    <row r="285" spans="1:13">
      <c r="A285" s="254">
        <v>275</v>
      </c>
      <c r="B285" s="497" t="s">
        <v>421</v>
      </c>
      <c r="C285" s="494">
        <v>359.5</v>
      </c>
      <c r="D285" s="495">
        <v>359.3</v>
      </c>
      <c r="E285" s="495">
        <v>352.8</v>
      </c>
      <c r="F285" s="495">
        <v>346.1</v>
      </c>
      <c r="G285" s="495">
        <v>339.6</v>
      </c>
      <c r="H285" s="495">
        <v>366</v>
      </c>
      <c r="I285" s="495">
        <v>372.5</v>
      </c>
      <c r="J285" s="495">
        <v>379.2</v>
      </c>
      <c r="K285" s="494">
        <v>365.8</v>
      </c>
      <c r="L285" s="494">
        <v>352.6</v>
      </c>
      <c r="M285" s="494">
        <v>1.1254999999999999</v>
      </c>
    </row>
    <row r="286" spans="1:13">
      <c r="A286" s="254">
        <v>276</v>
      </c>
      <c r="B286" s="497" t="s">
        <v>422</v>
      </c>
      <c r="C286" s="494">
        <v>549.9</v>
      </c>
      <c r="D286" s="495">
        <v>549.70000000000005</v>
      </c>
      <c r="E286" s="495">
        <v>543.40000000000009</v>
      </c>
      <c r="F286" s="495">
        <v>536.90000000000009</v>
      </c>
      <c r="G286" s="495">
        <v>530.60000000000014</v>
      </c>
      <c r="H286" s="495">
        <v>556.20000000000005</v>
      </c>
      <c r="I286" s="495">
        <v>562.5</v>
      </c>
      <c r="J286" s="495">
        <v>569</v>
      </c>
      <c r="K286" s="494">
        <v>556</v>
      </c>
      <c r="L286" s="494">
        <v>543.20000000000005</v>
      </c>
      <c r="M286" s="494">
        <v>1.89659</v>
      </c>
    </row>
    <row r="287" spans="1:13">
      <c r="A287" s="254">
        <v>277</v>
      </c>
      <c r="B287" s="497" t="s">
        <v>423</v>
      </c>
      <c r="C287" s="494">
        <v>60.55</v>
      </c>
      <c r="D287" s="495">
        <v>60.199999999999996</v>
      </c>
      <c r="E287" s="495">
        <v>59.149999999999991</v>
      </c>
      <c r="F287" s="495">
        <v>57.749999999999993</v>
      </c>
      <c r="G287" s="495">
        <v>56.699999999999989</v>
      </c>
      <c r="H287" s="495">
        <v>61.599999999999994</v>
      </c>
      <c r="I287" s="495">
        <v>62.649999999999991</v>
      </c>
      <c r="J287" s="495">
        <v>64.05</v>
      </c>
      <c r="K287" s="494">
        <v>61.25</v>
      </c>
      <c r="L287" s="494">
        <v>58.8</v>
      </c>
      <c r="M287" s="494">
        <v>14.9892</v>
      </c>
    </row>
    <row r="288" spans="1:13">
      <c r="A288" s="254">
        <v>278</v>
      </c>
      <c r="B288" s="497" t="s">
        <v>424</v>
      </c>
      <c r="C288" s="494">
        <v>53.9</v>
      </c>
      <c r="D288" s="495">
        <v>54.333333333333336</v>
      </c>
      <c r="E288" s="495">
        <v>53.166666666666671</v>
      </c>
      <c r="F288" s="495">
        <v>52.433333333333337</v>
      </c>
      <c r="G288" s="495">
        <v>51.266666666666673</v>
      </c>
      <c r="H288" s="495">
        <v>55.06666666666667</v>
      </c>
      <c r="I288" s="495">
        <v>56.233333333333341</v>
      </c>
      <c r="J288" s="495">
        <v>56.966666666666669</v>
      </c>
      <c r="K288" s="494">
        <v>55.5</v>
      </c>
      <c r="L288" s="494">
        <v>53.6</v>
      </c>
      <c r="M288" s="494">
        <v>9.6085200000000004</v>
      </c>
    </row>
    <row r="289" spans="1:13">
      <c r="A289" s="254">
        <v>279</v>
      </c>
      <c r="B289" s="497" t="s">
        <v>425</v>
      </c>
      <c r="C289" s="494">
        <v>580.15</v>
      </c>
      <c r="D289" s="495">
        <v>590.08333333333337</v>
      </c>
      <c r="E289" s="495">
        <v>565.06666666666672</v>
      </c>
      <c r="F289" s="495">
        <v>549.98333333333335</v>
      </c>
      <c r="G289" s="495">
        <v>524.9666666666667</v>
      </c>
      <c r="H289" s="495">
        <v>605.16666666666674</v>
      </c>
      <c r="I289" s="495">
        <v>630.18333333333339</v>
      </c>
      <c r="J289" s="495">
        <v>645.26666666666677</v>
      </c>
      <c r="K289" s="494">
        <v>615.1</v>
      </c>
      <c r="L289" s="494">
        <v>575</v>
      </c>
      <c r="M289" s="494">
        <v>2.7521399999999998</v>
      </c>
    </row>
    <row r="290" spans="1:13">
      <c r="A290" s="254">
        <v>280</v>
      </c>
      <c r="B290" s="497" t="s">
        <v>426</v>
      </c>
      <c r="C290" s="494">
        <v>408</v>
      </c>
      <c r="D290" s="495">
        <v>409.8</v>
      </c>
      <c r="E290" s="495">
        <v>404.75</v>
      </c>
      <c r="F290" s="495">
        <v>401.5</v>
      </c>
      <c r="G290" s="495">
        <v>396.45</v>
      </c>
      <c r="H290" s="495">
        <v>413.05</v>
      </c>
      <c r="I290" s="495">
        <v>418.10000000000008</v>
      </c>
      <c r="J290" s="495">
        <v>421.35</v>
      </c>
      <c r="K290" s="494">
        <v>414.85</v>
      </c>
      <c r="L290" s="494">
        <v>406.55</v>
      </c>
      <c r="M290" s="494">
        <v>1.4086799999999999</v>
      </c>
    </row>
    <row r="291" spans="1:13">
      <c r="A291" s="254">
        <v>281</v>
      </c>
      <c r="B291" s="497" t="s">
        <v>427</v>
      </c>
      <c r="C291" s="494">
        <v>222.2</v>
      </c>
      <c r="D291" s="495">
        <v>222.31666666666669</v>
      </c>
      <c r="E291" s="495">
        <v>219.68333333333339</v>
      </c>
      <c r="F291" s="495">
        <v>217.16666666666671</v>
      </c>
      <c r="G291" s="495">
        <v>214.53333333333342</v>
      </c>
      <c r="H291" s="495">
        <v>224.83333333333337</v>
      </c>
      <c r="I291" s="495">
        <v>227.46666666666664</v>
      </c>
      <c r="J291" s="495">
        <v>229.98333333333335</v>
      </c>
      <c r="K291" s="494">
        <v>224.95</v>
      </c>
      <c r="L291" s="494">
        <v>219.8</v>
      </c>
      <c r="M291" s="494">
        <v>0.49064999999999998</v>
      </c>
    </row>
    <row r="292" spans="1:13">
      <c r="A292" s="254">
        <v>282</v>
      </c>
      <c r="B292" s="497" t="s">
        <v>131</v>
      </c>
      <c r="C292" s="494">
        <v>1734.2</v>
      </c>
      <c r="D292" s="495">
        <v>1736.9333333333334</v>
      </c>
      <c r="E292" s="495">
        <v>1717.5166666666669</v>
      </c>
      <c r="F292" s="495">
        <v>1700.8333333333335</v>
      </c>
      <c r="G292" s="495">
        <v>1681.416666666667</v>
      </c>
      <c r="H292" s="495">
        <v>1753.6166666666668</v>
      </c>
      <c r="I292" s="495">
        <v>1773.0333333333333</v>
      </c>
      <c r="J292" s="495">
        <v>1789.7166666666667</v>
      </c>
      <c r="K292" s="494">
        <v>1756.35</v>
      </c>
      <c r="L292" s="494">
        <v>1720.25</v>
      </c>
      <c r="M292" s="494">
        <v>18.9345</v>
      </c>
    </row>
    <row r="293" spans="1:13">
      <c r="A293" s="254">
        <v>283</v>
      </c>
      <c r="B293" s="497" t="s">
        <v>132</v>
      </c>
      <c r="C293" s="494">
        <v>89.9</v>
      </c>
      <c r="D293" s="495">
        <v>90.183333333333337</v>
      </c>
      <c r="E293" s="495">
        <v>88.866666666666674</v>
      </c>
      <c r="F293" s="495">
        <v>87.833333333333343</v>
      </c>
      <c r="G293" s="495">
        <v>86.51666666666668</v>
      </c>
      <c r="H293" s="495">
        <v>91.216666666666669</v>
      </c>
      <c r="I293" s="495">
        <v>92.533333333333331</v>
      </c>
      <c r="J293" s="495">
        <v>93.566666666666663</v>
      </c>
      <c r="K293" s="494">
        <v>91.5</v>
      </c>
      <c r="L293" s="494">
        <v>89.15</v>
      </c>
      <c r="M293" s="494">
        <v>191.21995000000001</v>
      </c>
    </row>
    <row r="294" spans="1:13">
      <c r="A294" s="254">
        <v>284</v>
      </c>
      <c r="B294" s="497" t="s">
        <v>259</v>
      </c>
      <c r="C294" s="494">
        <v>2642.7</v>
      </c>
      <c r="D294" s="495">
        <v>2617.25</v>
      </c>
      <c r="E294" s="495">
        <v>2568.5</v>
      </c>
      <c r="F294" s="495">
        <v>2494.3000000000002</v>
      </c>
      <c r="G294" s="495">
        <v>2445.5500000000002</v>
      </c>
      <c r="H294" s="495">
        <v>2691.45</v>
      </c>
      <c r="I294" s="495">
        <v>2740.2</v>
      </c>
      <c r="J294" s="495">
        <v>2814.3999999999996</v>
      </c>
      <c r="K294" s="494">
        <v>2666</v>
      </c>
      <c r="L294" s="494">
        <v>2543.0500000000002</v>
      </c>
      <c r="M294" s="494">
        <v>4.9779999999999998</v>
      </c>
    </row>
    <row r="295" spans="1:13">
      <c r="A295" s="254">
        <v>285</v>
      </c>
      <c r="B295" s="497" t="s">
        <v>133</v>
      </c>
      <c r="C295" s="494">
        <v>391.6</v>
      </c>
      <c r="D295" s="495">
        <v>390.65000000000003</v>
      </c>
      <c r="E295" s="495">
        <v>385.80000000000007</v>
      </c>
      <c r="F295" s="495">
        <v>380.00000000000006</v>
      </c>
      <c r="G295" s="495">
        <v>375.15000000000009</v>
      </c>
      <c r="H295" s="495">
        <v>396.45000000000005</v>
      </c>
      <c r="I295" s="495">
        <v>401.30000000000007</v>
      </c>
      <c r="J295" s="495">
        <v>407.1</v>
      </c>
      <c r="K295" s="494">
        <v>395.5</v>
      </c>
      <c r="L295" s="494">
        <v>384.85</v>
      </c>
      <c r="M295" s="494">
        <v>25.195229999999999</v>
      </c>
    </row>
    <row r="296" spans="1:13">
      <c r="A296" s="254">
        <v>286</v>
      </c>
      <c r="B296" s="497" t="s">
        <v>753</v>
      </c>
      <c r="C296" s="494">
        <v>203.9</v>
      </c>
      <c r="D296" s="495">
        <v>205.15</v>
      </c>
      <c r="E296" s="495">
        <v>201.75</v>
      </c>
      <c r="F296" s="495">
        <v>199.6</v>
      </c>
      <c r="G296" s="495">
        <v>196.2</v>
      </c>
      <c r="H296" s="495">
        <v>207.3</v>
      </c>
      <c r="I296" s="495">
        <v>210.70000000000005</v>
      </c>
      <c r="J296" s="495">
        <v>212.85000000000002</v>
      </c>
      <c r="K296" s="494">
        <v>208.55</v>
      </c>
      <c r="L296" s="494">
        <v>203</v>
      </c>
      <c r="M296" s="494">
        <v>0.39346999999999999</v>
      </c>
    </row>
    <row r="297" spans="1:13">
      <c r="A297" s="254">
        <v>287</v>
      </c>
      <c r="B297" s="497" t="s">
        <v>428</v>
      </c>
      <c r="C297" s="494">
        <v>6038.7</v>
      </c>
      <c r="D297" s="495">
        <v>6019.666666666667</v>
      </c>
      <c r="E297" s="495">
        <v>5907.6833333333343</v>
      </c>
      <c r="F297" s="495">
        <v>5776.666666666667</v>
      </c>
      <c r="G297" s="495">
        <v>5664.6833333333343</v>
      </c>
      <c r="H297" s="495">
        <v>6150.6833333333343</v>
      </c>
      <c r="I297" s="495">
        <v>6262.6666666666661</v>
      </c>
      <c r="J297" s="495">
        <v>6393.6833333333343</v>
      </c>
      <c r="K297" s="494">
        <v>6131.65</v>
      </c>
      <c r="L297" s="494">
        <v>5888.65</v>
      </c>
      <c r="M297" s="494">
        <v>4.2790000000000002E-2</v>
      </c>
    </row>
    <row r="298" spans="1:13">
      <c r="A298" s="254">
        <v>288</v>
      </c>
      <c r="B298" s="497" t="s">
        <v>260</v>
      </c>
      <c r="C298" s="494">
        <v>3901.05</v>
      </c>
      <c r="D298" s="495">
        <v>3913.6833333333329</v>
      </c>
      <c r="E298" s="495">
        <v>3837.3666666666659</v>
      </c>
      <c r="F298" s="495">
        <v>3773.6833333333329</v>
      </c>
      <c r="G298" s="495">
        <v>3697.3666666666659</v>
      </c>
      <c r="H298" s="495">
        <v>3977.3666666666659</v>
      </c>
      <c r="I298" s="495">
        <v>4053.6833333333325</v>
      </c>
      <c r="J298" s="495">
        <v>4117.3666666666659</v>
      </c>
      <c r="K298" s="494">
        <v>3990</v>
      </c>
      <c r="L298" s="494">
        <v>3850</v>
      </c>
      <c r="M298" s="494">
        <v>1.8471200000000001</v>
      </c>
    </row>
    <row r="299" spans="1:13">
      <c r="A299" s="254">
        <v>289</v>
      </c>
      <c r="B299" s="497" t="s">
        <v>134</v>
      </c>
      <c r="C299" s="494">
        <v>1322.9</v>
      </c>
      <c r="D299" s="495">
        <v>1327.3333333333333</v>
      </c>
      <c r="E299" s="495">
        <v>1310.0166666666664</v>
      </c>
      <c r="F299" s="495">
        <v>1297.1333333333332</v>
      </c>
      <c r="G299" s="495">
        <v>1279.8166666666664</v>
      </c>
      <c r="H299" s="495">
        <v>1340.2166666666665</v>
      </c>
      <c r="I299" s="495">
        <v>1357.5333333333335</v>
      </c>
      <c r="J299" s="495">
        <v>1370.4166666666665</v>
      </c>
      <c r="K299" s="494">
        <v>1344.65</v>
      </c>
      <c r="L299" s="494">
        <v>1314.45</v>
      </c>
      <c r="M299" s="494">
        <v>20.629639999999998</v>
      </c>
    </row>
    <row r="300" spans="1:13">
      <c r="A300" s="254">
        <v>290</v>
      </c>
      <c r="B300" s="497" t="s">
        <v>429</v>
      </c>
      <c r="C300" s="494">
        <v>463.35</v>
      </c>
      <c r="D300" s="495">
        <v>461.9666666666667</v>
      </c>
      <c r="E300" s="495">
        <v>455.93333333333339</v>
      </c>
      <c r="F300" s="495">
        <v>448.51666666666671</v>
      </c>
      <c r="G300" s="495">
        <v>442.48333333333341</v>
      </c>
      <c r="H300" s="495">
        <v>469.38333333333338</v>
      </c>
      <c r="I300" s="495">
        <v>475.41666666666669</v>
      </c>
      <c r="J300" s="495">
        <v>482.83333333333337</v>
      </c>
      <c r="K300" s="494">
        <v>468</v>
      </c>
      <c r="L300" s="494">
        <v>454.55</v>
      </c>
      <c r="M300" s="494">
        <v>40.331000000000003</v>
      </c>
    </row>
    <row r="301" spans="1:13">
      <c r="A301" s="254">
        <v>291</v>
      </c>
      <c r="B301" s="497" t="s">
        <v>430</v>
      </c>
      <c r="C301" s="494">
        <v>32</v>
      </c>
      <c r="D301" s="495">
        <v>31.5</v>
      </c>
      <c r="E301" s="495">
        <v>30.5</v>
      </c>
      <c r="F301" s="495">
        <v>29</v>
      </c>
      <c r="G301" s="495">
        <v>28</v>
      </c>
      <c r="H301" s="495">
        <v>33</v>
      </c>
      <c r="I301" s="495">
        <v>34</v>
      </c>
      <c r="J301" s="495">
        <v>35.5</v>
      </c>
      <c r="K301" s="494">
        <v>32.5</v>
      </c>
      <c r="L301" s="494">
        <v>30</v>
      </c>
      <c r="M301" s="494">
        <v>29.461680000000001</v>
      </c>
    </row>
    <row r="302" spans="1:13">
      <c r="A302" s="254">
        <v>292</v>
      </c>
      <c r="B302" s="497" t="s">
        <v>431</v>
      </c>
      <c r="C302" s="494">
        <v>1865.75</v>
      </c>
      <c r="D302" s="495">
        <v>1867.8999999999999</v>
      </c>
      <c r="E302" s="495">
        <v>1845.8499999999997</v>
      </c>
      <c r="F302" s="495">
        <v>1825.9499999999998</v>
      </c>
      <c r="G302" s="495">
        <v>1803.8999999999996</v>
      </c>
      <c r="H302" s="495">
        <v>1887.7999999999997</v>
      </c>
      <c r="I302" s="495">
        <v>1909.85</v>
      </c>
      <c r="J302" s="495">
        <v>1929.7499999999998</v>
      </c>
      <c r="K302" s="494">
        <v>1889.95</v>
      </c>
      <c r="L302" s="494">
        <v>1848</v>
      </c>
      <c r="M302" s="494">
        <v>0.85302</v>
      </c>
    </row>
    <row r="303" spans="1:13">
      <c r="A303" s="254">
        <v>293</v>
      </c>
      <c r="B303" s="497" t="s">
        <v>135</v>
      </c>
      <c r="C303" s="494">
        <v>1076.25</v>
      </c>
      <c r="D303" s="495">
        <v>1065.4833333333333</v>
      </c>
      <c r="E303" s="495">
        <v>1047.3666666666668</v>
      </c>
      <c r="F303" s="495">
        <v>1018.4833333333333</v>
      </c>
      <c r="G303" s="495">
        <v>1000.3666666666668</v>
      </c>
      <c r="H303" s="495">
        <v>1094.3666666666668</v>
      </c>
      <c r="I303" s="495">
        <v>1112.4833333333331</v>
      </c>
      <c r="J303" s="495">
        <v>1141.3666666666668</v>
      </c>
      <c r="K303" s="494">
        <v>1083.5999999999999</v>
      </c>
      <c r="L303" s="494">
        <v>1036.5999999999999</v>
      </c>
      <c r="M303" s="494">
        <v>46.592919999999999</v>
      </c>
    </row>
    <row r="304" spans="1:13">
      <c r="A304" s="254">
        <v>294</v>
      </c>
      <c r="B304" s="497" t="s">
        <v>432</v>
      </c>
      <c r="C304" s="494">
        <v>1855.3</v>
      </c>
      <c r="D304" s="495">
        <v>1866.8833333333332</v>
      </c>
      <c r="E304" s="495">
        <v>1833.7666666666664</v>
      </c>
      <c r="F304" s="495">
        <v>1812.2333333333331</v>
      </c>
      <c r="G304" s="495">
        <v>1779.1166666666663</v>
      </c>
      <c r="H304" s="495">
        <v>1888.4166666666665</v>
      </c>
      <c r="I304" s="495">
        <v>1921.5333333333333</v>
      </c>
      <c r="J304" s="495">
        <v>1943.0666666666666</v>
      </c>
      <c r="K304" s="494">
        <v>1900</v>
      </c>
      <c r="L304" s="494">
        <v>1845.35</v>
      </c>
      <c r="M304" s="494">
        <v>0.35170000000000001</v>
      </c>
    </row>
    <row r="305" spans="1:13">
      <c r="A305" s="254">
        <v>295</v>
      </c>
      <c r="B305" s="497" t="s">
        <v>433</v>
      </c>
      <c r="C305" s="494">
        <v>820.25</v>
      </c>
      <c r="D305" s="495">
        <v>818.81666666666661</v>
      </c>
      <c r="E305" s="495">
        <v>803.93333333333317</v>
      </c>
      <c r="F305" s="495">
        <v>787.61666666666656</v>
      </c>
      <c r="G305" s="495">
        <v>772.73333333333312</v>
      </c>
      <c r="H305" s="495">
        <v>835.13333333333321</v>
      </c>
      <c r="I305" s="495">
        <v>850.01666666666665</v>
      </c>
      <c r="J305" s="495">
        <v>866.33333333333326</v>
      </c>
      <c r="K305" s="494">
        <v>833.7</v>
      </c>
      <c r="L305" s="494">
        <v>802.5</v>
      </c>
      <c r="M305" s="494">
        <v>0.16811000000000001</v>
      </c>
    </row>
    <row r="306" spans="1:13">
      <c r="A306" s="254">
        <v>296</v>
      </c>
      <c r="B306" s="497" t="s">
        <v>434</v>
      </c>
      <c r="C306" s="494">
        <v>39.1</v>
      </c>
      <c r="D306" s="495">
        <v>39.033333333333339</v>
      </c>
      <c r="E306" s="495">
        <v>37.366666666666674</v>
      </c>
      <c r="F306" s="495">
        <v>35.633333333333333</v>
      </c>
      <c r="G306" s="495">
        <v>33.966666666666669</v>
      </c>
      <c r="H306" s="495">
        <v>40.76666666666668</v>
      </c>
      <c r="I306" s="495">
        <v>42.433333333333351</v>
      </c>
      <c r="J306" s="495">
        <v>44.166666666666686</v>
      </c>
      <c r="K306" s="494">
        <v>40.700000000000003</v>
      </c>
      <c r="L306" s="494">
        <v>37.299999999999997</v>
      </c>
      <c r="M306" s="494">
        <v>61.98601</v>
      </c>
    </row>
    <row r="307" spans="1:13">
      <c r="A307" s="254">
        <v>297</v>
      </c>
      <c r="B307" s="497" t="s">
        <v>435</v>
      </c>
      <c r="C307" s="494">
        <v>151.35</v>
      </c>
      <c r="D307" s="495">
        <v>151.94999999999999</v>
      </c>
      <c r="E307" s="495">
        <v>150.09999999999997</v>
      </c>
      <c r="F307" s="495">
        <v>148.84999999999997</v>
      </c>
      <c r="G307" s="495">
        <v>146.99999999999994</v>
      </c>
      <c r="H307" s="495">
        <v>153.19999999999999</v>
      </c>
      <c r="I307" s="495">
        <v>155.05000000000001</v>
      </c>
      <c r="J307" s="495">
        <v>156.30000000000001</v>
      </c>
      <c r="K307" s="494">
        <v>153.80000000000001</v>
      </c>
      <c r="L307" s="494">
        <v>150.69999999999999</v>
      </c>
      <c r="M307" s="494">
        <v>1.35354</v>
      </c>
    </row>
    <row r="308" spans="1:13">
      <c r="A308" s="254">
        <v>298</v>
      </c>
      <c r="B308" s="497" t="s">
        <v>146</v>
      </c>
      <c r="C308" s="494">
        <v>78214.149999999994</v>
      </c>
      <c r="D308" s="495">
        <v>78298.383333333331</v>
      </c>
      <c r="E308" s="495">
        <v>77715.766666666663</v>
      </c>
      <c r="F308" s="495">
        <v>77217.383333333331</v>
      </c>
      <c r="G308" s="495">
        <v>76634.766666666663</v>
      </c>
      <c r="H308" s="495">
        <v>78796.766666666663</v>
      </c>
      <c r="I308" s="495">
        <v>79379.383333333331</v>
      </c>
      <c r="J308" s="495">
        <v>79877.766666666663</v>
      </c>
      <c r="K308" s="494">
        <v>78881</v>
      </c>
      <c r="L308" s="494">
        <v>77800</v>
      </c>
      <c r="M308" s="494">
        <v>0.17859</v>
      </c>
    </row>
    <row r="309" spans="1:13">
      <c r="A309" s="254">
        <v>299</v>
      </c>
      <c r="B309" s="497" t="s">
        <v>143</v>
      </c>
      <c r="C309" s="494">
        <v>1108.8499999999999</v>
      </c>
      <c r="D309" s="495">
        <v>1100.5166666666667</v>
      </c>
      <c r="E309" s="495">
        <v>1088.3333333333333</v>
      </c>
      <c r="F309" s="495">
        <v>1067.8166666666666</v>
      </c>
      <c r="G309" s="495">
        <v>1055.6333333333332</v>
      </c>
      <c r="H309" s="495">
        <v>1121.0333333333333</v>
      </c>
      <c r="I309" s="495">
        <v>1133.2166666666667</v>
      </c>
      <c r="J309" s="495">
        <v>1153.7333333333333</v>
      </c>
      <c r="K309" s="494">
        <v>1112.7</v>
      </c>
      <c r="L309" s="494">
        <v>1080</v>
      </c>
      <c r="M309" s="494">
        <v>3.02773</v>
      </c>
    </row>
    <row r="310" spans="1:13">
      <c r="A310" s="254">
        <v>300</v>
      </c>
      <c r="B310" s="497" t="s">
        <v>436</v>
      </c>
      <c r="C310" s="494">
        <v>3425.5</v>
      </c>
      <c r="D310" s="495">
        <v>3416.25</v>
      </c>
      <c r="E310" s="495">
        <v>3358.5</v>
      </c>
      <c r="F310" s="495">
        <v>3291.5</v>
      </c>
      <c r="G310" s="495">
        <v>3233.75</v>
      </c>
      <c r="H310" s="495">
        <v>3483.25</v>
      </c>
      <c r="I310" s="495">
        <v>3541</v>
      </c>
      <c r="J310" s="495">
        <v>3608</v>
      </c>
      <c r="K310" s="494">
        <v>3474</v>
      </c>
      <c r="L310" s="494">
        <v>3349.25</v>
      </c>
      <c r="M310" s="494">
        <v>5.8770000000000003E-2</v>
      </c>
    </row>
    <row r="311" spans="1:13">
      <c r="A311" s="254">
        <v>301</v>
      </c>
      <c r="B311" s="497" t="s">
        <v>437</v>
      </c>
      <c r="C311" s="494">
        <v>269.05</v>
      </c>
      <c r="D311" s="495">
        <v>270.06666666666666</v>
      </c>
      <c r="E311" s="495">
        <v>266.38333333333333</v>
      </c>
      <c r="F311" s="495">
        <v>263.71666666666664</v>
      </c>
      <c r="G311" s="495">
        <v>260.0333333333333</v>
      </c>
      <c r="H311" s="495">
        <v>272.73333333333335</v>
      </c>
      <c r="I311" s="495">
        <v>276.41666666666663</v>
      </c>
      <c r="J311" s="495">
        <v>279.08333333333337</v>
      </c>
      <c r="K311" s="494">
        <v>273.75</v>
      </c>
      <c r="L311" s="494">
        <v>267.39999999999998</v>
      </c>
      <c r="M311" s="494">
        <v>3.7232500000000002</v>
      </c>
    </row>
    <row r="312" spans="1:13">
      <c r="A312" s="254">
        <v>302</v>
      </c>
      <c r="B312" s="497" t="s">
        <v>137</v>
      </c>
      <c r="C312" s="494">
        <v>178.9</v>
      </c>
      <c r="D312" s="495">
        <v>177.11666666666667</v>
      </c>
      <c r="E312" s="495">
        <v>173.33333333333334</v>
      </c>
      <c r="F312" s="495">
        <v>167.76666666666668</v>
      </c>
      <c r="G312" s="495">
        <v>163.98333333333335</v>
      </c>
      <c r="H312" s="495">
        <v>182.68333333333334</v>
      </c>
      <c r="I312" s="495">
        <v>186.46666666666664</v>
      </c>
      <c r="J312" s="495">
        <v>192.03333333333333</v>
      </c>
      <c r="K312" s="494">
        <v>180.9</v>
      </c>
      <c r="L312" s="494">
        <v>171.55</v>
      </c>
      <c r="M312" s="494">
        <v>152.2276</v>
      </c>
    </row>
    <row r="313" spans="1:13">
      <c r="A313" s="254">
        <v>303</v>
      </c>
      <c r="B313" s="497" t="s">
        <v>136</v>
      </c>
      <c r="C313" s="494">
        <v>777.9</v>
      </c>
      <c r="D313" s="495">
        <v>785.86666666666667</v>
      </c>
      <c r="E313" s="495">
        <v>766.13333333333333</v>
      </c>
      <c r="F313" s="495">
        <v>754.36666666666667</v>
      </c>
      <c r="G313" s="495">
        <v>734.63333333333333</v>
      </c>
      <c r="H313" s="495">
        <v>797.63333333333333</v>
      </c>
      <c r="I313" s="495">
        <v>817.36666666666667</v>
      </c>
      <c r="J313" s="495">
        <v>829.13333333333333</v>
      </c>
      <c r="K313" s="494">
        <v>805.6</v>
      </c>
      <c r="L313" s="494">
        <v>774.1</v>
      </c>
      <c r="M313" s="494">
        <v>47.960850000000001</v>
      </c>
    </row>
    <row r="314" spans="1:13">
      <c r="A314" s="254">
        <v>304</v>
      </c>
      <c r="B314" s="497" t="s">
        <v>438</v>
      </c>
      <c r="C314" s="494">
        <v>156.5</v>
      </c>
      <c r="D314" s="495">
        <v>154.85</v>
      </c>
      <c r="E314" s="495">
        <v>151.89999999999998</v>
      </c>
      <c r="F314" s="495">
        <v>147.29999999999998</v>
      </c>
      <c r="G314" s="495">
        <v>144.34999999999997</v>
      </c>
      <c r="H314" s="495">
        <v>159.44999999999999</v>
      </c>
      <c r="I314" s="495">
        <v>162.39999999999998</v>
      </c>
      <c r="J314" s="495">
        <v>167</v>
      </c>
      <c r="K314" s="494">
        <v>157.80000000000001</v>
      </c>
      <c r="L314" s="494">
        <v>150.25</v>
      </c>
      <c r="M314" s="494">
        <v>1.5096000000000001</v>
      </c>
    </row>
    <row r="315" spans="1:13">
      <c r="A315" s="254">
        <v>305</v>
      </c>
      <c r="B315" s="497" t="s">
        <v>439</v>
      </c>
      <c r="C315" s="494">
        <v>202.55</v>
      </c>
      <c r="D315" s="495">
        <v>201.80000000000004</v>
      </c>
      <c r="E315" s="495">
        <v>199.70000000000007</v>
      </c>
      <c r="F315" s="495">
        <v>196.85000000000002</v>
      </c>
      <c r="G315" s="495">
        <v>194.75000000000006</v>
      </c>
      <c r="H315" s="495">
        <v>204.65000000000009</v>
      </c>
      <c r="I315" s="495">
        <v>206.75000000000006</v>
      </c>
      <c r="J315" s="495">
        <v>209.60000000000011</v>
      </c>
      <c r="K315" s="494">
        <v>203.9</v>
      </c>
      <c r="L315" s="494">
        <v>198.95</v>
      </c>
      <c r="M315" s="494">
        <v>0.46618999999999999</v>
      </c>
    </row>
    <row r="316" spans="1:13">
      <c r="A316" s="254">
        <v>306</v>
      </c>
      <c r="B316" s="497" t="s">
        <v>440</v>
      </c>
      <c r="C316" s="494">
        <v>521.04999999999995</v>
      </c>
      <c r="D316" s="495">
        <v>524.23333333333323</v>
      </c>
      <c r="E316" s="495">
        <v>516.81666666666649</v>
      </c>
      <c r="F316" s="495">
        <v>512.58333333333326</v>
      </c>
      <c r="G316" s="495">
        <v>505.16666666666652</v>
      </c>
      <c r="H316" s="495">
        <v>528.46666666666647</v>
      </c>
      <c r="I316" s="495">
        <v>535.88333333333321</v>
      </c>
      <c r="J316" s="495">
        <v>540.11666666666645</v>
      </c>
      <c r="K316" s="494">
        <v>531.65</v>
      </c>
      <c r="L316" s="494">
        <v>520</v>
      </c>
      <c r="M316" s="494">
        <v>0.24138999999999999</v>
      </c>
    </row>
    <row r="317" spans="1:13">
      <c r="A317" s="254">
        <v>307</v>
      </c>
      <c r="B317" s="497" t="s">
        <v>138</v>
      </c>
      <c r="C317" s="494">
        <v>146.80000000000001</v>
      </c>
      <c r="D317" s="495">
        <v>145.41666666666666</v>
      </c>
      <c r="E317" s="495">
        <v>143.38333333333333</v>
      </c>
      <c r="F317" s="495">
        <v>139.96666666666667</v>
      </c>
      <c r="G317" s="495">
        <v>137.93333333333334</v>
      </c>
      <c r="H317" s="495">
        <v>148.83333333333331</v>
      </c>
      <c r="I317" s="495">
        <v>150.86666666666667</v>
      </c>
      <c r="J317" s="495">
        <v>154.2833333333333</v>
      </c>
      <c r="K317" s="494">
        <v>147.44999999999999</v>
      </c>
      <c r="L317" s="494">
        <v>142</v>
      </c>
      <c r="M317" s="494">
        <v>41.762500000000003</v>
      </c>
    </row>
    <row r="318" spans="1:13">
      <c r="A318" s="254">
        <v>308</v>
      </c>
      <c r="B318" s="497" t="s">
        <v>261</v>
      </c>
      <c r="C318" s="494">
        <v>37.450000000000003</v>
      </c>
      <c r="D318" s="495">
        <v>37.666666666666664</v>
      </c>
      <c r="E318" s="495">
        <v>36.383333333333326</v>
      </c>
      <c r="F318" s="495">
        <v>35.316666666666663</v>
      </c>
      <c r="G318" s="495">
        <v>34.033333333333324</v>
      </c>
      <c r="H318" s="495">
        <v>38.733333333333327</v>
      </c>
      <c r="I318" s="495">
        <v>40.016666666666673</v>
      </c>
      <c r="J318" s="495">
        <v>41.083333333333329</v>
      </c>
      <c r="K318" s="494">
        <v>38.950000000000003</v>
      </c>
      <c r="L318" s="494">
        <v>36.6</v>
      </c>
      <c r="M318" s="494">
        <v>27.690829999999998</v>
      </c>
    </row>
    <row r="319" spans="1:13">
      <c r="A319" s="254">
        <v>309</v>
      </c>
      <c r="B319" s="497" t="s">
        <v>139</v>
      </c>
      <c r="C319" s="494">
        <v>411.6</v>
      </c>
      <c r="D319" s="495">
        <v>411.93333333333334</v>
      </c>
      <c r="E319" s="495">
        <v>408.86666666666667</v>
      </c>
      <c r="F319" s="495">
        <v>406.13333333333333</v>
      </c>
      <c r="G319" s="495">
        <v>403.06666666666666</v>
      </c>
      <c r="H319" s="495">
        <v>414.66666666666669</v>
      </c>
      <c r="I319" s="495">
        <v>417.73333333333341</v>
      </c>
      <c r="J319" s="495">
        <v>420.4666666666667</v>
      </c>
      <c r="K319" s="494">
        <v>415</v>
      </c>
      <c r="L319" s="494">
        <v>409.2</v>
      </c>
      <c r="M319" s="494">
        <v>9.74146</v>
      </c>
    </row>
    <row r="320" spans="1:13">
      <c r="A320" s="254">
        <v>310</v>
      </c>
      <c r="B320" s="497" t="s">
        <v>140</v>
      </c>
      <c r="C320" s="494">
        <v>6676.1</v>
      </c>
      <c r="D320" s="495">
        <v>6650.2666666666664</v>
      </c>
      <c r="E320" s="495">
        <v>6585.833333333333</v>
      </c>
      <c r="F320" s="495">
        <v>6495.5666666666666</v>
      </c>
      <c r="G320" s="495">
        <v>6431.1333333333332</v>
      </c>
      <c r="H320" s="495">
        <v>6740.5333333333328</v>
      </c>
      <c r="I320" s="495">
        <v>6804.9666666666672</v>
      </c>
      <c r="J320" s="495">
        <v>6895.2333333333327</v>
      </c>
      <c r="K320" s="494">
        <v>6714.7</v>
      </c>
      <c r="L320" s="494">
        <v>6560</v>
      </c>
      <c r="M320" s="494">
        <v>7.0930600000000004</v>
      </c>
    </row>
    <row r="321" spans="1:13">
      <c r="A321" s="254">
        <v>311</v>
      </c>
      <c r="B321" s="497" t="s">
        <v>142</v>
      </c>
      <c r="C321" s="494">
        <v>863.6</v>
      </c>
      <c r="D321" s="495">
        <v>861.75</v>
      </c>
      <c r="E321" s="495">
        <v>855.5</v>
      </c>
      <c r="F321" s="495">
        <v>847.4</v>
      </c>
      <c r="G321" s="495">
        <v>841.15</v>
      </c>
      <c r="H321" s="495">
        <v>869.85</v>
      </c>
      <c r="I321" s="495">
        <v>876.1</v>
      </c>
      <c r="J321" s="495">
        <v>884.2</v>
      </c>
      <c r="K321" s="494">
        <v>868</v>
      </c>
      <c r="L321" s="494">
        <v>853.65</v>
      </c>
      <c r="M321" s="494">
        <v>5.02189</v>
      </c>
    </row>
    <row r="322" spans="1:13">
      <c r="A322" s="254">
        <v>312</v>
      </c>
      <c r="B322" s="497" t="s">
        <v>441</v>
      </c>
      <c r="C322" s="494">
        <v>2386.9</v>
      </c>
      <c r="D322" s="495">
        <v>2390.6833333333329</v>
      </c>
      <c r="E322" s="495">
        <v>2360.6166666666659</v>
      </c>
      <c r="F322" s="495">
        <v>2334.333333333333</v>
      </c>
      <c r="G322" s="495">
        <v>2304.266666666666</v>
      </c>
      <c r="H322" s="495">
        <v>2416.9666666666658</v>
      </c>
      <c r="I322" s="495">
        <v>2447.0333333333324</v>
      </c>
      <c r="J322" s="495">
        <v>2473.3166666666657</v>
      </c>
      <c r="K322" s="494">
        <v>2420.75</v>
      </c>
      <c r="L322" s="494">
        <v>2364.4</v>
      </c>
      <c r="M322" s="494">
        <v>0.66920000000000002</v>
      </c>
    </row>
    <row r="323" spans="1:13">
      <c r="A323" s="254">
        <v>313</v>
      </c>
      <c r="B323" s="497" t="s">
        <v>144</v>
      </c>
      <c r="C323" s="494">
        <v>2018.3</v>
      </c>
      <c r="D323" s="495">
        <v>2028.4333333333334</v>
      </c>
      <c r="E323" s="495">
        <v>1993.8666666666668</v>
      </c>
      <c r="F323" s="495">
        <v>1969.4333333333334</v>
      </c>
      <c r="G323" s="495">
        <v>1934.8666666666668</v>
      </c>
      <c r="H323" s="495">
        <v>2052.8666666666668</v>
      </c>
      <c r="I323" s="495">
        <v>2087.4333333333334</v>
      </c>
      <c r="J323" s="495">
        <v>2111.8666666666668</v>
      </c>
      <c r="K323" s="494">
        <v>2063</v>
      </c>
      <c r="L323" s="494">
        <v>2004</v>
      </c>
      <c r="M323" s="494">
        <v>7.7107099999999997</v>
      </c>
    </row>
    <row r="324" spans="1:13">
      <c r="A324" s="254">
        <v>314</v>
      </c>
      <c r="B324" s="497" t="s">
        <v>442</v>
      </c>
      <c r="C324" s="494">
        <v>96.15</v>
      </c>
      <c r="D324" s="495">
        <v>96.05</v>
      </c>
      <c r="E324" s="495">
        <v>94.3</v>
      </c>
      <c r="F324" s="495">
        <v>92.45</v>
      </c>
      <c r="G324" s="495">
        <v>90.7</v>
      </c>
      <c r="H324" s="495">
        <v>97.899999999999991</v>
      </c>
      <c r="I324" s="495">
        <v>99.649999999999991</v>
      </c>
      <c r="J324" s="495">
        <v>101.49999999999999</v>
      </c>
      <c r="K324" s="494">
        <v>97.8</v>
      </c>
      <c r="L324" s="494">
        <v>94.2</v>
      </c>
      <c r="M324" s="494">
        <v>3.1711499999999999</v>
      </c>
    </row>
    <row r="325" spans="1:13">
      <c r="A325" s="254">
        <v>315</v>
      </c>
      <c r="B325" s="497" t="s">
        <v>443</v>
      </c>
      <c r="C325" s="494">
        <v>536.65</v>
      </c>
      <c r="D325" s="495">
        <v>541.51666666666665</v>
      </c>
      <c r="E325" s="495">
        <v>524.13333333333333</v>
      </c>
      <c r="F325" s="495">
        <v>511.61666666666667</v>
      </c>
      <c r="G325" s="495">
        <v>494.23333333333335</v>
      </c>
      <c r="H325" s="495">
        <v>554.0333333333333</v>
      </c>
      <c r="I325" s="495">
        <v>571.41666666666652</v>
      </c>
      <c r="J325" s="495">
        <v>583.93333333333328</v>
      </c>
      <c r="K325" s="494">
        <v>558.9</v>
      </c>
      <c r="L325" s="494">
        <v>529</v>
      </c>
      <c r="M325" s="494">
        <v>3.8779699999999999</v>
      </c>
    </row>
    <row r="326" spans="1:13">
      <c r="A326" s="254">
        <v>316</v>
      </c>
      <c r="B326" s="497" t="s">
        <v>754</v>
      </c>
      <c r="C326" s="494">
        <v>179.8</v>
      </c>
      <c r="D326" s="495">
        <v>181.05000000000004</v>
      </c>
      <c r="E326" s="495">
        <v>177.70000000000007</v>
      </c>
      <c r="F326" s="495">
        <v>175.60000000000002</v>
      </c>
      <c r="G326" s="495">
        <v>172.25000000000006</v>
      </c>
      <c r="H326" s="495">
        <v>183.15000000000009</v>
      </c>
      <c r="I326" s="495">
        <v>186.50000000000006</v>
      </c>
      <c r="J326" s="495">
        <v>188.60000000000011</v>
      </c>
      <c r="K326" s="494">
        <v>184.4</v>
      </c>
      <c r="L326" s="494">
        <v>178.95</v>
      </c>
      <c r="M326" s="494">
        <v>4.4124800000000004</v>
      </c>
    </row>
    <row r="327" spans="1:13">
      <c r="A327" s="254">
        <v>317</v>
      </c>
      <c r="B327" s="497" t="s">
        <v>145</v>
      </c>
      <c r="C327" s="494">
        <v>213.6</v>
      </c>
      <c r="D327" s="495">
        <v>213.78333333333333</v>
      </c>
      <c r="E327" s="495">
        <v>209.06666666666666</v>
      </c>
      <c r="F327" s="495">
        <v>204.53333333333333</v>
      </c>
      <c r="G327" s="495">
        <v>199.81666666666666</v>
      </c>
      <c r="H327" s="495">
        <v>218.31666666666666</v>
      </c>
      <c r="I327" s="495">
        <v>223.0333333333333</v>
      </c>
      <c r="J327" s="495">
        <v>227.56666666666666</v>
      </c>
      <c r="K327" s="494">
        <v>218.5</v>
      </c>
      <c r="L327" s="494">
        <v>209.25</v>
      </c>
      <c r="M327" s="494">
        <v>165.30804000000001</v>
      </c>
    </row>
    <row r="328" spans="1:13">
      <c r="A328" s="254">
        <v>318</v>
      </c>
      <c r="B328" s="497" t="s">
        <v>444</v>
      </c>
      <c r="C328" s="494">
        <v>591.35</v>
      </c>
      <c r="D328" s="495">
        <v>592.01666666666677</v>
      </c>
      <c r="E328" s="495">
        <v>586.33333333333348</v>
      </c>
      <c r="F328" s="495">
        <v>581.31666666666672</v>
      </c>
      <c r="G328" s="495">
        <v>575.63333333333344</v>
      </c>
      <c r="H328" s="495">
        <v>597.03333333333353</v>
      </c>
      <c r="I328" s="495">
        <v>602.7166666666667</v>
      </c>
      <c r="J328" s="495">
        <v>607.73333333333358</v>
      </c>
      <c r="K328" s="494">
        <v>597.70000000000005</v>
      </c>
      <c r="L328" s="494">
        <v>587</v>
      </c>
      <c r="M328" s="494">
        <v>1.26319</v>
      </c>
    </row>
    <row r="329" spans="1:13">
      <c r="A329" s="254">
        <v>319</v>
      </c>
      <c r="B329" s="497" t="s">
        <v>262</v>
      </c>
      <c r="C329" s="494">
        <v>1696.5</v>
      </c>
      <c r="D329" s="495">
        <v>1684.8499999999997</v>
      </c>
      <c r="E329" s="495">
        <v>1654.7499999999993</v>
      </c>
      <c r="F329" s="495">
        <v>1612.9999999999995</v>
      </c>
      <c r="G329" s="495">
        <v>1582.8999999999992</v>
      </c>
      <c r="H329" s="495">
        <v>1726.5999999999995</v>
      </c>
      <c r="I329" s="495">
        <v>1756.6999999999998</v>
      </c>
      <c r="J329" s="495">
        <v>1798.4499999999996</v>
      </c>
      <c r="K329" s="494">
        <v>1714.95</v>
      </c>
      <c r="L329" s="494">
        <v>1643.1</v>
      </c>
      <c r="M329" s="494">
        <v>6.06412</v>
      </c>
    </row>
    <row r="330" spans="1:13">
      <c r="A330" s="254">
        <v>320</v>
      </c>
      <c r="B330" s="497" t="s">
        <v>445</v>
      </c>
      <c r="C330" s="494">
        <v>1459.05</v>
      </c>
      <c r="D330" s="495">
        <v>1459.6833333333334</v>
      </c>
      <c r="E330" s="495">
        <v>1450.4166666666667</v>
      </c>
      <c r="F330" s="495">
        <v>1441.7833333333333</v>
      </c>
      <c r="G330" s="495">
        <v>1432.5166666666667</v>
      </c>
      <c r="H330" s="495">
        <v>1468.3166666666668</v>
      </c>
      <c r="I330" s="495">
        <v>1477.5833333333333</v>
      </c>
      <c r="J330" s="495">
        <v>1486.2166666666669</v>
      </c>
      <c r="K330" s="494">
        <v>1468.95</v>
      </c>
      <c r="L330" s="494">
        <v>1451.05</v>
      </c>
      <c r="M330" s="494">
        <v>1.2631600000000001</v>
      </c>
    </row>
    <row r="331" spans="1:13">
      <c r="A331" s="254">
        <v>321</v>
      </c>
      <c r="B331" s="497" t="s">
        <v>147</v>
      </c>
      <c r="C331" s="494">
        <v>1200.8499999999999</v>
      </c>
      <c r="D331" s="495">
        <v>1184.6166666666666</v>
      </c>
      <c r="E331" s="495">
        <v>1162.2333333333331</v>
      </c>
      <c r="F331" s="495">
        <v>1123.6166666666666</v>
      </c>
      <c r="G331" s="495">
        <v>1101.2333333333331</v>
      </c>
      <c r="H331" s="495">
        <v>1223.2333333333331</v>
      </c>
      <c r="I331" s="495">
        <v>1245.6166666666668</v>
      </c>
      <c r="J331" s="495">
        <v>1284.2333333333331</v>
      </c>
      <c r="K331" s="494">
        <v>1207</v>
      </c>
      <c r="L331" s="494">
        <v>1146</v>
      </c>
      <c r="M331" s="494">
        <v>20.696709999999999</v>
      </c>
    </row>
    <row r="332" spans="1:13">
      <c r="A332" s="254">
        <v>322</v>
      </c>
      <c r="B332" s="497" t="s">
        <v>263</v>
      </c>
      <c r="C332" s="494">
        <v>877.7</v>
      </c>
      <c r="D332" s="495">
        <v>884.23333333333323</v>
      </c>
      <c r="E332" s="495">
        <v>868.46666666666647</v>
      </c>
      <c r="F332" s="495">
        <v>859.23333333333323</v>
      </c>
      <c r="G332" s="495">
        <v>843.46666666666647</v>
      </c>
      <c r="H332" s="495">
        <v>893.46666666666647</v>
      </c>
      <c r="I332" s="495">
        <v>909.23333333333312</v>
      </c>
      <c r="J332" s="495">
        <v>918.46666666666647</v>
      </c>
      <c r="K332" s="494">
        <v>900</v>
      </c>
      <c r="L332" s="494">
        <v>875</v>
      </c>
      <c r="M332" s="494">
        <v>7.2903399999999996</v>
      </c>
    </row>
    <row r="333" spans="1:13">
      <c r="A333" s="254">
        <v>323</v>
      </c>
      <c r="B333" s="497" t="s">
        <v>149</v>
      </c>
      <c r="C333" s="494">
        <v>39.75</v>
      </c>
      <c r="D333" s="495">
        <v>39.983333333333327</v>
      </c>
      <c r="E333" s="495">
        <v>39.116666666666653</v>
      </c>
      <c r="F333" s="495">
        <v>38.483333333333327</v>
      </c>
      <c r="G333" s="495">
        <v>37.616666666666653</v>
      </c>
      <c r="H333" s="495">
        <v>40.616666666666653</v>
      </c>
      <c r="I333" s="495">
        <v>41.483333333333327</v>
      </c>
      <c r="J333" s="495">
        <v>42.116666666666653</v>
      </c>
      <c r="K333" s="494">
        <v>40.85</v>
      </c>
      <c r="L333" s="494">
        <v>39.35</v>
      </c>
      <c r="M333" s="494">
        <v>72.176599999999993</v>
      </c>
    </row>
    <row r="334" spans="1:13">
      <c r="A334" s="254">
        <v>324</v>
      </c>
      <c r="B334" s="497" t="s">
        <v>150</v>
      </c>
      <c r="C334" s="494">
        <v>74.400000000000006</v>
      </c>
      <c r="D334" s="495">
        <v>74.216666666666683</v>
      </c>
      <c r="E334" s="495">
        <v>72.983333333333363</v>
      </c>
      <c r="F334" s="495">
        <v>71.566666666666677</v>
      </c>
      <c r="G334" s="495">
        <v>70.333333333333357</v>
      </c>
      <c r="H334" s="495">
        <v>75.633333333333368</v>
      </c>
      <c r="I334" s="495">
        <v>76.866666666666688</v>
      </c>
      <c r="J334" s="495">
        <v>78.283333333333374</v>
      </c>
      <c r="K334" s="494">
        <v>75.45</v>
      </c>
      <c r="L334" s="494">
        <v>72.8</v>
      </c>
      <c r="M334" s="494">
        <v>26.9025</v>
      </c>
    </row>
    <row r="335" spans="1:13">
      <c r="A335" s="254">
        <v>325</v>
      </c>
      <c r="B335" s="497" t="s">
        <v>446</v>
      </c>
      <c r="C335" s="494">
        <v>486.2</v>
      </c>
      <c r="D335" s="495">
        <v>487.06666666666666</v>
      </c>
      <c r="E335" s="495">
        <v>469.13333333333333</v>
      </c>
      <c r="F335" s="495">
        <v>452.06666666666666</v>
      </c>
      <c r="G335" s="495">
        <v>434.13333333333333</v>
      </c>
      <c r="H335" s="495">
        <v>504.13333333333333</v>
      </c>
      <c r="I335" s="495">
        <v>522.06666666666661</v>
      </c>
      <c r="J335" s="495">
        <v>539.13333333333333</v>
      </c>
      <c r="K335" s="494">
        <v>505</v>
      </c>
      <c r="L335" s="494">
        <v>470</v>
      </c>
      <c r="M335" s="494">
        <v>0.95476000000000005</v>
      </c>
    </row>
    <row r="336" spans="1:13">
      <c r="A336" s="254">
        <v>326</v>
      </c>
      <c r="B336" s="497" t="s">
        <v>264</v>
      </c>
      <c r="C336" s="494">
        <v>24.4</v>
      </c>
      <c r="D336" s="495">
        <v>24.183333333333337</v>
      </c>
      <c r="E336" s="495">
        <v>23.816666666666674</v>
      </c>
      <c r="F336" s="495">
        <v>23.233333333333338</v>
      </c>
      <c r="G336" s="495">
        <v>22.866666666666674</v>
      </c>
      <c r="H336" s="495">
        <v>24.766666666666673</v>
      </c>
      <c r="I336" s="495">
        <v>25.133333333333333</v>
      </c>
      <c r="J336" s="495">
        <v>25.716666666666672</v>
      </c>
      <c r="K336" s="494">
        <v>24.55</v>
      </c>
      <c r="L336" s="494">
        <v>23.6</v>
      </c>
      <c r="M336" s="494">
        <v>43.563609999999997</v>
      </c>
    </row>
    <row r="337" spans="1:13">
      <c r="A337" s="254">
        <v>327</v>
      </c>
      <c r="B337" s="497" t="s">
        <v>447</v>
      </c>
      <c r="C337" s="494">
        <v>47.05</v>
      </c>
      <c r="D337" s="495">
        <v>47.166666666666664</v>
      </c>
      <c r="E337" s="495">
        <v>46.633333333333326</v>
      </c>
      <c r="F337" s="495">
        <v>46.216666666666661</v>
      </c>
      <c r="G337" s="495">
        <v>45.683333333333323</v>
      </c>
      <c r="H337" s="495">
        <v>47.583333333333329</v>
      </c>
      <c r="I337" s="495">
        <v>48.116666666666674</v>
      </c>
      <c r="J337" s="495">
        <v>48.533333333333331</v>
      </c>
      <c r="K337" s="494">
        <v>47.7</v>
      </c>
      <c r="L337" s="494">
        <v>46.75</v>
      </c>
      <c r="M337" s="494">
        <v>4.7517399999999999</v>
      </c>
    </row>
    <row r="338" spans="1:13">
      <c r="A338" s="254">
        <v>328</v>
      </c>
      <c r="B338" s="497" t="s">
        <v>152</v>
      </c>
      <c r="C338" s="494">
        <v>138.65</v>
      </c>
      <c r="D338" s="495">
        <v>139.76666666666668</v>
      </c>
      <c r="E338" s="495">
        <v>136.48333333333335</v>
      </c>
      <c r="F338" s="495">
        <v>134.31666666666666</v>
      </c>
      <c r="G338" s="495">
        <v>131.03333333333333</v>
      </c>
      <c r="H338" s="495">
        <v>141.93333333333337</v>
      </c>
      <c r="I338" s="495">
        <v>145.21666666666673</v>
      </c>
      <c r="J338" s="495">
        <v>147.38333333333338</v>
      </c>
      <c r="K338" s="494">
        <v>143.05000000000001</v>
      </c>
      <c r="L338" s="494">
        <v>137.6</v>
      </c>
      <c r="M338" s="494">
        <v>53.268419999999999</v>
      </c>
    </row>
    <row r="339" spans="1:13">
      <c r="A339" s="254">
        <v>329</v>
      </c>
      <c r="B339" s="497" t="s">
        <v>694</v>
      </c>
      <c r="C339" s="494">
        <v>173.45</v>
      </c>
      <c r="D339" s="495">
        <v>174.88333333333333</v>
      </c>
      <c r="E339" s="495">
        <v>169.31666666666666</v>
      </c>
      <c r="F339" s="495">
        <v>165.18333333333334</v>
      </c>
      <c r="G339" s="495">
        <v>159.61666666666667</v>
      </c>
      <c r="H339" s="495">
        <v>179.01666666666665</v>
      </c>
      <c r="I339" s="495">
        <v>184.58333333333331</v>
      </c>
      <c r="J339" s="495">
        <v>188.71666666666664</v>
      </c>
      <c r="K339" s="494">
        <v>180.45</v>
      </c>
      <c r="L339" s="494">
        <v>170.75</v>
      </c>
      <c r="M339" s="494">
        <v>8.7031899999999993</v>
      </c>
    </row>
    <row r="340" spans="1:13">
      <c r="A340" s="254">
        <v>330</v>
      </c>
      <c r="B340" s="497" t="s">
        <v>153</v>
      </c>
      <c r="C340" s="494">
        <v>102.55</v>
      </c>
      <c r="D340" s="495">
        <v>101.18333333333334</v>
      </c>
      <c r="E340" s="495">
        <v>99.366666666666674</v>
      </c>
      <c r="F340" s="495">
        <v>96.183333333333337</v>
      </c>
      <c r="G340" s="495">
        <v>94.366666666666674</v>
      </c>
      <c r="H340" s="495">
        <v>104.36666666666667</v>
      </c>
      <c r="I340" s="495">
        <v>106.18333333333334</v>
      </c>
      <c r="J340" s="495">
        <v>109.36666666666667</v>
      </c>
      <c r="K340" s="494">
        <v>103</v>
      </c>
      <c r="L340" s="494">
        <v>98</v>
      </c>
      <c r="M340" s="494">
        <v>294.84793999999999</v>
      </c>
    </row>
    <row r="341" spans="1:13">
      <c r="A341" s="254">
        <v>331</v>
      </c>
      <c r="B341" s="497" t="s">
        <v>448</v>
      </c>
      <c r="C341" s="494">
        <v>398.7</v>
      </c>
      <c r="D341" s="495">
        <v>398.5333333333333</v>
      </c>
      <c r="E341" s="495">
        <v>393.46666666666658</v>
      </c>
      <c r="F341" s="495">
        <v>388.23333333333329</v>
      </c>
      <c r="G341" s="495">
        <v>383.16666666666657</v>
      </c>
      <c r="H341" s="495">
        <v>403.76666666666659</v>
      </c>
      <c r="I341" s="495">
        <v>408.83333333333331</v>
      </c>
      <c r="J341" s="495">
        <v>414.06666666666661</v>
      </c>
      <c r="K341" s="494">
        <v>403.6</v>
      </c>
      <c r="L341" s="494">
        <v>393.3</v>
      </c>
      <c r="M341" s="494">
        <v>0.66159999999999997</v>
      </c>
    </row>
    <row r="342" spans="1:13">
      <c r="A342" s="254">
        <v>332</v>
      </c>
      <c r="B342" s="497" t="s">
        <v>148</v>
      </c>
      <c r="C342" s="494">
        <v>56.75</v>
      </c>
      <c r="D342" s="495">
        <v>57</v>
      </c>
      <c r="E342" s="495">
        <v>55.75</v>
      </c>
      <c r="F342" s="495">
        <v>54.75</v>
      </c>
      <c r="G342" s="495">
        <v>53.5</v>
      </c>
      <c r="H342" s="495">
        <v>58</v>
      </c>
      <c r="I342" s="495">
        <v>59.25</v>
      </c>
      <c r="J342" s="495">
        <v>60.25</v>
      </c>
      <c r="K342" s="494">
        <v>58.25</v>
      </c>
      <c r="L342" s="494">
        <v>56</v>
      </c>
      <c r="M342" s="494">
        <v>182.44497000000001</v>
      </c>
    </row>
    <row r="343" spans="1:13">
      <c r="A343" s="254">
        <v>333</v>
      </c>
      <c r="B343" s="497" t="s">
        <v>449</v>
      </c>
      <c r="C343" s="494">
        <v>51.95</v>
      </c>
      <c r="D343" s="495">
        <v>52.1</v>
      </c>
      <c r="E343" s="495">
        <v>51.45</v>
      </c>
      <c r="F343" s="495">
        <v>50.95</v>
      </c>
      <c r="G343" s="495">
        <v>50.300000000000004</v>
      </c>
      <c r="H343" s="495">
        <v>52.6</v>
      </c>
      <c r="I343" s="495">
        <v>53.249999999999993</v>
      </c>
      <c r="J343" s="495">
        <v>53.75</v>
      </c>
      <c r="K343" s="494">
        <v>52.75</v>
      </c>
      <c r="L343" s="494">
        <v>51.6</v>
      </c>
      <c r="M343" s="494">
        <v>11.13354</v>
      </c>
    </row>
    <row r="344" spans="1:13">
      <c r="A344" s="254">
        <v>334</v>
      </c>
      <c r="B344" s="497" t="s">
        <v>450</v>
      </c>
      <c r="C344" s="494">
        <v>3172.2</v>
      </c>
      <c r="D344" s="495">
        <v>3184.0666666666671</v>
      </c>
      <c r="E344" s="495">
        <v>3117.1333333333341</v>
      </c>
      <c r="F344" s="495">
        <v>3062.0666666666671</v>
      </c>
      <c r="G344" s="495">
        <v>2995.1333333333341</v>
      </c>
      <c r="H344" s="495">
        <v>3239.1333333333341</v>
      </c>
      <c r="I344" s="495">
        <v>3306.0666666666675</v>
      </c>
      <c r="J344" s="495">
        <v>3361.1333333333341</v>
      </c>
      <c r="K344" s="494">
        <v>3251</v>
      </c>
      <c r="L344" s="494">
        <v>3129</v>
      </c>
      <c r="M344" s="494">
        <v>3.9002699999999999</v>
      </c>
    </row>
    <row r="345" spans="1:13">
      <c r="A345" s="254">
        <v>335</v>
      </c>
      <c r="B345" s="497" t="s">
        <v>755</v>
      </c>
      <c r="C345" s="494">
        <v>74.75</v>
      </c>
      <c r="D345" s="495">
        <v>74.75</v>
      </c>
      <c r="E345" s="495">
        <v>74.2</v>
      </c>
      <c r="F345" s="495">
        <v>73.650000000000006</v>
      </c>
      <c r="G345" s="495">
        <v>73.100000000000009</v>
      </c>
      <c r="H345" s="495">
        <v>75.3</v>
      </c>
      <c r="I345" s="495">
        <v>75.850000000000009</v>
      </c>
      <c r="J345" s="495">
        <v>76.399999999999991</v>
      </c>
      <c r="K345" s="494">
        <v>75.3</v>
      </c>
      <c r="L345" s="494">
        <v>74.2</v>
      </c>
      <c r="M345" s="494">
        <v>0.29671999999999998</v>
      </c>
    </row>
    <row r="346" spans="1:13">
      <c r="A346" s="254">
        <v>336</v>
      </c>
      <c r="B346" s="497" t="s">
        <v>151</v>
      </c>
      <c r="C346" s="494">
        <v>16625.7</v>
      </c>
      <c r="D346" s="495">
        <v>16676.666666666668</v>
      </c>
      <c r="E346" s="495">
        <v>16554.033333333336</v>
      </c>
      <c r="F346" s="495">
        <v>16482.366666666669</v>
      </c>
      <c r="G346" s="495">
        <v>16359.733333333337</v>
      </c>
      <c r="H346" s="495">
        <v>16748.333333333336</v>
      </c>
      <c r="I346" s="495">
        <v>16870.966666666667</v>
      </c>
      <c r="J346" s="495">
        <v>16942.633333333335</v>
      </c>
      <c r="K346" s="494">
        <v>16799.3</v>
      </c>
      <c r="L346" s="494">
        <v>16605</v>
      </c>
      <c r="M346" s="494">
        <v>0.68600000000000005</v>
      </c>
    </row>
    <row r="347" spans="1:13">
      <c r="A347" s="254">
        <v>337</v>
      </c>
      <c r="B347" s="497" t="s">
        <v>791</v>
      </c>
      <c r="C347" s="494">
        <v>40.5</v>
      </c>
      <c r="D347" s="495">
        <v>41.65</v>
      </c>
      <c r="E347" s="495">
        <v>38.549999999999997</v>
      </c>
      <c r="F347" s="495">
        <v>36.6</v>
      </c>
      <c r="G347" s="495">
        <v>33.5</v>
      </c>
      <c r="H347" s="495">
        <v>43.599999999999994</v>
      </c>
      <c r="I347" s="495">
        <v>46.7</v>
      </c>
      <c r="J347" s="495">
        <v>48.649999999999991</v>
      </c>
      <c r="K347" s="494">
        <v>44.75</v>
      </c>
      <c r="L347" s="494">
        <v>39.700000000000003</v>
      </c>
      <c r="M347" s="494">
        <v>96.342349999999996</v>
      </c>
    </row>
    <row r="348" spans="1:13">
      <c r="A348" s="254">
        <v>338</v>
      </c>
      <c r="B348" s="497" t="s">
        <v>451</v>
      </c>
      <c r="C348" s="494">
        <v>1890.5</v>
      </c>
      <c r="D348" s="495">
        <v>1897.1333333333332</v>
      </c>
      <c r="E348" s="495">
        <v>1868.4166666666665</v>
      </c>
      <c r="F348" s="495">
        <v>1846.3333333333333</v>
      </c>
      <c r="G348" s="495">
        <v>1817.6166666666666</v>
      </c>
      <c r="H348" s="495">
        <v>1919.2166666666665</v>
      </c>
      <c r="I348" s="495">
        <v>1947.9333333333332</v>
      </c>
      <c r="J348" s="495">
        <v>1970.0166666666664</v>
      </c>
      <c r="K348" s="494">
        <v>1925.85</v>
      </c>
      <c r="L348" s="494">
        <v>1875.05</v>
      </c>
      <c r="M348" s="494">
        <v>8.5540000000000005E-2</v>
      </c>
    </row>
    <row r="349" spans="1:13">
      <c r="A349" s="254">
        <v>339</v>
      </c>
      <c r="B349" s="497" t="s">
        <v>790</v>
      </c>
      <c r="C349" s="494">
        <v>325.7</v>
      </c>
      <c r="D349" s="495">
        <v>326.65000000000003</v>
      </c>
      <c r="E349" s="495">
        <v>323.55000000000007</v>
      </c>
      <c r="F349" s="495">
        <v>321.40000000000003</v>
      </c>
      <c r="G349" s="495">
        <v>318.30000000000007</v>
      </c>
      <c r="H349" s="495">
        <v>328.80000000000007</v>
      </c>
      <c r="I349" s="495">
        <v>331.90000000000009</v>
      </c>
      <c r="J349" s="495">
        <v>334.05000000000007</v>
      </c>
      <c r="K349" s="494">
        <v>329.75</v>
      </c>
      <c r="L349" s="494">
        <v>324.5</v>
      </c>
      <c r="M349" s="494">
        <v>7.7135199999999999</v>
      </c>
    </row>
    <row r="350" spans="1:13">
      <c r="A350" s="254">
        <v>340</v>
      </c>
      <c r="B350" s="497" t="s">
        <v>265</v>
      </c>
      <c r="C350" s="494">
        <v>521.6</v>
      </c>
      <c r="D350" s="495">
        <v>523.5</v>
      </c>
      <c r="E350" s="495">
        <v>513.20000000000005</v>
      </c>
      <c r="F350" s="495">
        <v>504.80000000000007</v>
      </c>
      <c r="G350" s="495">
        <v>494.50000000000011</v>
      </c>
      <c r="H350" s="495">
        <v>531.9</v>
      </c>
      <c r="I350" s="495">
        <v>542.19999999999993</v>
      </c>
      <c r="J350" s="495">
        <v>550.59999999999991</v>
      </c>
      <c r="K350" s="494">
        <v>533.79999999999995</v>
      </c>
      <c r="L350" s="494">
        <v>515.1</v>
      </c>
      <c r="M350" s="494">
        <v>1.9487000000000001</v>
      </c>
    </row>
    <row r="351" spans="1:13">
      <c r="A351" s="254">
        <v>341</v>
      </c>
      <c r="B351" s="497" t="s">
        <v>155</v>
      </c>
      <c r="C351" s="494">
        <v>102.4</v>
      </c>
      <c r="D351" s="495">
        <v>102.55</v>
      </c>
      <c r="E351" s="495">
        <v>101.44999999999999</v>
      </c>
      <c r="F351" s="495">
        <v>100.49999999999999</v>
      </c>
      <c r="G351" s="495">
        <v>99.399999999999977</v>
      </c>
      <c r="H351" s="495">
        <v>103.5</v>
      </c>
      <c r="I351" s="495">
        <v>104.6</v>
      </c>
      <c r="J351" s="495">
        <v>105.55000000000001</v>
      </c>
      <c r="K351" s="494">
        <v>103.65</v>
      </c>
      <c r="L351" s="494">
        <v>101.6</v>
      </c>
      <c r="M351" s="494">
        <v>127.90334</v>
      </c>
    </row>
    <row r="352" spans="1:13">
      <c r="A352" s="254">
        <v>342</v>
      </c>
      <c r="B352" s="497" t="s">
        <v>154</v>
      </c>
      <c r="C352" s="494">
        <v>115.95</v>
      </c>
      <c r="D352" s="495">
        <v>116</v>
      </c>
      <c r="E352" s="495">
        <v>115.05</v>
      </c>
      <c r="F352" s="495">
        <v>114.14999999999999</v>
      </c>
      <c r="G352" s="495">
        <v>113.19999999999999</v>
      </c>
      <c r="H352" s="495">
        <v>116.9</v>
      </c>
      <c r="I352" s="495">
        <v>117.85</v>
      </c>
      <c r="J352" s="495">
        <v>118.75000000000001</v>
      </c>
      <c r="K352" s="494">
        <v>116.95</v>
      </c>
      <c r="L352" s="494">
        <v>115.1</v>
      </c>
      <c r="M352" s="494">
        <v>3.8458899999999998</v>
      </c>
    </row>
    <row r="353" spans="1:13">
      <c r="A353" s="254">
        <v>343</v>
      </c>
      <c r="B353" s="497" t="s">
        <v>452</v>
      </c>
      <c r="C353" s="494">
        <v>68.900000000000006</v>
      </c>
      <c r="D353" s="495">
        <v>68.5</v>
      </c>
      <c r="E353" s="495">
        <v>66.95</v>
      </c>
      <c r="F353" s="495">
        <v>65</v>
      </c>
      <c r="G353" s="495">
        <v>63.45</v>
      </c>
      <c r="H353" s="495">
        <v>70.45</v>
      </c>
      <c r="I353" s="495">
        <v>72.000000000000014</v>
      </c>
      <c r="J353" s="495">
        <v>73.95</v>
      </c>
      <c r="K353" s="494">
        <v>70.05</v>
      </c>
      <c r="L353" s="494">
        <v>66.55</v>
      </c>
      <c r="M353" s="494">
        <v>0.88138000000000005</v>
      </c>
    </row>
    <row r="354" spans="1:13">
      <c r="A354" s="254">
        <v>344</v>
      </c>
      <c r="B354" s="497" t="s">
        <v>266</v>
      </c>
      <c r="C354" s="494">
        <v>3266.95</v>
      </c>
      <c r="D354" s="495">
        <v>3274.9166666666665</v>
      </c>
      <c r="E354" s="495">
        <v>3231.0333333333328</v>
      </c>
      <c r="F354" s="495">
        <v>3195.1166666666663</v>
      </c>
      <c r="G354" s="495">
        <v>3151.2333333333327</v>
      </c>
      <c r="H354" s="495">
        <v>3310.833333333333</v>
      </c>
      <c r="I354" s="495">
        <v>3354.7166666666672</v>
      </c>
      <c r="J354" s="495">
        <v>3390.6333333333332</v>
      </c>
      <c r="K354" s="494">
        <v>3318.8</v>
      </c>
      <c r="L354" s="494">
        <v>3239</v>
      </c>
      <c r="M354" s="494">
        <v>0.43419999999999997</v>
      </c>
    </row>
    <row r="355" spans="1:13">
      <c r="A355" s="254">
        <v>345</v>
      </c>
      <c r="B355" s="497" t="s">
        <v>453</v>
      </c>
      <c r="C355" s="494">
        <v>105.15</v>
      </c>
      <c r="D355" s="495">
        <v>105.66666666666667</v>
      </c>
      <c r="E355" s="495">
        <v>103.58333333333334</v>
      </c>
      <c r="F355" s="495">
        <v>102.01666666666667</v>
      </c>
      <c r="G355" s="495">
        <v>99.933333333333337</v>
      </c>
      <c r="H355" s="495">
        <v>107.23333333333335</v>
      </c>
      <c r="I355" s="495">
        <v>109.31666666666669</v>
      </c>
      <c r="J355" s="495">
        <v>110.88333333333335</v>
      </c>
      <c r="K355" s="494">
        <v>107.75</v>
      </c>
      <c r="L355" s="494">
        <v>104.1</v>
      </c>
      <c r="M355" s="494">
        <v>5.37425</v>
      </c>
    </row>
    <row r="356" spans="1:13">
      <c r="A356" s="254">
        <v>346</v>
      </c>
      <c r="B356" s="497" t="s">
        <v>454</v>
      </c>
      <c r="C356" s="494">
        <v>283.95</v>
      </c>
      <c r="D356" s="495">
        <v>282.29999999999995</v>
      </c>
      <c r="E356" s="495">
        <v>276.94999999999993</v>
      </c>
      <c r="F356" s="495">
        <v>269.95</v>
      </c>
      <c r="G356" s="495">
        <v>264.59999999999997</v>
      </c>
      <c r="H356" s="495">
        <v>289.2999999999999</v>
      </c>
      <c r="I356" s="495">
        <v>294.64999999999992</v>
      </c>
      <c r="J356" s="495">
        <v>301.64999999999986</v>
      </c>
      <c r="K356" s="494">
        <v>287.64999999999998</v>
      </c>
      <c r="L356" s="494">
        <v>275.3</v>
      </c>
      <c r="M356" s="494">
        <v>4.0902900000000004</v>
      </c>
    </row>
    <row r="357" spans="1:13">
      <c r="A357" s="254">
        <v>347</v>
      </c>
      <c r="B357" s="497" t="s">
        <v>455</v>
      </c>
      <c r="C357" s="494">
        <v>312.25</v>
      </c>
      <c r="D357" s="495">
        <v>312.34999999999997</v>
      </c>
      <c r="E357" s="495">
        <v>304.89999999999992</v>
      </c>
      <c r="F357" s="495">
        <v>297.54999999999995</v>
      </c>
      <c r="G357" s="495">
        <v>290.09999999999991</v>
      </c>
      <c r="H357" s="495">
        <v>319.69999999999993</v>
      </c>
      <c r="I357" s="495">
        <v>327.14999999999998</v>
      </c>
      <c r="J357" s="495">
        <v>334.49999999999994</v>
      </c>
      <c r="K357" s="494">
        <v>319.8</v>
      </c>
      <c r="L357" s="494">
        <v>305</v>
      </c>
      <c r="M357" s="494">
        <v>9.5948200000000003</v>
      </c>
    </row>
    <row r="358" spans="1:13">
      <c r="A358" s="254">
        <v>348</v>
      </c>
      <c r="B358" s="497" t="s">
        <v>267</v>
      </c>
      <c r="C358" s="494">
        <v>2522.5500000000002</v>
      </c>
      <c r="D358" s="495">
        <v>2542.5833333333335</v>
      </c>
      <c r="E358" s="495">
        <v>2483.0166666666669</v>
      </c>
      <c r="F358" s="495">
        <v>2443.4833333333336</v>
      </c>
      <c r="G358" s="495">
        <v>2383.916666666667</v>
      </c>
      <c r="H358" s="495">
        <v>2582.1166666666668</v>
      </c>
      <c r="I358" s="495">
        <v>2641.6833333333334</v>
      </c>
      <c r="J358" s="495">
        <v>2681.2166666666667</v>
      </c>
      <c r="K358" s="494">
        <v>2602.15</v>
      </c>
      <c r="L358" s="494">
        <v>2503.0500000000002</v>
      </c>
      <c r="M358" s="494">
        <v>3.0423100000000001</v>
      </c>
    </row>
    <row r="359" spans="1:13">
      <c r="A359" s="254">
        <v>349</v>
      </c>
      <c r="B359" s="497" t="s">
        <v>268</v>
      </c>
      <c r="C359" s="494">
        <v>357.65</v>
      </c>
      <c r="D359" s="495">
        <v>359.8</v>
      </c>
      <c r="E359" s="495">
        <v>353.85</v>
      </c>
      <c r="F359" s="495">
        <v>350.05</v>
      </c>
      <c r="G359" s="495">
        <v>344.1</v>
      </c>
      <c r="H359" s="495">
        <v>363.6</v>
      </c>
      <c r="I359" s="495">
        <v>369.54999999999995</v>
      </c>
      <c r="J359" s="495">
        <v>373.35</v>
      </c>
      <c r="K359" s="494">
        <v>365.75</v>
      </c>
      <c r="L359" s="494">
        <v>356</v>
      </c>
      <c r="M359" s="494">
        <v>0.92830999999999997</v>
      </c>
    </row>
    <row r="360" spans="1:13">
      <c r="A360" s="254">
        <v>350</v>
      </c>
      <c r="B360" s="497" t="s">
        <v>456</v>
      </c>
      <c r="C360" s="494">
        <v>235.05</v>
      </c>
      <c r="D360" s="495">
        <v>236.48333333333335</v>
      </c>
      <c r="E360" s="495">
        <v>231.56666666666669</v>
      </c>
      <c r="F360" s="495">
        <v>228.08333333333334</v>
      </c>
      <c r="G360" s="495">
        <v>223.16666666666669</v>
      </c>
      <c r="H360" s="495">
        <v>239.9666666666667</v>
      </c>
      <c r="I360" s="495">
        <v>244.88333333333333</v>
      </c>
      <c r="J360" s="495">
        <v>248.3666666666667</v>
      </c>
      <c r="K360" s="494">
        <v>241.4</v>
      </c>
      <c r="L360" s="494">
        <v>233</v>
      </c>
      <c r="M360" s="494">
        <v>1.89188</v>
      </c>
    </row>
    <row r="361" spans="1:13">
      <c r="A361" s="254">
        <v>351</v>
      </c>
      <c r="B361" s="497" t="s">
        <v>758</v>
      </c>
      <c r="C361" s="494">
        <v>427.75</v>
      </c>
      <c r="D361" s="495">
        <v>427.41666666666669</v>
      </c>
      <c r="E361" s="495">
        <v>423.13333333333338</v>
      </c>
      <c r="F361" s="495">
        <v>418.51666666666671</v>
      </c>
      <c r="G361" s="495">
        <v>414.23333333333341</v>
      </c>
      <c r="H361" s="495">
        <v>432.03333333333336</v>
      </c>
      <c r="I361" s="495">
        <v>436.31666666666666</v>
      </c>
      <c r="J361" s="495">
        <v>440.93333333333334</v>
      </c>
      <c r="K361" s="494">
        <v>431.7</v>
      </c>
      <c r="L361" s="494">
        <v>422.8</v>
      </c>
      <c r="M361" s="494">
        <v>0.19020000000000001</v>
      </c>
    </row>
    <row r="362" spans="1:13">
      <c r="A362" s="254">
        <v>352</v>
      </c>
      <c r="B362" s="497" t="s">
        <v>457</v>
      </c>
      <c r="C362" s="494">
        <v>82</v>
      </c>
      <c r="D362" s="495">
        <v>82</v>
      </c>
      <c r="E362" s="495">
        <v>80.2</v>
      </c>
      <c r="F362" s="495">
        <v>78.400000000000006</v>
      </c>
      <c r="G362" s="495">
        <v>76.600000000000009</v>
      </c>
      <c r="H362" s="495">
        <v>83.8</v>
      </c>
      <c r="I362" s="495">
        <v>85.600000000000009</v>
      </c>
      <c r="J362" s="495">
        <v>87.399999999999991</v>
      </c>
      <c r="K362" s="494">
        <v>83.8</v>
      </c>
      <c r="L362" s="494">
        <v>80.2</v>
      </c>
      <c r="M362" s="494">
        <v>15.200670000000001</v>
      </c>
    </row>
    <row r="363" spans="1:13">
      <c r="A363" s="254">
        <v>353</v>
      </c>
      <c r="B363" s="497" t="s">
        <v>163</v>
      </c>
      <c r="C363" s="494">
        <v>1145.25</v>
      </c>
      <c r="D363" s="495">
        <v>1123.7166666666667</v>
      </c>
      <c r="E363" s="495">
        <v>1083.5333333333333</v>
      </c>
      <c r="F363" s="495">
        <v>1021.8166666666666</v>
      </c>
      <c r="G363" s="495">
        <v>981.63333333333321</v>
      </c>
      <c r="H363" s="495">
        <v>1185.4333333333334</v>
      </c>
      <c r="I363" s="495">
        <v>1225.6166666666668</v>
      </c>
      <c r="J363" s="495">
        <v>1287.3333333333335</v>
      </c>
      <c r="K363" s="494">
        <v>1163.9000000000001</v>
      </c>
      <c r="L363" s="494">
        <v>1062</v>
      </c>
      <c r="M363" s="494">
        <v>30.45833</v>
      </c>
    </row>
    <row r="364" spans="1:13">
      <c r="A364" s="254">
        <v>354</v>
      </c>
      <c r="B364" s="497" t="s">
        <v>156</v>
      </c>
      <c r="C364" s="494">
        <v>29127.4</v>
      </c>
      <c r="D364" s="495">
        <v>29341.133333333331</v>
      </c>
      <c r="E364" s="495">
        <v>28836.266666666663</v>
      </c>
      <c r="F364" s="495">
        <v>28545.133333333331</v>
      </c>
      <c r="G364" s="495">
        <v>28040.266666666663</v>
      </c>
      <c r="H364" s="495">
        <v>29632.266666666663</v>
      </c>
      <c r="I364" s="495">
        <v>30137.133333333331</v>
      </c>
      <c r="J364" s="495">
        <v>30428.266666666663</v>
      </c>
      <c r="K364" s="494">
        <v>29846</v>
      </c>
      <c r="L364" s="494">
        <v>29050</v>
      </c>
      <c r="M364" s="494">
        <v>0.38733000000000001</v>
      </c>
    </row>
    <row r="365" spans="1:13">
      <c r="A365" s="254">
        <v>355</v>
      </c>
      <c r="B365" s="497" t="s">
        <v>458</v>
      </c>
      <c r="C365" s="494">
        <v>1875</v>
      </c>
      <c r="D365" s="495">
        <v>1886.3166666666666</v>
      </c>
      <c r="E365" s="495">
        <v>1848.6833333333332</v>
      </c>
      <c r="F365" s="495">
        <v>1822.3666666666666</v>
      </c>
      <c r="G365" s="495">
        <v>1784.7333333333331</v>
      </c>
      <c r="H365" s="495">
        <v>1912.6333333333332</v>
      </c>
      <c r="I365" s="495">
        <v>1950.2666666666664</v>
      </c>
      <c r="J365" s="495">
        <v>1976.5833333333333</v>
      </c>
      <c r="K365" s="494">
        <v>1923.95</v>
      </c>
      <c r="L365" s="494">
        <v>1860</v>
      </c>
      <c r="M365" s="494">
        <v>0.42531999999999998</v>
      </c>
    </row>
    <row r="366" spans="1:13">
      <c r="A366" s="254">
        <v>356</v>
      </c>
      <c r="B366" s="497" t="s">
        <v>158</v>
      </c>
      <c r="C366" s="494">
        <v>235.2</v>
      </c>
      <c r="D366" s="495">
        <v>232.65</v>
      </c>
      <c r="E366" s="495">
        <v>229.55</v>
      </c>
      <c r="F366" s="495">
        <v>223.9</v>
      </c>
      <c r="G366" s="495">
        <v>220.8</v>
      </c>
      <c r="H366" s="495">
        <v>238.3</v>
      </c>
      <c r="I366" s="495">
        <v>241.39999999999998</v>
      </c>
      <c r="J366" s="495">
        <v>247.05</v>
      </c>
      <c r="K366" s="494">
        <v>235.75</v>
      </c>
      <c r="L366" s="494">
        <v>227</v>
      </c>
      <c r="M366" s="494">
        <v>63.029969999999999</v>
      </c>
    </row>
    <row r="367" spans="1:13">
      <c r="A367" s="254">
        <v>357</v>
      </c>
      <c r="B367" s="497" t="s">
        <v>269</v>
      </c>
      <c r="C367" s="494">
        <v>5175.7</v>
      </c>
      <c r="D367" s="495">
        <v>5225.2333333333336</v>
      </c>
      <c r="E367" s="495">
        <v>5080.4666666666672</v>
      </c>
      <c r="F367" s="495">
        <v>4985.2333333333336</v>
      </c>
      <c r="G367" s="495">
        <v>4840.4666666666672</v>
      </c>
      <c r="H367" s="495">
        <v>5320.4666666666672</v>
      </c>
      <c r="I367" s="495">
        <v>5465.2333333333336</v>
      </c>
      <c r="J367" s="495">
        <v>5560.4666666666672</v>
      </c>
      <c r="K367" s="494">
        <v>5370</v>
      </c>
      <c r="L367" s="494">
        <v>5130</v>
      </c>
      <c r="M367" s="494">
        <v>3.1278600000000001</v>
      </c>
    </row>
    <row r="368" spans="1:13">
      <c r="A368" s="254">
        <v>358</v>
      </c>
      <c r="B368" s="497" t="s">
        <v>459</v>
      </c>
      <c r="C368" s="494">
        <v>201.25</v>
      </c>
      <c r="D368" s="495">
        <v>203.20000000000002</v>
      </c>
      <c r="E368" s="495">
        <v>198.10000000000002</v>
      </c>
      <c r="F368" s="495">
        <v>194.95000000000002</v>
      </c>
      <c r="G368" s="495">
        <v>189.85000000000002</v>
      </c>
      <c r="H368" s="495">
        <v>206.35000000000002</v>
      </c>
      <c r="I368" s="495">
        <v>211.45</v>
      </c>
      <c r="J368" s="495">
        <v>214.60000000000002</v>
      </c>
      <c r="K368" s="494">
        <v>208.3</v>
      </c>
      <c r="L368" s="494">
        <v>200.05</v>
      </c>
      <c r="M368" s="494">
        <v>14.95857</v>
      </c>
    </row>
    <row r="369" spans="1:13">
      <c r="A369" s="254">
        <v>359</v>
      </c>
      <c r="B369" s="497" t="s">
        <v>460</v>
      </c>
      <c r="C369" s="494">
        <v>678.75</v>
      </c>
      <c r="D369" s="495">
        <v>685.13333333333333</v>
      </c>
      <c r="E369" s="495">
        <v>665.26666666666665</v>
      </c>
      <c r="F369" s="495">
        <v>651.7833333333333</v>
      </c>
      <c r="G369" s="495">
        <v>631.91666666666663</v>
      </c>
      <c r="H369" s="495">
        <v>698.61666666666667</v>
      </c>
      <c r="I369" s="495">
        <v>718.48333333333323</v>
      </c>
      <c r="J369" s="495">
        <v>731.9666666666667</v>
      </c>
      <c r="K369" s="494">
        <v>705</v>
      </c>
      <c r="L369" s="494">
        <v>671.65</v>
      </c>
      <c r="M369" s="494">
        <v>0.93662000000000001</v>
      </c>
    </row>
    <row r="370" spans="1:13">
      <c r="A370" s="254">
        <v>360</v>
      </c>
      <c r="B370" s="497" t="s">
        <v>160</v>
      </c>
      <c r="C370" s="494">
        <v>1783.9</v>
      </c>
      <c r="D370" s="495">
        <v>1782.8333333333333</v>
      </c>
      <c r="E370" s="495">
        <v>1767.1666666666665</v>
      </c>
      <c r="F370" s="495">
        <v>1750.4333333333332</v>
      </c>
      <c r="G370" s="495">
        <v>1734.7666666666664</v>
      </c>
      <c r="H370" s="495">
        <v>1799.5666666666666</v>
      </c>
      <c r="I370" s="495">
        <v>1815.2333333333331</v>
      </c>
      <c r="J370" s="495">
        <v>1831.9666666666667</v>
      </c>
      <c r="K370" s="494">
        <v>1798.5</v>
      </c>
      <c r="L370" s="494">
        <v>1766.1</v>
      </c>
      <c r="M370" s="494">
        <v>3.5508899999999999</v>
      </c>
    </row>
    <row r="371" spans="1:13">
      <c r="A371" s="254">
        <v>361</v>
      </c>
      <c r="B371" s="497" t="s">
        <v>157</v>
      </c>
      <c r="C371" s="494">
        <v>1647.25</v>
      </c>
      <c r="D371" s="495">
        <v>1650.5666666666666</v>
      </c>
      <c r="E371" s="495">
        <v>1631.6833333333332</v>
      </c>
      <c r="F371" s="495">
        <v>1616.1166666666666</v>
      </c>
      <c r="G371" s="495">
        <v>1597.2333333333331</v>
      </c>
      <c r="H371" s="495">
        <v>1666.1333333333332</v>
      </c>
      <c r="I371" s="495">
        <v>1685.0166666666664</v>
      </c>
      <c r="J371" s="495">
        <v>1700.5833333333333</v>
      </c>
      <c r="K371" s="494">
        <v>1669.45</v>
      </c>
      <c r="L371" s="494">
        <v>1635</v>
      </c>
      <c r="M371" s="494">
        <v>7.0675299999999996</v>
      </c>
    </row>
    <row r="372" spans="1:13">
      <c r="A372" s="254">
        <v>362</v>
      </c>
      <c r="B372" s="497" t="s">
        <v>756</v>
      </c>
      <c r="C372" s="494">
        <v>1024.0999999999999</v>
      </c>
      <c r="D372" s="495">
        <v>1036.0833333333333</v>
      </c>
      <c r="E372" s="495">
        <v>987.01666666666642</v>
      </c>
      <c r="F372" s="495">
        <v>949.93333333333317</v>
      </c>
      <c r="G372" s="495">
        <v>900.86666666666633</v>
      </c>
      <c r="H372" s="495">
        <v>1073.1666666666665</v>
      </c>
      <c r="I372" s="495">
        <v>1122.2333333333336</v>
      </c>
      <c r="J372" s="495">
        <v>1159.3166666666666</v>
      </c>
      <c r="K372" s="494">
        <v>1085.1500000000001</v>
      </c>
      <c r="L372" s="494">
        <v>999</v>
      </c>
      <c r="M372" s="494">
        <v>4.6481500000000002</v>
      </c>
    </row>
    <row r="373" spans="1:13">
      <c r="A373" s="254">
        <v>363</v>
      </c>
      <c r="B373" s="497" t="s">
        <v>461</v>
      </c>
      <c r="C373" s="494">
        <v>1485.3</v>
      </c>
      <c r="D373" s="495">
        <v>1473.45</v>
      </c>
      <c r="E373" s="495">
        <v>1432.5</v>
      </c>
      <c r="F373" s="495">
        <v>1379.7</v>
      </c>
      <c r="G373" s="495">
        <v>1338.75</v>
      </c>
      <c r="H373" s="495">
        <v>1526.25</v>
      </c>
      <c r="I373" s="495">
        <v>1567.2000000000003</v>
      </c>
      <c r="J373" s="495">
        <v>1620</v>
      </c>
      <c r="K373" s="494">
        <v>1514.4</v>
      </c>
      <c r="L373" s="494">
        <v>1420.65</v>
      </c>
      <c r="M373" s="494">
        <v>7.6886999999999999</v>
      </c>
    </row>
    <row r="374" spans="1:13">
      <c r="A374" s="254">
        <v>364</v>
      </c>
      <c r="B374" s="497" t="s">
        <v>757</v>
      </c>
      <c r="C374" s="494">
        <v>886.55</v>
      </c>
      <c r="D374" s="495">
        <v>883.81666666666661</v>
      </c>
      <c r="E374" s="495">
        <v>872.78333333333319</v>
      </c>
      <c r="F374" s="495">
        <v>859.01666666666654</v>
      </c>
      <c r="G374" s="495">
        <v>847.98333333333312</v>
      </c>
      <c r="H374" s="495">
        <v>897.58333333333326</v>
      </c>
      <c r="I374" s="495">
        <v>908.61666666666656</v>
      </c>
      <c r="J374" s="495">
        <v>922.38333333333333</v>
      </c>
      <c r="K374" s="494">
        <v>894.85</v>
      </c>
      <c r="L374" s="494">
        <v>870.05</v>
      </c>
      <c r="M374" s="494">
        <v>0.54422999999999999</v>
      </c>
    </row>
    <row r="375" spans="1:13">
      <c r="A375" s="254">
        <v>365</v>
      </c>
      <c r="B375" s="497" t="s">
        <v>159</v>
      </c>
      <c r="C375" s="494">
        <v>106.8</v>
      </c>
      <c r="D375" s="495">
        <v>107.03333333333332</v>
      </c>
      <c r="E375" s="495">
        <v>105.46666666666664</v>
      </c>
      <c r="F375" s="495">
        <v>104.13333333333333</v>
      </c>
      <c r="G375" s="495">
        <v>102.56666666666665</v>
      </c>
      <c r="H375" s="495">
        <v>108.36666666666663</v>
      </c>
      <c r="I375" s="495">
        <v>109.93333333333332</v>
      </c>
      <c r="J375" s="495">
        <v>111.26666666666662</v>
      </c>
      <c r="K375" s="494">
        <v>108.6</v>
      </c>
      <c r="L375" s="494">
        <v>105.7</v>
      </c>
      <c r="M375" s="494">
        <v>33.158769999999997</v>
      </c>
    </row>
    <row r="376" spans="1:13">
      <c r="A376" s="254">
        <v>366</v>
      </c>
      <c r="B376" s="497" t="s">
        <v>162</v>
      </c>
      <c r="C376" s="494">
        <v>211.15</v>
      </c>
      <c r="D376" s="495">
        <v>209.35</v>
      </c>
      <c r="E376" s="495">
        <v>205.79999999999998</v>
      </c>
      <c r="F376" s="495">
        <v>200.45</v>
      </c>
      <c r="G376" s="495">
        <v>196.89999999999998</v>
      </c>
      <c r="H376" s="495">
        <v>214.7</v>
      </c>
      <c r="I376" s="495">
        <v>218.25</v>
      </c>
      <c r="J376" s="495">
        <v>223.6</v>
      </c>
      <c r="K376" s="494">
        <v>212.9</v>
      </c>
      <c r="L376" s="494">
        <v>204</v>
      </c>
      <c r="M376" s="494">
        <v>215.53903</v>
      </c>
    </row>
    <row r="377" spans="1:13">
      <c r="A377" s="254">
        <v>367</v>
      </c>
      <c r="B377" s="497" t="s">
        <v>462</v>
      </c>
      <c r="C377" s="494">
        <v>218.2</v>
      </c>
      <c r="D377" s="495">
        <v>219</v>
      </c>
      <c r="E377" s="495">
        <v>214.55</v>
      </c>
      <c r="F377" s="495">
        <v>210.9</v>
      </c>
      <c r="G377" s="495">
        <v>206.45000000000002</v>
      </c>
      <c r="H377" s="495">
        <v>222.65</v>
      </c>
      <c r="I377" s="495">
        <v>227.1</v>
      </c>
      <c r="J377" s="495">
        <v>230.75</v>
      </c>
      <c r="K377" s="494">
        <v>223.45</v>
      </c>
      <c r="L377" s="494">
        <v>215.35</v>
      </c>
      <c r="M377" s="494">
        <v>22.96424</v>
      </c>
    </row>
    <row r="378" spans="1:13">
      <c r="A378" s="254">
        <v>368</v>
      </c>
      <c r="B378" s="497" t="s">
        <v>270</v>
      </c>
      <c r="C378" s="494">
        <v>275.75</v>
      </c>
      <c r="D378" s="495">
        <v>275.06666666666666</v>
      </c>
      <c r="E378" s="495">
        <v>272.33333333333331</v>
      </c>
      <c r="F378" s="495">
        <v>268.91666666666663</v>
      </c>
      <c r="G378" s="495">
        <v>266.18333333333328</v>
      </c>
      <c r="H378" s="495">
        <v>278.48333333333335</v>
      </c>
      <c r="I378" s="495">
        <v>281.2166666666667</v>
      </c>
      <c r="J378" s="495">
        <v>284.63333333333338</v>
      </c>
      <c r="K378" s="494">
        <v>277.8</v>
      </c>
      <c r="L378" s="494">
        <v>271.64999999999998</v>
      </c>
      <c r="M378" s="494">
        <v>2.84124</v>
      </c>
    </row>
    <row r="379" spans="1:13">
      <c r="A379" s="254">
        <v>369</v>
      </c>
      <c r="B379" s="497" t="s">
        <v>463</v>
      </c>
      <c r="C379" s="494">
        <v>124.95</v>
      </c>
      <c r="D379" s="495">
        <v>124.68333333333334</v>
      </c>
      <c r="E379" s="495">
        <v>120.26666666666668</v>
      </c>
      <c r="F379" s="495">
        <v>115.58333333333334</v>
      </c>
      <c r="G379" s="495">
        <v>111.16666666666669</v>
      </c>
      <c r="H379" s="495">
        <v>129.36666666666667</v>
      </c>
      <c r="I379" s="495">
        <v>133.78333333333333</v>
      </c>
      <c r="J379" s="495">
        <v>138.46666666666667</v>
      </c>
      <c r="K379" s="494">
        <v>129.1</v>
      </c>
      <c r="L379" s="494">
        <v>120</v>
      </c>
      <c r="M379" s="494">
        <v>2.3342399999999999</v>
      </c>
    </row>
    <row r="380" spans="1:13">
      <c r="A380" s="254">
        <v>370</v>
      </c>
      <c r="B380" s="497" t="s">
        <v>464</v>
      </c>
      <c r="C380" s="494">
        <v>6314.1</v>
      </c>
      <c r="D380" s="495">
        <v>6325.5</v>
      </c>
      <c r="E380" s="495">
        <v>6270</v>
      </c>
      <c r="F380" s="495">
        <v>6225.9</v>
      </c>
      <c r="G380" s="495">
        <v>6170.4</v>
      </c>
      <c r="H380" s="495">
        <v>6369.6</v>
      </c>
      <c r="I380" s="495">
        <v>6425.1</v>
      </c>
      <c r="J380" s="495">
        <v>6469.2000000000007</v>
      </c>
      <c r="K380" s="494">
        <v>6381</v>
      </c>
      <c r="L380" s="494">
        <v>6281.4</v>
      </c>
      <c r="M380" s="494">
        <v>4.3479999999999998E-2</v>
      </c>
    </row>
    <row r="381" spans="1:13">
      <c r="A381" s="254">
        <v>371</v>
      </c>
      <c r="B381" s="497" t="s">
        <v>271</v>
      </c>
      <c r="C381" s="494">
        <v>13622.75</v>
      </c>
      <c r="D381" s="495">
        <v>13622.916666666666</v>
      </c>
      <c r="E381" s="495">
        <v>13450.833333333332</v>
      </c>
      <c r="F381" s="495">
        <v>13278.916666666666</v>
      </c>
      <c r="G381" s="495">
        <v>13106.833333333332</v>
      </c>
      <c r="H381" s="495">
        <v>13794.833333333332</v>
      </c>
      <c r="I381" s="495">
        <v>13966.916666666664</v>
      </c>
      <c r="J381" s="495">
        <v>14138.833333333332</v>
      </c>
      <c r="K381" s="494">
        <v>13795</v>
      </c>
      <c r="L381" s="494">
        <v>13451</v>
      </c>
      <c r="M381" s="494">
        <v>4.8030000000000003E-2</v>
      </c>
    </row>
    <row r="382" spans="1:13">
      <c r="A382" s="254">
        <v>372</v>
      </c>
      <c r="B382" s="497" t="s">
        <v>161</v>
      </c>
      <c r="C382" s="494">
        <v>34</v>
      </c>
      <c r="D382" s="495">
        <v>34.033333333333331</v>
      </c>
      <c r="E382" s="495">
        <v>33.36666666666666</v>
      </c>
      <c r="F382" s="495">
        <v>32.733333333333327</v>
      </c>
      <c r="G382" s="495">
        <v>32.066666666666656</v>
      </c>
      <c r="H382" s="495">
        <v>34.666666666666664</v>
      </c>
      <c r="I382" s="495">
        <v>35.333333333333336</v>
      </c>
      <c r="J382" s="495">
        <v>35.966666666666669</v>
      </c>
      <c r="K382" s="494">
        <v>34.700000000000003</v>
      </c>
      <c r="L382" s="494">
        <v>33.4</v>
      </c>
      <c r="M382" s="494">
        <v>1221.82836</v>
      </c>
    </row>
    <row r="383" spans="1:13">
      <c r="A383" s="254">
        <v>373</v>
      </c>
      <c r="B383" s="497" t="s">
        <v>272</v>
      </c>
      <c r="C383" s="494">
        <v>564.70000000000005</v>
      </c>
      <c r="D383" s="495">
        <v>567.80000000000007</v>
      </c>
      <c r="E383" s="495">
        <v>540.40000000000009</v>
      </c>
      <c r="F383" s="495">
        <v>516.1</v>
      </c>
      <c r="G383" s="495">
        <v>488.70000000000005</v>
      </c>
      <c r="H383" s="495">
        <v>592.10000000000014</v>
      </c>
      <c r="I383" s="495">
        <v>619.5</v>
      </c>
      <c r="J383" s="495">
        <v>643.80000000000018</v>
      </c>
      <c r="K383" s="494">
        <v>595.20000000000005</v>
      </c>
      <c r="L383" s="494">
        <v>543.5</v>
      </c>
      <c r="M383" s="494">
        <v>5.7469000000000001</v>
      </c>
    </row>
    <row r="384" spans="1:13">
      <c r="A384" s="254">
        <v>374</v>
      </c>
      <c r="B384" s="497" t="s">
        <v>165</v>
      </c>
      <c r="C384" s="494">
        <v>178.2</v>
      </c>
      <c r="D384" s="495">
        <v>178.15</v>
      </c>
      <c r="E384" s="495">
        <v>173.8</v>
      </c>
      <c r="F384" s="495">
        <v>169.4</v>
      </c>
      <c r="G384" s="495">
        <v>165.05</v>
      </c>
      <c r="H384" s="495">
        <v>182.55</v>
      </c>
      <c r="I384" s="495">
        <v>186.89999999999998</v>
      </c>
      <c r="J384" s="495">
        <v>191.3</v>
      </c>
      <c r="K384" s="494">
        <v>182.5</v>
      </c>
      <c r="L384" s="494">
        <v>173.75</v>
      </c>
      <c r="M384" s="494">
        <v>209.97882999999999</v>
      </c>
    </row>
    <row r="385" spans="1:13">
      <c r="A385" s="254">
        <v>375</v>
      </c>
      <c r="B385" s="497" t="s">
        <v>166</v>
      </c>
      <c r="C385" s="494">
        <v>126.35</v>
      </c>
      <c r="D385" s="495">
        <v>126.18333333333334</v>
      </c>
      <c r="E385" s="495">
        <v>125.16666666666667</v>
      </c>
      <c r="F385" s="495">
        <v>123.98333333333333</v>
      </c>
      <c r="G385" s="495">
        <v>122.96666666666667</v>
      </c>
      <c r="H385" s="495">
        <v>127.36666666666667</v>
      </c>
      <c r="I385" s="495">
        <v>128.38333333333333</v>
      </c>
      <c r="J385" s="495">
        <v>129.56666666666666</v>
      </c>
      <c r="K385" s="494">
        <v>127.2</v>
      </c>
      <c r="L385" s="494">
        <v>125</v>
      </c>
      <c r="M385" s="494">
        <v>25.106179999999998</v>
      </c>
    </row>
    <row r="386" spans="1:13">
      <c r="A386" s="254">
        <v>376</v>
      </c>
      <c r="B386" s="497" t="s">
        <v>465</v>
      </c>
      <c r="C386" s="494">
        <v>239</v>
      </c>
      <c r="D386" s="495">
        <v>238.65</v>
      </c>
      <c r="E386" s="495">
        <v>236.8</v>
      </c>
      <c r="F386" s="495">
        <v>234.6</v>
      </c>
      <c r="G386" s="495">
        <v>232.75</v>
      </c>
      <c r="H386" s="495">
        <v>240.85000000000002</v>
      </c>
      <c r="I386" s="495">
        <v>242.7</v>
      </c>
      <c r="J386" s="495">
        <v>244.90000000000003</v>
      </c>
      <c r="K386" s="494">
        <v>240.5</v>
      </c>
      <c r="L386" s="494">
        <v>236.45</v>
      </c>
      <c r="M386" s="494">
        <v>2.2701099999999999</v>
      </c>
    </row>
    <row r="387" spans="1:13">
      <c r="A387" s="254">
        <v>377</v>
      </c>
      <c r="B387" s="497" t="s">
        <v>466</v>
      </c>
      <c r="C387" s="494">
        <v>515.95000000000005</v>
      </c>
      <c r="D387" s="495">
        <v>514.61666666666667</v>
      </c>
      <c r="E387" s="495">
        <v>508.38333333333333</v>
      </c>
      <c r="F387" s="495">
        <v>500.81666666666666</v>
      </c>
      <c r="G387" s="495">
        <v>494.58333333333331</v>
      </c>
      <c r="H387" s="495">
        <v>522.18333333333339</v>
      </c>
      <c r="I387" s="495">
        <v>528.41666666666674</v>
      </c>
      <c r="J387" s="495">
        <v>535.98333333333335</v>
      </c>
      <c r="K387" s="494">
        <v>520.85</v>
      </c>
      <c r="L387" s="494">
        <v>507.05</v>
      </c>
      <c r="M387" s="494">
        <v>0.99865999999999999</v>
      </c>
    </row>
    <row r="388" spans="1:13">
      <c r="A388" s="254">
        <v>378</v>
      </c>
      <c r="B388" s="497" t="s">
        <v>467</v>
      </c>
      <c r="C388" s="494">
        <v>26.5</v>
      </c>
      <c r="D388" s="495">
        <v>26.583333333333332</v>
      </c>
      <c r="E388" s="495">
        <v>26.266666666666666</v>
      </c>
      <c r="F388" s="495">
        <v>26.033333333333335</v>
      </c>
      <c r="G388" s="495">
        <v>25.716666666666669</v>
      </c>
      <c r="H388" s="495">
        <v>26.816666666666663</v>
      </c>
      <c r="I388" s="495">
        <v>27.133333333333333</v>
      </c>
      <c r="J388" s="495">
        <v>27.36666666666666</v>
      </c>
      <c r="K388" s="494">
        <v>26.9</v>
      </c>
      <c r="L388" s="494">
        <v>26.35</v>
      </c>
      <c r="M388" s="494">
        <v>58.383380000000002</v>
      </c>
    </row>
    <row r="389" spans="1:13">
      <c r="A389" s="254">
        <v>379</v>
      </c>
      <c r="B389" s="497" t="s">
        <v>468</v>
      </c>
      <c r="C389" s="494">
        <v>173.85</v>
      </c>
      <c r="D389" s="495">
        <v>172.6</v>
      </c>
      <c r="E389" s="495">
        <v>165.29999999999998</v>
      </c>
      <c r="F389" s="495">
        <v>156.75</v>
      </c>
      <c r="G389" s="495">
        <v>149.44999999999999</v>
      </c>
      <c r="H389" s="495">
        <v>181.14999999999998</v>
      </c>
      <c r="I389" s="495">
        <v>188.45</v>
      </c>
      <c r="J389" s="495">
        <v>196.99999999999997</v>
      </c>
      <c r="K389" s="494">
        <v>179.9</v>
      </c>
      <c r="L389" s="494">
        <v>164.05</v>
      </c>
      <c r="M389" s="494">
        <v>174.75987000000001</v>
      </c>
    </row>
    <row r="390" spans="1:13">
      <c r="A390" s="254">
        <v>380</v>
      </c>
      <c r="B390" s="497" t="s">
        <v>273</v>
      </c>
      <c r="C390" s="494">
        <v>506.05</v>
      </c>
      <c r="D390" s="495">
        <v>505.5</v>
      </c>
      <c r="E390" s="495">
        <v>499.55</v>
      </c>
      <c r="F390" s="495">
        <v>493.05</v>
      </c>
      <c r="G390" s="495">
        <v>487.1</v>
      </c>
      <c r="H390" s="495">
        <v>512</v>
      </c>
      <c r="I390" s="495">
        <v>517.95000000000005</v>
      </c>
      <c r="J390" s="495">
        <v>524.45000000000005</v>
      </c>
      <c r="K390" s="494">
        <v>511.45</v>
      </c>
      <c r="L390" s="494">
        <v>499</v>
      </c>
      <c r="M390" s="494">
        <v>1.0821799999999999</v>
      </c>
    </row>
    <row r="391" spans="1:13">
      <c r="A391" s="254">
        <v>381</v>
      </c>
      <c r="B391" s="497" t="s">
        <v>469</v>
      </c>
      <c r="C391" s="494">
        <v>274.95</v>
      </c>
      <c r="D391" s="495">
        <v>277.66666666666669</v>
      </c>
      <c r="E391" s="495">
        <v>264.33333333333337</v>
      </c>
      <c r="F391" s="495">
        <v>253.7166666666667</v>
      </c>
      <c r="G391" s="495">
        <v>240.38333333333338</v>
      </c>
      <c r="H391" s="495">
        <v>288.28333333333336</v>
      </c>
      <c r="I391" s="495">
        <v>301.61666666666673</v>
      </c>
      <c r="J391" s="495">
        <v>312.23333333333335</v>
      </c>
      <c r="K391" s="494">
        <v>291</v>
      </c>
      <c r="L391" s="494">
        <v>267.05</v>
      </c>
      <c r="M391" s="494">
        <v>41.455530000000003</v>
      </c>
    </row>
    <row r="392" spans="1:13">
      <c r="A392" s="254">
        <v>382</v>
      </c>
      <c r="B392" s="497" t="s">
        <v>470</v>
      </c>
      <c r="C392" s="494">
        <v>71.2</v>
      </c>
      <c r="D392" s="495">
        <v>71.7</v>
      </c>
      <c r="E392" s="495">
        <v>70.150000000000006</v>
      </c>
      <c r="F392" s="495">
        <v>69.100000000000009</v>
      </c>
      <c r="G392" s="495">
        <v>67.550000000000011</v>
      </c>
      <c r="H392" s="495">
        <v>72.75</v>
      </c>
      <c r="I392" s="495">
        <v>74.299999999999983</v>
      </c>
      <c r="J392" s="495">
        <v>75.349999999999994</v>
      </c>
      <c r="K392" s="494">
        <v>73.25</v>
      </c>
      <c r="L392" s="494">
        <v>70.650000000000006</v>
      </c>
      <c r="M392" s="494">
        <v>24.881239999999998</v>
      </c>
    </row>
    <row r="393" spans="1:13">
      <c r="A393" s="254">
        <v>383</v>
      </c>
      <c r="B393" s="497" t="s">
        <v>471</v>
      </c>
      <c r="C393" s="494">
        <v>1922.8</v>
      </c>
      <c r="D393" s="495">
        <v>1925.55</v>
      </c>
      <c r="E393" s="495">
        <v>1907.3</v>
      </c>
      <c r="F393" s="495">
        <v>1891.8</v>
      </c>
      <c r="G393" s="495">
        <v>1873.55</v>
      </c>
      <c r="H393" s="495">
        <v>1941.05</v>
      </c>
      <c r="I393" s="495">
        <v>1959.3</v>
      </c>
      <c r="J393" s="495">
        <v>1974.8</v>
      </c>
      <c r="K393" s="494">
        <v>1943.8</v>
      </c>
      <c r="L393" s="494">
        <v>1910.05</v>
      </c>
      <c r="M393" s="494">
        <v>5.4980000000000001E-2</v>
      </c>
    </row>
    <row r="394" spans="1:13">
      <c r="A394" s="254">
        <v>384</v>
      </c>
      <c r="B394" s="497" t="s">
        <v>472</v>
      </c>
      <c r="C394" s="494">
        <v>317.85000000000002</v>
      </c>
      <c r="D394" s="495">
        <v>312.91666666666669</v>
      </c>
      <c r="E394" s="495">
        <v>303.83333333333337</v>
      </c>
      <c r="F394" s="495">
        <v>289.81666666666666</v>
      </c>
      <c r="G394" s="495">
        <v>280.73333333333335</v>
      </c>
      <c r="H394" s="495">
        <v>326.93333333333339</v>
      </c>
      <c r="I394" s="495">
        <v>336.01666666666677</v>
      </c>
      <c r="J394" s="495">
        <v>350.03333333333342</v>
      </c>
      <c r="K394" s="494">
        <v>322</v>
      </c>
      <c r="L394" s="494">
        <v>298.89999999999998</v>
      </c>
      <c r="M394" s="494">
        <v>3.63565</v>
      </c>
    </row>
    <row r="395" spans="1:13">
      <c r="A395" s="254">
        <v>385</v>
      </c>
      <c r="B395" s="497" t="s">
        <v>473</v>
      </c>
      <c r="C395" s="494">
        <v>171.2</v>
      </c>
      <c r="D395" s="495">
        <v>173.65</v>
      </c>
      <c r="E395" s="495">
        <v>166.55</v>
      </c>
      <c r="F395" s="495">
        <v>161.9</v>
      </c>
      <c r="G395" s="495">
        <v>154.80000000000001</v>
      </c>
      <c r="H395" s="495">
        <v>178.3</v>
      </c>
      <c r="I395" s="495">
        <v>185.39999999999998</v>
      </c>
      <c r="J395" s="495">
        <v>190.05</v>
      </c>
      <c r="K395" s="494">
        <v>180.75</v>
      </c>
      <c r="L395" s="494">
        <v>169</v>
      </c>
      <c r="M395" s="494">
        <v>2.2686099999999998</v>
      </c>
    </row>
    <row r="396" spans="1:13">
      <c r="A396" s="254">
        <v>386</v>
      </c>
      <c r="B396" s="497" t="s">
        <v>474</v>
      </c>
      <c r="C396" s="494">
        <v>882.7</v>
      </c>
      <c r="D396" s="495">
        <v>891.08333333333337</v>
      </c>
      <c r="E396" s="495">
        <v>871.61666666666679</v>
      </c>
      <c r="F396" s="495">
        <v>860.53333333333342</v>
      </c>
      <c r="G396" s="495">
        <v>841.06666666666683</v>
      </c>
      <c r="H396" s="495">
        <v>902.16666666666674</v>
      </c>
      <c r="I396" s="495">
        <v>921.63333333333321</v>
      </c>
      <c r="J396" s="495">
        <v>932.7166666666667</v>
      </c>
      <c r="K396" s="494">
        <v>910.55</v>
      </c>
      <c r="L396" s="494">
        <v>880</v>
      </c>
      <c r="M396" s="494">
        <v>1.37724</v>
      </c>
    </row>
    <row r="397" spans="1:13">
      <c r="A397" s="254">
        <v>387</v>
      </c>
      <c r="B397" s="497" t="s">
        <v>167</v>
      </c>
      <c r="C397" s="494">
        <v>1904.35</v>
      </c>
      <c r="D397" s="495">
        <v>1906.2</v>
      </c>
      <c r="E397" s="495">
        <v>1893.5</v>
      </c>
      <c r="F397" s="495">
        <v>1882.6499999999999</v>
      </c>
      <c r="G397" s="495">
        <v>1869.9499999999998</v>
      </c>
      <c r="H397" s="495">
        <v>1917.0500000000002</v>
      </c>
      <c r="I397" s="495">
        <v>1929.7500000000005</v>
      </c>
      <c r="J397" s="495">
        <v>1940.6000000000004</v>
      </c>
      <c r="K397" s="494">
        <v>1918.9</v>
      </c>
      <c r="L397" s="494">
        <v>1895.35</v>
      </c>
      <c r="M397" s="494">
        <v>54.590159999999997</v>
      </c>
    </row>
    <row r="398" spans="1:13">
      <c r="A398" s="254">
        <v>388</v>
      </c>
      <c r="B398" s="497" t="s">
        <v>815</v>
      </c>
      <c r="C398" s="494">
        <v>937.4</v>
      </c>
      <c r="D398" s="495">
        <v>941.48333333333323</v>
      </c>
      <c r="E398" s="495">
        <v>928.16666666666652</v>
      </c>
      <c r="F398" s="495">
        <v>918.93333333333328</v>
      </c>
      <c r="G398" s="495">
        <v>905.61666666666656</v>
      </c>
      <c r="H398" s="495">
        <v>950.71666666666647</v>
      </c>
      <c r="I398" s="495">
        <v>964.0333333333333</v>
      </c>
      <c r="J398" s="495">
        <v>973.26666666666642</v>
      </c>
      <c r="K398" s="494">
        <v>954.8</v>
      </c>
      <c r="L398" s="494">
        <v>932.25</v>
      </c>
      <c r="M398" s="494">
        <v>9.4301999999999992</v>
      </c>
    </row>
    <row r="399" spans="1:13">
      <c r="A399" s="254">
        <v>389</v>
      </c>
      <c r="B399" s="497" t="s">
        <v>274</v>
      </c>
      <c r="C399" s="494">
        <v>922.85</v>
      </c>
      <c r="D399" s="495">
        <v>920.36666666666667</v>
      </c>
      <c r="E399" s="495">
        <v>898.83333333333337</v>
      </c>
      <c r="F399" s="495">
        <v>874.81666666666672</v>
      </c>
      <c r="G399" s="495">
        <v>853.28333333333342</v>
      </c>
      <c r="H399" s="495">
        <v>944.38333333333333</v>
      </c>
      <c r="I399" s="495">
        <v>965.91666666666663</v>
      </c>
      <c r="J399" s="495">
        <v>989.93333333333328</v>
      </c>
      <c r="K399" s="494">
        <v>941.9</v>
      </c>
      <c r="L399" s="494">
        <v>896.35</v>
      </c>
      <c r="M399" s="494">
        <v>36.016060000000003</v>
      </c>
    </row>
    <row r="400" spans="1:13">
      <c r="A400" s="254">
        <v>390</v>
      </c>
      <c r="B400" s="497" t="s">
        <v>476</v>
      </c>
      <c r="C400" s="494">
        <v>25.5</v>
      </c>
      <c r="D400" s="495">
        <v>25.416666666666668</v>
      </c>
      <c r="E400" s="495">
        <v>25.283333333333335</v>
      </c>
      <c r="F400" s="495">
        <v>25.066666666666666</v>
      </c>
      <c r="G400" s="495">
        <v>24.933333333333334</v>
      </c>
      <c r="H400" s="495">
        <v>25.633333333333336</v>
      </c>
      <c r="I400" s="495">
        <v>25.766666666666669</v>
      </c>
      <c r="J400" s="495">
        <v>25.983333333333338</v>
      </c>
      <c r="K400" s="494">
        <v>25.55</v>
      </c>
      <c r="L400" s="494">
        <v>25.2</v>
      </c>
      <c r="M400" s="494">
        <v>56.738289999999999</v>
      </c>
    </row>
    <row r="401" spans="1:13">
      <c r="A401" s="254">
        <v>391</v>
      </c>
      <c r="B401" s="497" t="s">
        <v>477</v>
      </c>
      <c r="C401" s="494">
        <v>2186.65</v>
      </c>
      <c r="D401" s="495">
        <v>2169.7666666666669</v>
      </c>
      <c r="E401" s="495">
        <v>2130.9833333333336</v>
      </c>
      <c r="F401" s="495">
        <v>2075.3166666666666</v>
      </c>
      <c r="G401" s="495">
        <v>2036.5333333333333</v>
      </c>
      <c r="H401" s="495">
        <v>2225.4333333333338</v>
      </c>
      <c r="I401" s="495">
        <v>2264.2166666666676</v>
      </c>
      <c r="J401" s="495">
        <v>2319.8833333333341</v>
      </c>
      <c r="K401" s="494">
        <v>2208.5500000000002</v>
      </c>
      <c r="L401" s="494">
        <v>2114.1</v>
      </c>
      <c r="M401" s="494">
        <v>0.40883999999999998</v>
      </c>
    </row>
    <row r="402" spans="1:13">
      <c r="A402" s="254">
        <v>392</v>
      </c>
      <c r="B402" s="497" t="s">
        <v>172</v>
      </c>
      <c r="C402" s="494">
        <v>6170.9</v>
      </c>
      <c r="D402" s="495">
        <v>6160.55</v>
      </c>
      <c r="E402" s="495">
        <v>6110.3</v>
      </c>
      <c r="F402" s="495">
        <v>6049.7</v>
      </c>
      <c r="G402" s="495">
        <v>5999.45</v>
      </c>
      <c r="H402" s="495">
        <v>6221.1500000000005</v>
      </c>
      <c r="I402" s="495">
        <v>6271.4000000000005</v>
      </c>
      <c r="J402" s="495">
        <v>6332.0000000000009</v>
      </c>
      <c r="K402" s="494">
        <v>6210.8</v>
      </c>
      <c r="L402" s="494">
        <v>6099.95</v>
      </c>
      <c r="M402" s="494">
        <v>1.6391800000000001</v>
      </c>
    </row>
    <row r="403" spans="1:13">
      <c r="A403" s="254">
        <v>393</v>
      </c>
      <c r="B403" s="497" t="s">
        <v>478</v>
      </c>
      <c r="C403" s="494">
        <v>7576.65</v>
      </c>
      <c r="D403" s="495">
        <v>7602.166666666667</v>
      </c>
      <c r="E403" s="495">
        <v>7534.4833333333336</v>
      </c>
      <c r="F403" s="495">
        <v>7492.3166666666666</v>
      </c>
      <c r="G403" s="495">
        <v>7424.6333333333332</v>
      </c>
      <c r="H403" s="495">
        <v>7644.3333333333339</v>
      </c>
      <c r="I403" s="495">
        <v>7712.0166666666664</v>
      </c>
      <c r="J403" s="495">
        <v>7754.1833333333343</v>
      </c>
      <c r="K403" s="494">
        <v>7669.85</v>
      </c>
      <c r="L403" s="494">
        <v>7560</v>
      </c>
      <c r="M403" s="494">
        <v>0.14377999999999999</v>
      </c>
    </row>
    <row r="404" spans="1:13">
      <c r="A404" s="254">
        <v>394</v>
      </c>
      <c r="B404" s="497" t="s">
        <v>479</v>
      </c>
      <c r="C404" s="494">
        <v>4998.45</v>
      </c>
      <c r="D404" s="495">
        <v>5002.75</v>
      </c>
      <c r="E404" s="495">
        <v>4966.7</v>
      </c>
      <c r="F404" s="495">
        <v>4934.95</v>
      </c>
      <c r="G404" s="495">
        <v>4898.8999999999996</v>
      </c>
      <c r="H404" s="495">
        <v>5034.5</v>
      </c>
      <c r="I404" s="495">
        <v>5070.5499999999993</v>
      </c>
      <c r="J404" s="495">
        <v>5102.3</v>
      </c>
      <c r="K404" s="494">
        <v>5038.8</v>
      </c>
      <c r="L404" s="494">
        <v>4971</v>
      </c>
      <c r="M404" s="494">
        <v>9.0160000000000004E-2</v>
      </c>
    </row>
    <row r="405" spans="1:13">
      <c r="A405" s="254">
        <v>395</v>
      </c>
      <c r="B405" s="497" t="s">
        <v>759</v>
      </c>
      <c r="C405" s="494">
        <v>92.4</v>
      </c>
      <c r="D405" s="495">
        <v>91.583333333333329</v>
      </c>
      <c r="E405" s="495">
        <v>89.816666666666663</v>
      </c>
      <c r="F405" s="495">
        <v>87.233333333333334</v>
      </c>
      <c r="G405" s="495">
        <v>85.466666666666669</v>
      </c>
      <c r="H405" s="495">
        <v>94.166666666666657</v>
      </c>
      <c r="I405" s="495">
        <v>95.933333333333337</v>
      </c>
      <c r="J405" s="495">
        <v>98.516666666666652</v>
      </c>
      <c r="K405" s="494">
        <v>93.35</v>
      </c>
      <c r="L405" s="494">
        <v>89</v>
      </c>
      <c r="M405" s="494">
        <v>4.9818499999999997</v>
      </c>
    </row>
    <row r="406" spans="1:13">
      <c r="A406" s="254">
        <v>396</v>
      </c>
      <c r="B406" s="497" t="s">
        <v>480</v>
      </c>
      <c r="C406" s="494">
        <v>359.8</v>
      </c>
      <c r="D406" s="495">
        <v>361.90000000000003</v>
      </c>
      <c r="E406" s="495">
        <v>355.90000000000009</v>
      </c>
      <c r="F406" s="495">
        <v>352.00000000000006</v>
      </c>
      <c r="G406" s="495">
        <v>346.00000000000011</v>
      </c>
      <c r="H406" s="495">
        <v>365.80000000000007</v>
      </c>
      <c r="I406" s="495">
        <v>371.79999999999995</v>
      </c>
      <c r="J406" s="495">
        <v>375.70000000000005</v>
      </c>
      <c r="K406" s="494">
        <v>367.9</v>
      </c>
      <c r="L406" s="494">
        <v>358</v>
      </c>
      <c r="M406" s="494">
        <v>0.92113999999999996</v>
      </c>
    </row>
    <row r="407" spans="1:13">
      <c r="A407" s="254">
        <v>397</v>
      </c>
      <c r="B407" s="497" t="s">
        <v>761</v>
      </c>
      <c r="C407" s="494">
        <v>265.64999999999998</v>
      </c>
      <c r="D407" s="495">
        <v>268.65000000000003</v>
      </c>
      <c r="E407" s="495">
        <v>260.30000000000007</v>
      </c>
      <c r="F407" s="495">
        <v>254.95000000000005</v>
      </c>
      <c r="G407" s="495">
        <v>246.60000000000008</v>
      </c>
      <c r="H407" s="495">
        <v>274.00000000000006</v>
      </c>
      <c r="I407" s="495">
        <v>282.35000000000008</v>
      </c>
      <c r="J407" s="495">
        <v>287.70000000000005</v>
      </c>
      <c r="K407" s="494">
        <v>277</v>
      </c>
      <c r="L407" s="494">
        <v>263.3</v>
      </c>
      <c r="M407" s="494">
        <v>9.0098400000000005</v>
      </c>
    </row>
    <row r="408" spans="1:13">
      <c r="A408" s="254">
        <v>398</v>
      </c>
      <c r="B408" s="497" t="s">
        <v>481</v>
      </c>
      <c r="C408" s="494">
        <v>2061.4</v>
      </c>
      <c r="D408" s="495">
        <v>2090.7999999999997</v>
      </c>
      <c r="E408" s="495">
        <v>2010.5999999999995</v>
      </c>
      <c r="F408" s="495">
        <v>1959.7999999999997</v>
      </c>
      <c r="G408" s="495">
        <v>1879.5999999999995</v>
      </c>
      <c r="H408" s="495">
        <v>2141.5999999999995</v>
      </c>
      <c r="I408" s="495">
        <v>2221.7999999999993</v>
      </c>
      <c r="J408" s="495">
        <v>2272.5999999999995</v>
      </c>
      <c r="K408" s="494">
        <v>2171</v>
      </c>
      <c r="L408" s="494">
        <v>2040</v>
      </c>
      <c r="M408" s="494">
        <v>0.40959000000000001</v>
      </c>
    </row>
    <row r="409" spans="1:13">
      <c r="A409" s="254">
        <v>399</v>
      </c>
      <c r="B409" s="497" t="s">
        <v>482</v>
      </c>
      <c r="C409" s="494">
        <v>439.9</v>
      </c>
      <c r="D409" s="495">
        <v>445.01666666666665</v>
      </c>
      <c r="E409" s="495">
        <v>428.0333333333333</v>
      </c>
      <c r="F409" s="495">
        <v>416.16666666666663</v>
      </c>
      <c r="G409" s="495">
        <v>399.18333333333328</v>
      </c>
      <c r="H409" s="495">
        <v>456.88333333333333</v>
      </c>
      <c r="I409" s="495">
        <v>473.86666666666667</v>
      </c>
      <c r="J409" s="495">
        <v>485.73333333333335</v>
      </c>
      <c r="K409" s="494">
        <v>462</v>
      </c>
      <c r="L409" s="494">
        <v>433.15</v>
      </c>
      <c r="M409" s="494">
        <v>15.10196</v>
      </c>
    </row>
    <row r="410" spans="1:13">
      <c r="A410" s="254">
        <v>400</v>
      </c>
      <c r="B410" s="497" t="s">
        <v>760</v>
      </c>
      <c r="C410" s="494">
        <v>101.85</v>
      </c>
      <c r="D410" s="495">
        <v>102.16666666666667</v>
      </c>
      <c r="E410" s="495">
        <v>100.13333333333334</v>
      </c>
      <c r="F410" s="495">
        <v>98.416666666666671</v>
      </c>
      <c r="G410" s="495">
        <v>96.38333333333334</v>
      </c>
      <c r="H410" s="495">
        <v>103.88333333333334</v>
      </c>
      <c r="I410" s="495">
        <v>105.91666666666667</v>
      </c>
      <c r="J410" s="495">
        <v>107.63333333333334</v>
      </c>
      <c r="K410" s="494">
        <v>104.2</v>
      </c>
      <c r="L410" s="494">
        <v>100.45</v>
      </c>
      <c r="M410" s="494">
        <v>16.255579999999998</v>
      </c>
    </row>
    <row r="411" spans="1:13">
      <c r="A411" s="254">
        <v>401</v>
      </c>
      <c r="B411" s="497" t="s">
        <v>483</v>
      </c>
      <c r="C411" s="494">
        <v>191.45</v>
      </c>
      <c r="D411" s="495">
        <v>192.91666666666666</v>
      </c>
      <c r="E411" s="495">
        <v>188.13333333333333</v>
      </c>
      <c r="F411" s="495">
        <v>184.81666666666666</v>
      </c>
      <c r="G411" s="495">
        <v>180.03333333333333</v>
      </c>
      <c r="H411" s="495">
        <v>196.23333333333332</v>
      </c>
      <c r="I411" s="495">
        <v>201.01666666666668</v>
      </c>
      <c r="J411" s="495">
        <v>204.33333333333331</v>
      </c>
      <c r="K411" s="494">
        <v>197.7</v>
      </c>
      <c r="L411" s="494">
        <v>189.6</v>
      </c>
      <c r="M411" s="494">
        <v>1.0365800000000001</v>
      </c>
    </row>
    <row r="412" spans="1:13">
      <c r="A412" s="254">
        <v>402</v>
      </c>
      <c r="B412" s="497" t="s">
        <v>170</v>
      </c>
      <c r="C412" s="494">
        <v>28106.3</v>
      </c>
      <c r="D412" s="495">
        <v>28235.216666666664</v>
      </c>
      <c r="E412" s="495">
        <v>27797.083333333328</v>
      </c>
      <c r="F412" s="495">
        <v>27487.866666666665</v>
      </c>
      <c r="G412" s="495">
        <v>27049.73333333333</v>
      </c>
      <c r="H412" s="495">
        <v>28544.433333333327</v>
      </c>
      <c r="I412" s="495">
        <v>28982.566666666666</v>
      </c>
      <c r="J412" s="495">
        <v>29291.783333333326</v>
      </c>
      <c r="K412" s="494">
        <v>28673.35</v>
      </c>
      <c r="L412" s="494">
        <v>27926</v>
      </c>
      <c r="M412" s="494">
        <v>0.70967999999999998</v>
      </c>
    </row>
    <row r="413" spans="1:13">
      <c r="A413" s="254">
        <v>403</v>
      </c>
      <c r="B413" s="497" t="s">
        <v>484</v>
      </c>
      <c r="C413" s="494">
        <v>1421.25</v>
      </c>
      <c r="D413" s="495">
        <v>1420.95</v>
      </c>
      <c r="E413" s="495">
        <v>1406.5500000000002</v>
      </c>
      <c r="F413" s="495">
        <v>1391.8500000000001</v>
      </c>
      <c r="G413" s="495">
        <v>1377.4500000000003</v>
      </c>
      <c r="H413" s="495">
        <v>1435.65</v>
      </c>
      <c r="I413" s="495">
        <v>1450.0500000000002</v>
      </c>
      <c r="J413" s="495">
        <v>1464.75</v>
      </c>
      <c r="K413" s="494">
        <v>1435.35</v>
      </c>
      <c r="L413" s="494">
        <v>1406.25</v>
      </c>
      <c r="M413" s="494">
        <v>0.15232000000000001</v>
      </c>
    </row>
    <row r="414" spans="1:13">
      <c r="A414" s="254">
        <v>404</v>
      </c>
      <c r="B414" s="497" t="s">
        <v>173</v>
      </c>
      <c r="C414" s="494">
        <v>1380.65</v>
      </c>
      <c r="D414" s="495">
        <v>1360</v>
      </c>
      <c r="E414" s="495">
        <v>1332.15</v>
      </c>
      <c r="F414" s="495">
        <v>1283.6500000000001</v>
      </c>
      <c r="G414" s="495">
        <v>1255.8000000000002</v>
      </c>
      <c r="H414" s="495">
        <v>1408.5</v>
      </c>
      <c r="I414" s="495">
        <v>1436.35</v>
      </c>
      <c r="J414" s="495">
        <v>1484.85</v>
      </c>
      <c r="K414" s="494">
        <v>1387.85</v>
      </c>
      <c r="L414" s="494">
        <v>1311.5</v>
      </c>
      <c r="M414" s="494">
        <v>35.212739999999997</v>
      </c>
    </row>
    <row r="415" spans="1:13">
      <c r="A415" s="254">
        <v>405</v>
      </c>
      <c r="B415" s="497" t="s">
        <v>171</v>
      </c>
      <c r="C415" s="494">
        <v>1799.95</v>
      </c>
      <c r="D415" s="495">
        <v>1801.6499999999999</v>
      </c>
      <c r="E415" s="495">
        <v>1783.3499999999997</v>
      </c>
      <c r="F415" s="495">
        <v>1766.7499999999998</v>
      </c>
      <c r="G415" s="495">
        <v>1748.4499999999996</v>
      </c>
      <c r="H415" s="495">
        <v>1818.2499999999998</v>
      </c>
      <c r="I415" s="495">
        <v>1836.55</v>
      </c>
      <c r="J415" s="495">
        <v>1853.1499999999999</v>
      </c>
      <c r="K415" s="494">
        <v>1819.95</v>
      </c>
      <c r="L415" s="494">
        <v>1785.05</v>
      </c>
      <c r="M415" s="494">
        <v>1.4247700000000001</v>
      </c>
    </row>
    <row r="416" spans="1:13">
      <c r="A416" s="254">
        <v>406</v>
      </c>
      <c r="B416" s="497" t="s">
        <v>485</v>
      </c>
      <c r="C416" s="494">
        <v>507.45</v>
      </c>
      <c r="D416" s="495">
        <v>503.66666666666669</v>
      </c>
      <c r="E416" s="495">
        <v>493.33333333333337</v>
      </c>
      <c r="F416" s="495">
        <v>479.2166666666667</v>
      </c>
      <c r="G416" s="495">
        <v>468.88333333333338</v>
      </c>
      <c r="H416" s="495">
        <v>517.7833333333333</v>
      </c>
      <c r="I416" s="495">
        <v>528.11666666666679</v>
      </c>
      <c r="J416" s="495">
        <v>542.23333333333335</v>
      </c>
      <c r="K416" s="494">
        <v>514</v>
      </c>
      <c r="L416" s="494">
        <v>489.55</v>
      </c>
      <c r="M416" s="494">
        <v>3.0119600000000002</v>
      </c>
    </row>
    <row r="417" spans="1:13">
      <c r="A417" s="254">
        <v>407</v>
      </c>
      <c r="B417" s="497" t="s">
        <v>486</v>
      </c>
      <c r="C417" s="494">
        <v>1254.55</v>
      </c>
      <c r="D417" s="495">
        <v>1263.5666666666666</v>
      </c>
      <c r="E417" s="495">
        <v>1242.2833333333333</v>
      </c>
      <c r="F417" s="495">
        <v>1230.0166666666667</v>
      </c>
      <c r="G417" s="495">
        <v>1208.7333333333333</v>
      </c>
      <c r="H417" s="495">
        <v>1275.8333333333333</v>
      </c>
      <c r="I417" s="495">
        <v>1297.1166666666666</v>
      </c>
      <c r="J417" s="495">
        <v>1309.3833333333332</v>
      </c>
      <c r="K417" s="494">
        <v>1284.8499999999999</v>
      </c>
      <c r="L417" s="494">
        <v>1251.3</v>
      </c>
      <c r="M417" s="494">
        <v>4.7E-2</v>
      </c>
    </row>
    <row r="418" spans="1:13">
      <c r="A418" s="254">
        <v>408</v>
      </c>
      <c r="B418" s="497" t="s">
        <v>762</v>
      </c>
      <c r="C418" s="494">
        <v>1514.5</v>
      </c>
      <c r="D418" s="495">
        <v>1522.75</v>
      </c>
      <c r="E418" s="495">
        <v>1491.75</v>
      </c>
      <c r="F418" s="495">
        <v>1469</v>
      </c>
      <c r="G418" s="495">
        <v>1438</v>
      </c>
      <c r="H418" s="495">
        <v>1545.5</v>
      </c>
      <c r="I418" s="495">
        <v>1576.5</v>
      </c>
      <c r="J418" s="495">
        <v>1599.25</v>
      </c>
      <c r="K418" s="494">
        <v>1553.75</v>
      </c>
      <c r="L418" s="494">
        <v>1500</v>
      </c>
      <c r="M418" s="494">
        <v>0.99719000000000002</v>
      </c>
    </row>
    <row r="419" spans="1:13">
      <c r="A419" s="254">
        <v>409</v>
      </c>
      <c r="B419" s="497" t="s">
        <v>487</v>
      </c>
      <c r="C419" s="494">
        <v>572.85</v>
      </c>
      <c r="D419" s="495">
        <v>574.98333333333323</v>
      </c>
      <c r="E419" s="495">
        <v>560.96666666666647</v>
      </c>
      <c r="F419" s="495">
        <v>549.08333333333326</v>
      </c>
      <c r="G419" s="495">
        <v>535.06666666666649</v>
      </c>
      <c r="H419" s="495">
        <v>586.86666666666645</v>
      </c>
      <c r="I419" s="495">
        <v>600.8833333333331</v>
      </c>
      <c r="J419" s="495">
        <v>612.76666666666642</v>
      </c>
      <c r="K419" s="494">
        <v>589</v>
      </c>
      <c r="L419" s="494">
        <v>563.1</v>
      </c>
      <c r="M419" s="494">
        <v>0.57045000000000001</v>
      </c>
    </row>
    <row r="420" spans="1:13">
      <c r="A420" s="254">
        <v>410</v>
      </c>
      <c r="B420" s="497" t="s">
        <v>488</v>
      </c>
      <c r="C420" s="494">
        <v>7.8</v>
      </c>
      <c r="D420" s="495">
        <v>7.8166666666666664</v>
      </c>
      <c r="E420" s="495">
        <v>7.7333333333333325</v>
      </c>
      <c r="F420" s="495">
        <v>7.6666666666666661</v>
      </c>
      <c r="G420" s="495">
        <v>7.5833333333333321</v>
      </c>
      <c r="H420" s="495">
        <v>7.8833333333333329</v>
      </c>
      <c r="I420" s="495">
        <v>7.9666666666666668</v>
      </c>
      <c r="J420" s="495">
        <v>8.0333333333333332</v>
      </c>
      <c r="K420" s="494">
        <v>7.9</v>
      </c>
      <c r="L420" s="494">
        <v>7.75</v>
      </c>
      <c r="M420" s="494">
        <v>67.347089999999994</v>
      </c>
    </row>
    <row r="421" spans="1:13">
      <c r="A421" s="254">
        <v>411</v>
      </c>
      <c r="B421" s="497" t="s">
        <v>763</v>
      </c>
      <c r="C421" s="494">
        <v>60.8</v>
      </c>
      <c r="D421" s="495">
        <v>60.54999999999999</v>
      </c>
      <c r="E421" s="495">
        <v>59.799999999999983</v>
      </c>
      <c r="F421" s="495">
        <v>58.79999999999999</v>
      </c>
      <c r="G421" s="495">
        <v>58.049999999999983</v>
      </c>
      <c r="H421" s="495">
        <v>61.549999999999983</v>
      </c>
      <c r="I421" s="495">
        <v>62.3</v>
      </c>
      <c r="J421" s="495">
        <v>63.299999999999983</v>
      </c>
      <c r="K421" s="494">
        <v>61.3</v>
      </c>
      <c r="L421" s="494">
        <v>59.55</v>
      </c>
      <c r="M421" s="494">
        <v>27.115259999999999</v>
      </c>
    </row>
    <row r="422" spans="1:13">
      <c r="A422" s="254">
        <v>412</v>
      </c>
      <c r="B422" s="497" t="s">
        <v>489</v>
      </c>
      <c r="C422" s="494">
        <v>97.15</v>
      </c>
      <c r="D422" s="495">
        <v>97.333333333333329</v>
      </c>
      <c r="E422" s="495">
        <v>96.316666666666663</v>
      </c>
      <c r="F422" s="495">
        <v>95.483333333333334</v>
      </c>
      <c r="G422" s="495">
        <v>94.466666666666669</v>
      </c>
      <c r="H422" s="495">
        <v>98.166666666666657</v>
      </c>
      <c r="I422" s="495">
        <v>99.183333333333337</v>
      </c>
      <c r="J422" s="495">
        <v>100.01666666666665</v>
      </c>
      <c r="K422" s="494">
        <v>98.35</v>
      </c>
      <c r="L422" s="494">
        <v>96.5</v>
      </c>
      <c r="M422" s="494">
        <v>3.1393499999999999</v>
      </c>
    </row>
    <row r="423" spans="1:13">
      <c r="A423" s="254">
        <v>413</v>
      </c>
      <c r="B423" s="497" t="s">
        <v>169</v>
      </c>
      <c r="C423" s="494">
        <v>336.45</v>
      </c>
      <c r="D423" s="495">
        <v>335.99999999999994</v>
      </c>
      <c r="E423" s="495">
        <v>332.09999999999991</v>
      </c>
      <c r="F423" s="495">
        <v>327.74999999999994</v>
      </c>
      <c r="G423" s="495">
        <v>323.84999999999991</v>
      </c>
      <c r="H423" s="495">
        <v>340.34999999999991</v>
      </c>
      <c r="I423" s="495">
        <v>344.24999999999989</v>
      </c>
      <c r="J423" s="495">
        <v>348.59999999999991</v>
      </c>
      <c r="K423" s="494">
        <v>339.9</v>
      </c>
      <c r="L423" s="494">
        <v>331.65</v>
      </c>
      <c r="M423" s="494">
        <v>442.23939999999999</v>
      </c>
    </row>
    <row r="424" spans="1:13">
      <c r="A424" s="254">
        <v>414</v>
      </c>
      <c r="B424" s="497" t="s">
        <v>168</v>
      </c>
      <c r="C424" s="494">
        <v>93.1</v>
      </c>
      <c r="D424" s="495">
        <v>93.516666666666666</v>
      </c>
      <c r="E424" s="495">
        <v>90.333333333333329</v>
      </c>
      <c r="F424" s="495">
        <v>87.566666666666663</v>
      </c>
      <c r="G424" s="495">
        <v>84.383333333333326</v>
      </c>
      <c r="H424" s="495">
        <v>96.283333333333331</v>
      </c>
      <c r="I424" s="495">
        <v>99.466666666666669</v>
      </c>
      <c r="J424" s="495">
        <v>102.23333333333333</v>
      </c>
      <c r="K424" s="494">
        <v>96.7</v>
      </c>
      <c r="L424" s="494">
        <v>90.75</v>
      </c>
      <c r="M424" s="494">
        <v>728.44015999999999</v>
      </c>
    </row>
    <row r="425" spans="1:13">
      <c r="A425" s="254">
        <v>415</v>
      </c>
      <c r="B425" s="497" t="s">
        <v>766</v>
      </c>
      <c r="C425" s="494">
        <v>327.10000000000002</v>
      </c>
      <c r="D425" s="495">
        <v>326.13333333333333</v>
      </c>
      <c r="E425" s="495">
        <v>319.36666666666667</v>
      </c>
      <c r="F425" s="495">
        <v>311.63333333333333</v>
      </c>
      <c r="G425" s="495">
        <v>304.86666666666667</v>
      </c>
      <c r="H425" s="495">
        <v>333.86666666666667</v>
      </c>
      <c r="I425" s="495">
        <v>340.63333333333333</v>
      </c>
      <c r="J425" s="495">
        <v>348.36666666666667</v>
      </c>
      <c r="K425" s="494">
        <v>332.9</v>
      </c>
      <c r="L425" s="494">
        <v>318.39999999999998</v>
      </c>
      <c r="M425" s="494">
        <v>14.91095</v>
      </c>
    </row>
    <row r="426" spans="1:13">
      <c r="A426" s="254">
        <v>416</v>
      </c>
      <c r="B426" s="497" t="s">
        <v>836</v>
      </c>
      <c r="C426" s="494">
        <v>232.4</v>
      </c>
      <c r="D426" s="495">
        <v>231.33333333333334</v>
      </c>
      <c r="E426" s="495">
        <v>227.56666666666669</v>
      </c>
      <c r="F426" s="495">
        <v>222.73333333333335</v>
      </c>
      <c r="G426" s="495">
        <v>218.9666666666667</v>
      </c>
      <c r="H426" s="495">
        <v>236.16666666666669</v>
      </c>
      <c r="I426" s="495">
        <v>239.93333333333334</v>
      </c>
      <c r="J426" s="495">
        <v>244.76666666666668</v>
      </c>
      <c r="K426" s="494">
        <v>235.1</v>
      </c>
      <c r="L426" s="494">
        <v>226.5</v>
      </c>
      <c r="M426" s="494">
        <v>6.58256</v>
      </c>
    </row>
    <row r="427" spans="1:13">
      <c r="A427" s="254">
        <v>417</v>
      </c>
      <c r="B427" s="497" t="s">
        <v>174</v>
      </c>
      <c r="C427" s="494">
        <v>915.8</v>
      </c>
      <c r="D427" s="495">
        <v>921.93333333333339</v>
      </c>
      <c r="E427" s="495">
        <v>896.86666666666679</v>
      </c>
      <c r="F427" s="495">
        <v>877.93333333333339</v>
      </c>
      <c r="G427" s="495">
        <v>852.86666666666679</v>
      </c>
      <c r="H427" s="495">
        <v>940.86666666666679</v>
      </c>
      <c r="I427" s="495">
        <v>965.93333333333339</v>
      </c>
      <c r="J427" s="495">
        <v>984.86666666666679</v>
      </c>
      <c r="K427" s="494">
        <v>947</v>
      </c>
      <c r="L427" s="494">
        <v>903</v>
      </c>
      <c r="M427" s="494">
        <v>11.36791</v>
      </c>
    </row>
    <row r="428" spans="1:13">
      <c r="A428" s="254">
        <v>418</v>
      </c>
      <c r="B428" s="497" t="s">
        <v>490</v>
      </c>
      <c r="C428" s="494">
        <v>547.20000000000005</v>
      </c>
      <c r="D428" s="495">
        <v>545.7833333333333</v>
      </c>
      <c r="E428" s="495">
        <v>537.01666666666665</v>
      </c>
      <c r="F428" s="495">
        <v>526.83333333333337</v>
      </c>
      <c r="G428" s="495">
        <v>518.06666666666672</v>
      </c>
      <c r="H428" s="495">
        <v>555.96666666666658</v>
      </c>
      <c r="I428" s="495">
        <v>564.73333333333323</v>
      </c>
      <c r="J428" s="495">
        <v>574.91666666666652</v>
      </c>
      <c r="K428" s="494">
        <v>554.54999999999995</v>
      </c>
      <c r="L428" s="494">
        <v>535.6</v>
      </c>
      <c r="M428" s="494">
        <v>1.1738999999999999</v>
      </c>
    </row>
    <row r="429" spans="1:13">
      <c r="A429" s="254">
        <v>419</v>
      </c>
      <c r="B429" s="497" t="s">
        <v>793</v>
      </c>
      <c r="C429" s="494">
        <v>295.75</v>
      </c>
      <c r="D429" s="495">
        <v>297.51666666666665</v>
      </c>
      <c r="E429" s="495">
        <v>291.23333333333329</v>
      </c>
      <c r="F429" s="495">
        <v>286.71666666666664</v>
      </c>
      <c r="G429" s="495">
        <v>280.43333333333328</v>
      </c>
      <c r="H429" s="495">
        <v>302.0333333333333</v>
      </c>
      <c r="I429" s="495">
        <v>308.31666666666661</v>
      </c>
      <c r="J429" s="495">
        <v>312.83333333333331</v>
      </c>
      <c r="K429" s="494">
        <v>303.8</v>
      </c>
      <c r="L429" s="494">
        <v>293</v>
      </c>
      <c r="M429" s="494">
        <v>5.0762900000000002</v>
      </c>
    </row>
    <row r="430" spans="1:13">
      <c r="A430" s="254">
        <v>420</v>
      </c>
      <c r="B430" s="497" t="s">
        <v>491</v>
      </c>
      <c r="C430" s="494">
        <v>175.65</v>
      </c>
      <c r="D430" s="495">
        <v>176.79999999999998</v>
      </c>
      <c r="E430" s="495">
        <v>171.94999999999996</v>
      </c>
      <c r="F430" s="495">
        <v>168.24999999999997</v>
      </c>
      <c r="G430" s="495">
        <v>163.39999999999995</v>
      </c>
      <c r="H430" s="495">
        <v>180.49999999999997</v>
      </c>
      <c r="I430" s="495">
        <v>185.35</v>
      </c>
      <c r="J430" s="495">
        <v>189.04999999999998</v>
      </c>
      <c r="K430" s="494">
        <v>181.65</v>
      </c>
      <c r="L430" s="494">
        <v>173.1</v>
      </c>
      <c r="M430" s="494">
        <v>15.50398</v>
      </c>
    </row>
    <row r="431" spans="1:13">
      <c r="A431" s="254">
        <v>421</v>
      </c>
      <c r="B431" s="497" t="s">
        <v>175</v>
      </c>
      <c r="C431" s="494">
        <v>637.95000000000005</v>
      </c>
      <c r="D431" s="495">
        <v>637.9666666666667</v>
      </c>
      <c r="E431" s="495">
        <v>630.13333333333344</v>
      </c>
      <c r="F431" s="495">
        <v>622.31666666666672</v>
      </c>
      <c r="G431" s="495">
        <v>614.48333333333346</v>
      </c>
      <c r="H431" s="495">
        <v>645.78333333333342</v>
      </c>
      <c r="I431" s="495">
        <v>653.61666666666667</v>
      </c>
      <c r="J431" s="495">
        <v>661.43333333333339</v>
      </c>
      <c r="K431" s="494">
        <v>645.79999999999995</v>
      </c>
      <c r="L431" s="494">
        <v>630.15</v>
      </c>
      <c r="M431" s="494">
        <v>76.681799999999996</v>
      </c>
    </row>
    <row r="432" spans="1:13">
      <c r="A432" s="254">
        <v>422</v>
      </c>
      <c r="B432" s="497" t="s">
        <v>176</v>
      </c>
      <c r="C432" s="494">
        <v>455.2</v>
      </c>
      <c r="D432" s="495">
        <v>457.14999999999992</v>
      </c>
      <c r="E432" s="495">
        <v>451.94999999999982</v>
      </c>
      <c r="F432" s="495">
        <v>448.69999999999987</v>
      </c>
      <c r="G432" s="495">
        <v>443.49999999999977</v>
      </c>
      <c r="H432" s="495">
        <v>460.39999999999986</v>
      </c>
      <c r="I432" s="495">
        <v>465.6</v>
      </c>
      <c r="J432" s="495">
        <v>468.84999999999991</v>
      </c>
      <c r="K432" s="494">
        <v>462.35</v>
      </c>
      <c r="L432" s="494">
        <v>453.9</v>
      </c>
      <c r="M432" s="494">
        <v>9.0416600000000003</v>
      </c>
    </row>
    <row r="433" spans="1:13">
      <c r="A433" s="254">
        <v>423</v>
      </c>
      <c r="B433" s="497" t="s">
        <v>492</v>
      </c>
      <c r="C433" s="494">
        <v>2324.1999999999998</v>
      </c>
      <c r="D433" s="495">
        <v>2303.6333333333332</v>
      </c>
      <c r="E433" s="495">
        <v>2272.2666666666664</v>
      </c>
      <c r="F433" s="495">
        <v>2220.333333333333</v>
      </c>
      <c r="G433" s="495">
        <v>2188.9666666666662</v>
      </c>
      <c r="H433" s="495">
        <v>2355.5666666666666</v>
      </c>
      <c r="I433" s="495">
        <v>2386.9333333333334</v>
      </c>
      <c r="J433" s="495">
        <v>2438.8666666666668</v>
      </c>
      <c r="K433" s="494">
        <v>2335</v>
      </c>
      <c r="L433" s="494">
        <v>2251.6999999999998</v>
      </c>
      <c r="M433" s="494">
        <v>0.33500999999999997</v>
      </c>
    </row>
    <row r="434" spans="1:13">
      <c r="A434" s="254">
        <v>424</v>
      </c>
      <c r="B434" s="497" t="s">
        <v>493</v>
      </c>
      <c r="C434" s="494">
        <v>683.15</v>
      </c>
      <c r="D434" s="495">
        <v>686.31666666666661</v>
      </c>
      <c r="E434" s="495">
        <v>673.68333333333317</v>
      </c>
      <c r="F434" s="495">
        <v>664.21666666666658</v>
      </c>
      <c r="G434" s="495">
        <v>651.58333333333314</v>
      </c>
      <c r="H434" s="495">
        <v>695.78333333333319</v>
      </c>
      <c r="I434" s="495">
        <v>708.41666666666663</v>
      </c>
      <c r="J434" s="495">
        <v>717.88333333333321</v>
      </c>
      <c r="K434" s="494">
        <v>698.95</v>
      </c>
      <c r="L434" s="494">
        <v>676.85</v>
      </c>
      <c r="M434" s="494">
        <v>0.38116</v>
      </c>
    </row>
    <row r="435" spans="1:13">
      <c r="A435" s="254">
        <v>425</v>
      </c>
      <c r="B435" s="497" t="s">
        <v>494</v>
      </c>
      <c r="C435" s="494">
        <v>278.60000000000002</v>
      </c>
      <c r="D435" s="495">
        <v>278.48333333333335</v>
      </c>
      <c r="E435" s="495">
        <v>275.16666666666669</v>
      </c>
      <c r="F435" s="495">
        <v>271.73333333333335</v>
      </c>
      <c r="G435" s="495">
        <v>268.41666666666669</v>
      </c>
      <c r="H435" s="495">
        <v>281.91666666666669</v>
      </c>
      <c r="I435" s="495">
        <v>285.23333333333329</v>
      </c>
      <c r="J435" s="495">
        <v>288.66666666666669</v>
      </c>
      <c r="K435" s="494">
        <v>281.8</v>
      </c>
      <c r="L435" s="494">
        <v>275.05</v>
      </c>
      <c r="M435" s="494">
        <v>1.1051899999999999</v>
      </c>
    </row>
    <row r="436" spans="1:13">
      <c r="A436" s="254">
        <v>426</v>
      </c>
      <c r="B436" s="497" t="s">
        <v>495</v>
      </c>
      <c r="C436" s="494">
        <v>250.6</v>
      </c>
      <c r="D436" s="495">
        <v>252.06666666666669</v>
      </c>
      <c r="E436" s="495">
        <v>248.13333333333338</v>
      </c>
      <c r="F436" s="495">
        <v>245.66666666666669</v>
      </c>
      <c r="G436" s="495">
        <v>241.73333333333338</v>
      </c>
      <c r="H436" s="495">
        <v>254.53333333333339</v>
      </c>
      <c r="I436" s="495">
        <v>258.4666666666667</v>
      </c>
      <c r="J436" s="495">
        <v>260.93333333333339</v>
      </c>
      <c r="K436" s="494">
        <v>256</v>
      </c>
      <c r="L436" s="494">
        <v>249.6</v>
      </c>
      <c r="M436" s="494">
        <v>0.99306000000000005</v>
      </c>
    </row>
    <row r="437" spans="1:13">
      <c r="A437" s="254">
        <v>427</v>
      </c>
      <c r="B437" s="497" t="s">
        <v>496</v>
      </c>
      <c r="C437" s="494">
        <v>1993.2</v>
      </c>
      <c r="D437" s="495">
        <v>1982.8999999999999</v>
      </c>
      <c r="E437" s="495">
        <v>1962.8499999999997</v>
      </c>
      <c r="F437" s="495">
        <v>1932.4999999999998</v>
      </c>
      <c r="G437" s="495">
        <v>1912.4499999999996</v>
      </c>
      <c r="H437" s="495">
        <v>2013.2499999999998</v>
      </c>
      <c r="I437" s="495">
        <v>2033.3</v>
      </c>
      <c r="J437" s="495">
        <v>2063.6499999999996</v>
      </c>
      <c r="K437" s="494">
        <v>2002.95</v>
      </c>
      <c r="L437" s="494">
        <v>1952.55</v>
      </c>
      <c r="M437" s="494">
        <v>0.47382999999999997</v>
      </c>
    </row>
    <row r="438" spans="1:13">
      <c r="A438" s="254">
        <v>428</v>
      </c>
      <c r="B438" s="497" t="s">
        <v>764</v>
      </c>
      <c r="C438" s="494">
        <v>649.45000000000005</v>
      </c>
      <c r="D438" s="495">
        <v>652.91666666666663</v>
      </c>
      <c r="E438" s="495">
        <v>633.5333333333333</v>
      </c>
      <c r="F438" s="495">
        <v>617.61666666666667</v>
      </c>
      <c r="G438" s="495">
        <v>598.23333333333335</v>
      </c>
      <c r="H438" s="495">
        <v>668.83333333333326</v>
      </c>
      <c r="I438" s="495">
        <v>688.2166666666667</v>
      </c>
      <c r="J438" s="495">
        <v>704.13333333333321</v>
      </c>
      <c r="K438" s="494">
        <v>672.3</v>
      </c>
      <c r="L438" s="494">
        <v>637</v>
      </c>
      <c r="M438" s="494">
        <v>2.3376000000000001</v>
      </c>
    </row>
    <row r="439" spans="1:13">
      <c r="A439" s="254">
        <v>429</v>
      </c>
      <c r="B439" s="497" t="s">
        <v>814</v>
      </c>
      <c r="C439" s="494">
        <v>544.04999999999995</v>
      </c>
      <c r="D439" s="495">
        <v>537.68333333333328</v>
      </c>
      <c r="E439" s="495">
        <v>528.36666666666656</v>
      </c>
      <c r="F439" s="495">
        <v>512.68333333333328</v>
      </c>
      <c r="G439" s="495">
        <v>503.36666666666656</v>
      </c>
      <c r="H439" s="495">
        <v>553.36666666666656</v>
      </c>
      <c r="I439" s="495">
        <v>562.68333333333339</v>
      </c>
      <c r="J439" s="495">
        <v>578.36666666666656</v>
      </c>
      <c r="K439" s="494">
        <v>547</v>
      </c>
      <c r="L439" s="494">
        <v>522</v>
      </c>
      <c r="M439" s="494">
        <v>10.655939999999999</v>
      </c>
    </row>
    <row r="440" spans="1:13">
      <c r="A440" s="254">
        <v>430</v>
      </c>
      <c r="B440" s="497" t="s">
        <v>497</v>
      </c>
      <c r="C440" s="494">
        <v>4.5</v>
      </c>
      <c r="D440" s="495">
        <v>4.5166666666666666</v>
      </c>
      <c r="E440" s="495">
        <v>4.4333333333333336</v>
      </c>
      <c r="F440" s="495">
        <v>4.3666666666666671</v>
      </c>
      <c r="G440" s="495">
        <v>4.2833333333333341</v>
      </c>
      <c r="H440" s="495">
        <v>4.583333333333333</v>
      </c>
      <c r="I440" s="495">
        <v>4.666666666666667</v>
      </c>
      <c r="J440" s="495">
        <v>4.7333333333333325</v>
      </c>
      <c r="K440" s="494">
        <v>4.5999999999999996</v>
      </c>
      <c r="L440" s="494">
        <v>4.45</v>
      </c>
      <c r="M440" s="494">
        <v>61.429180000000002</v>
      </c>
    </row>
    <row r="441" spans="1:13">
      <c r="A441" s="254">
        <v>431</v>
      </c>
      <c r="B441" s="497" t="s">
        <v>498</v>
      </c>
      <c r="C441" s="494">
        <v>135.6</v>
      </c>
      <c r="D441" s="495">
        <v>136.38333333333335</v>
      </c>
      <c r="E441" s="495">
        <v>131.76666666666671</v>
      </c>
      <c r="F441" s="495">
        <v>127.93333333333337</v>
      </c>
      <c r="G441" s="495">
        <v>123.31666666666672</v>
      </c>
      <c r="H441" s="495">
        <v>140.2166666666667</v>
      </c>
      <c r="I441" s="495">
        <v>144.83333333333331</v>
      </c>
      <c r="J441" s="495">
        <v>148.66666666666669</v>
      </c>
      <c r="K441" s="494">
        <v>141</v>
      </c>
      <c r="L441" s="494">
        <v>132.55000000000001</v>
      </c>
      <c r="M441" s="494">
        <v>2.5738300000000001</v>
      </c>
    </row>
    <row r="442" spans="1:13">
      <c r="A442" s="254">
        <v>432</v>
      </c>
      <c r="B442" s="497" t="s">
        <v>765</v>
      </c>
      <c r="C442" s="494">
        <v>1458.15</v>
      </c>
      <c r="D442" s="495">
        <v>1461.75</v>
      </c>
      <c r="E442" s="495">
        <v>1443</v>
      </c>
      <c r="F442" s="495">
        <v>1427.85</v>
      </c>
      <c r="G442" s="495">
        <v>1409.1</v>
      </c>
      <c r="H442" s="495">
        <v>1476.9</v>
      </c>
      <c r="I442" s="495">
        <v>1495.65</v>
      </c>
      <c r="J442" s="495">
        <v>1510.8000000000002</v>
      </c>
      <c r="K442" s="494">
        <v>1480.5</v>
      </c>
      <c r="L442" s="494">
        <v>1446.6</v>
      </c>
      <c r="M442" s="494">
        <v>0.50409999999999999</v>
      </c>
    </row>
    <row r="443" spans="1:13">
      <c r="A443" s="254">
        <v>433</v>
      </c>
      <c r="B443" s="497" t="s">
        <v>499</v>
      </c>
      <c r="C443" s="494">
        <v>1188.6500000000001</v>
      </c>
      <c r="D443" s="495">
        <v>1195.2666666666667</v>
      </c>
      <c r="E443" s="495">
        <v>1170.5333333333333</v>
      </c>
      <c r="F443" s="495">
        <v>1152.4166666666667</v>
      </c>
      <c r="G443" s="495">
        <v>1127.6833333333334</v>
      </c>
      <c r="H443" s="495">
        <v>1213.3833333333332</v>
      </c>
      <c r="I443" s="495">
        <v>1238.1166666666663</v>
      </c>
      <c r="J443" s="495">
        <v>1256.2333333333331</v>
      </c>
      <c r="K443" s="494">
        <v>1220</v>
      </c>
      <c r="L443" s="494">
        <v>1177.1500000000001</v>
      </c>
      <c r="M443" s="494">
        <v>0.59526999999999997</v>
      </c>
    </row>
    <row r="444" spans="1:13">
      <c r="A444" s="254">
        <v>434</v>
      </c>
      <c r="B444" s="497" t="s">
        <v>275</v>
      </c>
      <c r="C444" s="494">
        <v>599.79999999999995</v>
      </c>
      <c r="D444" s="495">
        <v>602.18333333333328</v>
      </c>
      <c r="E444" s="495">
        <v>594.61666666666656</v>
      </c>
      <c r="F444" s="495">
        <v>589.43333333333328</v>
      </c>
      <c r="G444" s="495">
        <v>581.86666666666656</v>
      </c>
      <c r="H444" s="495">
        <v>607.36666666666656</v>
      </c>
      <c r="I444" s="495">
        <v>614.93333333333339</v>
      </c>
      <c r="J444" s="495">
        <v>620.11666666666656</v>
      </c>
      <c r="K444" s="494">
        <v>609.75</v>
      </c>
      <c r="L444" s="494">
        <v>597</v>
      </c>
      <c r="M444" s="494">
        <v>2.8524400000000001</v>
      </c>
    </row>
    <row r="445" spans="1:13">
      <c r="A445" s="254">
        <v>435</v>
      </c>
      <c r="B445" s="497" t="s">
        <v>500</v>
      </c>
      <c r="C445" s="494">
        <v>883.1</v>
      </c>
      <c r="D445" s="495">
        <v>869.36666666666667</v>
      </c>
      <c r="E445" s="495">
        <v>853.73333333333335</v>
      </c>
      <c r="F445" s="495">
        <v>824.36666666666667</v>
      </c>
      <c r="G445" s="495">
        <v>808.73333333333335</v>
      </c>
      <c r="H445" s="495">
        <v>898.73333333333335</v>
      </c>
      <c r="I445" s="495">
        <v>914.36666666666679</v>
      </c>
      <c r="J445" s="495">
        <v>943.73333333333335</v>
      </c>
      <c r="K445" s="494">
        <v>885</v>
      </c>
      <c r="L445" s="494">
        <v>840</v>
      </c>
      <c r="M445" s="494">
        <v>0.40653</v>
      </c>
    </row>
    <row r="446" spans="1:13">
      <c r="A446" s="254">
        <v>436</v>
      </c>
      <c r="B446" s="497" t="s">
        <v>501</v>
      </c>
      <c r="C446" s="494">
        <v>478</v>
      </c>
      <c r="D446" s="495">
        <v>475.8</v>
      </c>
      <c r="E446" s="495">
        <v>456.6</v>
      </c>
      <c r="F446" s="495">
        <v>435.2</v>
      </c>
      <c r="G446" s="495">
        <v>416</v>
      </c>
      <c r="H446" s="495">
        <v>497.20000000000005</v>
      </c>
      <c r="I446" s="495">
        <v>516.4</v>
      </c>
      <c r="J446" s="495">
        <v>537.80000000000007</v>
      </c>
      <c r="K446" s="494">
        <v>495</v>
      </c>
      <c r="L446" s="494">
        <v>454.4</v>
      </c>
      <c r="M446" s="494">
        <v>2.58785</v>
      </c>
    </row>
    <row r="447" spans="1:13">
      <c r="A447" s="254">
        <v>437</v>
      </c>
      <c r="B447" s="497" t="s">
        <v>502</v>
      </c>
      <c r="C447" s="494">
        <v>7671.45</v>
      </c>
      <c r="D447" s="495">
        <v>7689.6333333333341</v>
      </c>
      <c r="E447" s="495">
        <v>7481.8166666666684</v>
      </c>
      <c r="F447" s="495">
        <v>7292.1833333333343</v>
      </c>
      <c r="G447" s="495">
        <v>7084.3666666666686</v>
      </c>
      <c r="H447" s="495">
        <v>7879.2666666666682</v>
      </c>
      <c r="I447" s="495">
        <v>8087.0833333333339</v>
      </c>
      <c r="J447" s="495">
        <v>8276.7166666666672</v>
      </c>
      <c r="K447" s="494">
        <v>7897.45</v>
      </c>
      <c r="L447" s="494">
        <v>7500</v>
      </c>
      <c r="M447" s="494">
        <v>0.18078</v>
      </c>
    </row>
    <row r="448" spans="1:13">
      <c r="A448" s="254">
        <v>438</v>
      </c>
      <c r="B448" s="497" t="s">
        <v>503</v>
      </c>
      <c r="C448" s="494">
        <v>283.3</v>
      </c>
      <c r="D448" s="495">
        <v>279.3</v>
      </c>
      <c r="E448" s="495">
        <v>272.60000000000002</v>
      </c>
      <c r="F448" s="495">
        <v>261.90000000000003</v>
      </c>
      <c r="G448" s="495">
        <v>255.20000000000005</v>
      </c>
      <c r="H448" s="495">
        <v>290</v>
      </c>
      <c r="I448" s="495">
        <v>296.69999999999993</v>
      </c>
      <c r="J448" s="495">
        <v>307.39999999999998</v>
      </c>
      <c r="K448" s="494">
        <v>286</v>
      </c>
      <c r="L448" s="494">
        <v>268.60000000000002</v>
      </c>
      <c r="M448" s="494">
        <v>0.79013</v>
      </c>
    </row>
    <row r="449" spans="1:13">
      <c r="A449" s="254">
        <v>439</v>
      </c>
      <c r="B449" s="497" t="s">
        <v>504</v>
      </c>
      <c r="C449" s="494">
        <v>34.049999999999997</v>
      </c>
      <c r="D449" s="495">
        <v>34.033333333333331</v>
      </c>
      <c r="E449" s="495">
        <v>32.266666666666666</v>
      </c>
      <c r="F449" s="495">
        <v>30.483333333333334</v>
      </c>
      <c r="G449" s="495">
        <v>28.716666666666669</v>
      </c>
      <c r="H449" s="495">
        <v>35.816666666666663</v>
      </c>
      <c r="I449" s="495">
        <v>37.583333333333329</v>
      </c>
      <c r="J449" s="495">
        <v>39.36666666666666</v>
      </c>
      <c r="K449" s="494">
        <v>35.799999999999997</v>
      </c>
      <c r="L449" s="494">
        <v>32.25</v>
      </c>
      <c r="M449" s="494">
        <v>562.40044999999998</v>
      </c>
    </row>
    <row r="450" spans="1:13">
      <c r="A450" s="254">
        <v>440</v>
      </c>
      <c r="B450" s="497" t="s">
        <v>188</v>
      </c>
      <c r="C450" s="494">
        <v>532.79999999999995</v>
      </c>
      <c r="D450" s="495">
        <v>532.93333333333328</v>
      </c>
      <c r="E450" s="495">
        <v>527.86666666666656</v>
      </c>
      <c r="F450" s="495">
        <v>522.93333333333328</v>
      </c>
      <c r="G450" s="495">
        <v>517.86666666666656</v>
      </c>
      <c r="H450" s="495">
        <v>537.86666666666656</v>
      </c>
      <c r="I450" s="495">
        <v>542.93333333333339</v>
      </c>
      <c r="J450" s="495">
        <v>547.86666666666656</v>
      </c>
      <c r="K450" s="494">
        <v>538</v>
      </c>
      <c r="L450" s="494">
        <v>528</v>
      </c>
      <c r="M450" s="494">
        <v>14.1144</v>
      </c>
    </row>
    <row r="451" spans="1:13">
      <c r="A451" s="254">
        <v>441</v>
      </c>
      <c r="B451" s="497" t="s">
        <v>767</v>
      </c>
      <c r="C451" s="494">
        <v>15565.45</v>
      </c>
      <c r="D451" s="495">
        <v>15461.816666666666</v>
      </c>
      <c r="E451" s="495">
        <v>15323.633333333331</v>
      </c>
      <c r="F451" s="495">
        <v>15081.816666666666</v>
      </c>
      <c r="G451" s="495">
        <v>14943.633333333331</v>
      </c>
      <c r="H451" s="495">
        <v>15703.633333333331</v>
      </c>
      <c r="I451" s="495">
        <v>15841.816666666666</v>
      </c>
      <c r="J451" s="495">
        <v>16083.633333333331</v>
      </c>
      <c r="K451" s="494">
        <v>15600</v>
      </c>
      <c r="L451" s="494">
        <v>15220</v>
      </c>
      <c r="M451" s="494">
        <v>2.2349999999999998E-2</v>
      </c>
    </row>
    <row r="452" spans="1:13">
      <c r="A452" s="254">
        <v>442</v>
      </c>
      <c r="B452" s="497" t="s">
        <v>177</v>
      </c>
      <c r="C452" s="494">
        <v>726.15</v>
      </c>
      <c r="D452" s="495">
        <v>729.75</v>
      </c>
      <c r="E452" s="495">
        <v>716.65</v>
      </c>
      <c r="F452" s="495">
        <v>707.15</v>
      </c>
      <c r="G452" s="495">
        <v>694.05</v>
      </c>
      <c r="H452" s="495">
        <v>739.25</v>
      </c>
      <c r="I452" s="495">
        <v>752.34999999999991</v>
      </c>
      <c r="J452" s="495">
        <v>761.85</v>
      </c>
      <c r="K452" s="494">
        <v>742.85</v>
      </c>
      <c r="L452" s="494">
        <v>720.25</v>
      </c>
      <c r="M452" s="494">
        <v>35.575490000000002</v>
      </c>
    </row>
    <row r="453" spans="1:13">
      <c r="A453" s="254">
        <v>443</v>
      </c>
      <c r="B453" s="497" t="s">
        <v>768</v>
      </c>
      <c r="C453" s="494">
        <v>125.05</v>
      </c>
      <c r="D453" s="495">
        <v>122.33333333333333</v>
      </c>
      <c r="E453" s="495">
        <v>117.91666666666666</v>
      </c>
      <c r="F453" s="495">
        <v>110.78333333333333</v>
      </c>
      <c r="G453" s="495">
        <v>106.36666666666666</v>
      </c>
      <c r="H453" s="495">
        <v>129.46666666666664</v>
      </c>
      <c r="I453" s="495">
        <v>133.88333333333333</v>
      </c>
      <c r="J453" s="495">
        <v>141.01666666666665</v>
      </c>
      <c r="K453" s="494">
        <v>126.75</v>
      </c>
      <c r="L453" s="494">
        <v>115.2</v>
      </c>
      <c r="M453" s="494">
        <v>59.67548</v>
      </c>
    </row>
    <row r="454" spans="1:13">
      <c r="A454" s="254">
        <v>444</v>
      </c>
      <c r="B454" s="497" t="s">
        <v>769</v>
      </c>
      <c r="C454" s="494">
        <v>1139.4000000000001</v>
      </c>
      <c r="D454" s="495">
        <v>1141.1333333333334</v>
      </c>
      <c r="E454" s="495">
        <v>1114.2666666666669</v>
      </c>
      <c r="F454" s="495">
        <v>1089.1333333333334</v>
      </c>
      <c r="G454" s="495">
        <v>1062.2666666666669</v>
      </c>
      <c r="H454" s="495">
        <v>1166.2666666666669</v>
      </c>
      <c r="I454" s="495">
        <v>1193.1333333333332</v>
      </c>
      <c r="J454" s="495">
        <v>1218.2666666666669</v>
      </c>
      <c r="K454" s="494">
        <v>1168</v>
      </c>
      <c r="L454" s="494">
        <v>1116</v>
      </c>
      <c r="M454" s="494">
        <v>7.6830299999999996</v>
      </c>
    </row>
    <row r="455" spans="1:13">
      <c r="A455" s="254">
        <v>445</v>
      </c>
      <c r="B455" s="497" t="s">
        <v>183</v>
      </c>
      <c r="C455" s="494">
        <v>3109.5</v>
      </c>
      <c r="D455" s="495">
        <v>3106.5166666666664</v>
      </c>
      <c r="E455" s="495">
        <v>3094.0333333333328</v>
      </c>
      <c r="F455" s="495">
        <v>3078.5666666666666</v>
      </c>
      <c r="G455" s="495">
        <v>3066.083333333333</v>
      </c>
      <c r="H455" s="495">
        <v>3121.9833333333327</v>
      </c>
      <c r="I455" s="495">
        <v>3134.4666666666662</v>
      </c>
      <c r="J455" s="495">
        <v>3149.9333333333325</v>
      </c>
      <c r="K455" s="494">
        <v>3119</v>
      </c>
      <c r="L455" s="494">
        <v>3091.05</v>
      </c>
      <c r="M455" s="494">
        <v>16.153089999999999</v>
      </c>
    </row>
    <row r="456" spans="1:13">
      <c r="A456" s="254">
        <v>446</v>
      </c>
      <c r="B456" s="497" t="s">
        <v>804</v>
      </c>
      <c r="C456" s="494">
        <v>664.6</v>
      </c>
      <c r="D456" s="495">
        <v>667.1</v>
      </c>
      <c r="E456" s="495">
        <v>658.5</v>
      </c>
      <c r="F456" s="495">
        <v>652.4</v>
      </c>
      <c r="G456" s="495">
        <v>643.79999999999995</v>
      </c>
      <c r="H456" s="495">
        <v>673.2</v>
      </c>
      <c r="I456" s="495">
        <v>681.80000000000018</v>
      </c>
      <c r="J456" s="495">
        <v>687.90000000000009</v>
      </c>
      <c r="K456" s="494">
        <v>675.7</v>
      </c>
      <c r="L456" s="494">
        <v>661</v>
      </c>
      <c r="M456" s="494">
        <v>23.290939999999999</v>
      </c>
    </row>
    <row r="457" spans="1:13">
      <c r="A457" s="254">
        <v>447</v>
      </c>
      <c r="B457" s="497" t="s">
        <v>178</v>
      </c>
      <c r="C457" s="494">
        <v>3185.65</v>
      </c>
      <c r="D457" s="495">
        <v>3217.6999999999994</v>
      </c>
      <c r="E457" s="495">
        <v>3095.3999999999987</v>
      </c>
      <c r="F457" s="495">
        <v>3005.1499999999992</v>
      </c>
      <c r="G457" s="495">
        <v>2882.8499999999985</v>
      </c>
      <c r="H457" s="495">
        <v>3307.9499999999989</v>
      </c>
      <c r="I457" s="495">
        <v>3430.2499999999991</v>
      </c>
      <c r="J457" s="495">
        <v>3520.4999999999991</v>
      </c>
      <c r="K457" s="494">
        <v>3340</v>
      </c>
      <c r="L457" s="494">
        <v>3127.45</v>
      </c>
      <c r="M457" s="494">
        <v>15.88841</v>
      </c>
    </row>
    <row r="458" spans="1:13">
      <c r="A458" s="254">
        <v>448</v>
      </c>
      <c r="B458" s="497" t="s">
        <v>505</v>
      </c>
      <c r="C458" s="494">
        <v>1000.15</v>
      </c>
      <c r="D458" s="495">
        <v>998.61666666666679</v>
      </c>
      <c r="E458" s="495">
        <v>995.23333333333358</v>
      </c>
      <c r="F458" s="495">
        <v>990.31666666666683</v>
      </c>
      <c r="G458" s="495">
        <v>986.93333333333362</v>
      </c>
      <c r="H458" s="495">
        <v>1003.5333333333335</v>
      </c>
      <c r="I458" s="495">
        <v>1006.9166666666667</v>
      </c>
      <c r="J458" s="495">
        <v>1011.8333333333335</v>
      </c>
      <c r="K458" s="494">
        <v>1002</v>
      </c>
      <c r="L458" s="494">
        <v>993.7</v>
      </c>
      <c r="M458" s="494">
        <v>0.18048</v>
      </c>
    </row>
    <row r="459" spans="1:13">
      <c r="A459" s="254">
        <v>449</v>
      </c>
      <c r="B459" s="497" t="s">
        <v>180</v>
      </c>
      <c r="C459" s="494">
        <v>127.8</v>
      </c>
      <c r="D459" s="495">
        <v>128.88333333333333</v>
      </c>
      <c r="E459" s="495">
        <v>126.36666666666665</v>
      </c>
      <c r="F459" s="495">
        <v>124.93333333333332</v>
      </c>
      <c r="G459" s="495">
        <v>122.41666666666664</v>
      </c>
      <c r="H459" s="495">
        <v>130.31666666666666</v>
      </c>
      <c r="I459" s="495">
        <v>132.83333333333331</v>
      </c>
      <c r="J459" s="495">
        <v>134.26666666666665</v>
      </c>
      <c r="K459" s="494">
        <v>131.4</v>
      </c>
      <c r="L459" s="494">
        <v>127.45</v>
      </c>
      <c r="M459" s="494">
        <v>21.79261</v>
      </c>
    </row>
    <row r="460" spans="1:13">
      <c r="A460" s="254">
        <v>450</v>
      </c>
      <c r="B460" s="497" t="s">
        <v>179</v>
      </c>
      <c r="C460" s="494">
        <v>294</v>
      </c>
      <c r="D460" s="495">
        <v>294.83333333333331</v>
      </c>
      <c r="E460" s="495">
        <v>289.66666666666663</v>
      </c>
      <c r="F460" s="495">
        <v>285.33333333333331</v>
      </c>
      <c r="G460" s="495">
        <v>280.16666666666663</v>
      </c>
      <c r="H460" s="495">
        <v>299.16666666666663</v>
      </c>
      <c r="I460" s="495">
        <v>304.33333333333326</v>
      </c>
      <c r="J460" s="495">
        <v>308.66666666666663</v>
      </c>
      <c r="K460" s="494">
        <v>300</v>
      </c>
      <c r="L460" s="494">
        <v>290.5</v>
      </c>
      <c r="M460" s="494">
        <v>581.58986000000004</v>
      </c>
    </row>
    <row r="461" spans="1:13">
      <c r="A461" s="254">
        <v>451</v>
      </c>
      <c r="B461" s="497" t="s">
        <v>181</v>
      </c>
      <c r="C461" s="494">
        <v>95.65</v>
      </c>
      <c r="D461" s="495">
        <v>95.366666666666674</v>
      </c>
      <c r="E461" s="495">
        <v>93.833333333333343</v>
      </c>
      <c r="F461" s="495">
        <v>92.016666666666666</v>
      </c>
      <c r="G461" s="495">
        <v>90.483333333333334</v>
      </c>
      <c r="H461" s="495">
        <v>97.183333333333351</v>
      </c>
      <c r="I461" s="495">
        <v>98.716666666666683</v>
      </c>
      <c r="J461" s="495">
        <v>100.53333333333336</v>
      </c>
      <c r="K461" s="494">
        <v>96.9</v>
      </c>
      <c r="L461" s="494">
        <v>93.55</v>
      </c>
      <c r="M461" s="494">
        <v>409.43045999999998</v>
      </c>
    </row>
    <row r="462" spans="1:13">
      <c r="A462" s="254">
        <v>452</v>
      </c>
      <c r="B462" s="497" t="s">
        <v>770</v>
      </c>
      <c r="C462" s="494">
        <v>60.5</v>
      </c>
      <c r="D462" s="495">
        <v>60.6</v>
      </c>
      <c r="E462" s="495">
        <v>59.400000000000006</v>
      </c>
      <c r="F462" s="495">
        <v>58.300000000000004</v>
      </c>
      <c r="G462" s="495">
        <v>57.100000000000009</v>
      </c>
      <c r="H462" s="495">
        <v>61.7</v>
      </c>
      <c r="I462" s="495">
        <v>62.900000000000006</v>
      </c>
      <c r="J462" s="495">
        <v>64</v>
      </c>
      <c r="K462" s="494">
        <v>61.8</v>
      </c>
      <c r="L462" s="494">
        <v>59.5</v>
      </c>
      <c r="M462" s="494">
        <v>117.52731</v>
      </c>
    </row>
    <row r="463" spans="1:13">
      <c r="A463" s="254">
        <v>453</v>
      </c>
      <c r="B463" s="497" t="s">
        <v>182</v>
      </c>
      <c r="C463" s="494">
        <v>925.6</v>
      </c>
      <c r="D463" s="495">
        <v>927.11666666666667</v>
      </c>
      <c r="E463" s="495">
        <v>909.23333333333335</v>
      </c>
      <c r="F463" s="495">
        <v>892.86666666666667</v>
      </c>
      <c r="G463" s="495">
        <v>874.98333333333335</v>
      </c>
      <c r="H463" s="495">
        <v>943.48333333333335</v>
      </c>
      <c r="I463" s="495">
        <v>961.36666666666679</v>
      </c>
      <c r="J463" s="495">
        <v>977.73333333333335</v>
      </c>
      <c r="K463" s="494">
        <v>945</v>
      </c>
      <c r="L463" s="494">
        <v>910.75</v>
      </c>
      <c r="M463" s="494">
        <v>247.52386000000001</v>
      </c>
    </row>
    <row r="464" spans="1:13">
      <c r="A464" s="254">
        <v>454</v>
      </c>
      <c r="B464" s="497" t="s">
        <v>506</v>
      </c>
      <c r="C464" s="494">
        <v>3083.4</v>
      </c>
      <c r="D464" s="495">
        <v>3077.7833333333333</v>
      </c>
      <c r="E464" s="495">
        <v>3052.2666666666664</v>
      </c>
      <c r="F464" s="495">
        <v>3021.1333333333332</v>
      </c>
      <c r="G464" s="495">
        <v>2995.6166666666663</v>
      </c>
      <c r="H464" s="495">
        <v>3108.9166666666665</v>
      </c>
      <c r="I464" s="495">
        <v>3134.4333333333338</v>
      </c>
      <c r="J464" s="495">
        <v>3165.5666666666666</v>
      </c>
      <c r="K464" s="494">
        <v>3103.3</v>
      </c>
      <c r="L464" s="494">
        <v>3046.65</v>
      </c>
      <c r="M464" s="494">
        <v>0.18071999999999999</v>
      </c>
    </row>
    <row r="465" spans="1:13">
      <c r="A465" s="254">
        <v>455</v>
      </c>
      <c r="B465" s="497" t="s">
        <v>184</v>
      </c>
      <c r="C465" s="494">
        <v>950.2</v>
      </c>
      <c r="D465" s="495">
        <v>955.51666666666677</v>
      </c>
      <c r="E465" s="495">
        <v>940.08333333333348</v>
      </c>
      <c r="F465" s="495">
        <v>929.9666666666667</v>
      </c>
      <c r="G465" s="495">
        <v>914.53333333333342</v>
      </c>
      <c r="H465" s="495">
        <v>965.63333333333355</v>
      </c>
      <c r="I465" s="495">
        <v>981.06666666666672</v>
      </c>
      <c r="J465" s="495">
        <v>991.18333333333362</v>
      </c>
      <c r="K465" s="494">
        <v>970.95</v>
      </c>
      <c r="L465" s="494">
        <v>945.4</v>
      </c>
      <c r="M465" s="494">
        <v>39.165170000000003</v>
      </c>
    </row>
    <row r="466" spans="1:13">
      <c r="A466" s="254">
        <v>456</v>
      </c>
      <c r="B466" s="497" t="s">
        <v>276</v>
      </c>
      <c r="C466" s="494">
        <v>148.9</v>
      </c>
      <c r="D466" s="495">
        <v>149.66666666666666</v>
      </c>
      <c r="E466" s="495">
        <v>146.83333333333331</v>
      </c>
      <c r="F466" s="495">
        <v>144.76666666666665</v>
      </c>
      <c r="G466" s="495">
        <v>141.93333333333331</v>
      </c>
      <c r="H466" s="495">
        <v>151.73333333333332</v>
      </c>
      <c r="I466" s="495">
        <v>154.56666666666663</v>
      </c>
      <c r="J466" s="495">
        <v>156.63333333333333</v>
      </c>
      <c r="K466" s="494">
        <v>152.5</v>
      </c>
      <c r="L466" s="494">
        <v>147.6</v>
      </c>
      <c r="M466" s="494">
        <v>4.7889699999999999</v>
      </c>
    </row>
    <row r="467" spans="1:13">
      <c r="A467" s="254">
        <v>457</v>
      </c>
      <c r="B467" s="497" t="s">
        <v>164</v>
      </c>
      <c r="C467" s="494">
        <v>958.65</v>
      </c>
      <c r="D467" s="495">
        <v>983.55000000000007</v>
      </c>
      <c r="E467" s="495">
        <v>927.10000000000014</v>
      </c>
      <c r="F467" s="495">
        <v>895.55000000000007</v>
      </c>
      <c r="G467" s="495">
        <v>839.10000000000014</v>
      </c>
      <c r="H467" s="495">
        <v>1015.1000000000001</v>
      </c>
      <c r="I467" s="495">
        <v>1071.5500000000002</v>
      </c>
      <c r="J467" s="495">
        <v>1103.1000000000001</v>
      </c>
      <c r="K467" s="494">
        <v>1040</v>
      </c>
      <c r="L467" s="494">
        <v>952</v>
      </c>
      <c r="M467" s="494">
        <v>7.7451499999999998</v>
      </c>
    </row>
    <row r="468" spans="1:13">
      <c r="A468" s="254">
        <v>458</v>
      </c>
      <c r="B468" s="497" t="s">
        <v>507</v>
      </c>
      <c r="C468" s="494">
        <v>1389.7</v>
      </c>
      <c r="D468" s="495">
        <v>1377.2166666666665</v>
      </c>
      <c r="E468" s="495">
        <v>1349.4333333333329</v>
      </c>
      <c r="F468" s="495">
        <v>1309.1666666666665</v>
      </c>
      <c r="G468" s="495">
        <v>1281.383333333333</v>
      </c>
      <c r="H468" s="495">
        <v>1417.4833333333329</v>
      </c>
      <c r="I468" s="495">
        <v>1445.2666666666662</v>
      </c>
      <c r="J468" s="495">
        <v>1485.5333333333328</v>
      </c>
      <c r="K468" s="494">
        <v>1405</v>
      </c>
      <c r="L468" s="494">
        <v>1336.95</v>
      </c>
      <c r="M468" s="494">
        <v>0.21631</v>
      </c>
    </row>
    <row r="469" spans="1:13">
      <c r="A469" s="254">
        <v>459</v>
      </c>
      <c r="B469" s="497" t="s">
        <v>508</v>
      </c>
      <c r="C469" s="494">
        <v>1017.65</v>
      </c>
      <c r="D469" s="495">
        <v>1026.8833333333334</v>
      </c>
      <c r="E469" s="495">
        <v>1003.7666666666669</v>
      </c>
      <c r="F469" s="495">
        <v>989.88333333333344</v>
      </c>
      <c r="G469" s="495">
        <v>966.76666666666688</v>
      </c>
      <c r="H469" s="495">
        <v>1040.7666666666669</v>
      </c>
      <c r="I469" s="495">
        <v>1063.8833333333332</v>
      </c>
      <c r="J469" s="495">
        <v>1077.7666666666669</v>
      </c>
      <c r="K469" s="494">
        <v>1050</v>
      </c>
      <c r="L469" s="494">
        <v>1013</v>
      </c>
      <c r="M469" s="494">
        <v>2.0736500000000002</v>
      </c>
    </row>
    <row r="470" spans="1:13">
      <c r="A470" s="254">
        <v>460</v>
      </c>
      <c r="B470" s="497" t="s">
        <v>509</v>
      </c>
      <c r="C470" s="494">
        <v>1325.4</v>
      </c>
      <c r="D470" s="495">
        <v>1337.6333333333334</v>
      </c>
      <c r="E470" s="495">
        <v>1305.2666666666669</v>
      </c>
      <c r="F470" s="495">
        <v>1285.1333333333334</v>
      </c>
      <c r="G470" s="495">
        <v>1252.7666666666669</v>
      </c>
      <c r="H470" s="495">
        <v>1357.7666666666669</v>
      </c>
      <c r="I470" s="495">
        <v>1390.1333333333332</v>
      </c>
      <c r="J470" s="495">
        <v>1410.2666666666669</v>
      </c>
      <c r="K470" s="494">
        <v>1370</v>
      </c>
      <c r="L470" s="494">
        <v>1317.5</v>
      </c>
      <c r="M470" s="494">
        <v>0.76426000000000005</v>
      </c>
    </row>
    <row r="471" spans="1:13">
      <c r="A471" s="254">
        <v>461</v>
      </c>
      <c r="B471" s="497" t="s">
        <v>185</v>
      </c>
      <c r="C471" s="494">
        <v>1461.45</v>
      </c>
      <c r="D471" s="495">
        <v>1469.9833333333336</v>
      </c>
      <c r="E471" s="495">
        <v>1443.0666666666671</v>
      </c>
      <c r="F471" s="495">
        <v>1424.6833333333334</v>
      </c>
      <c r="G471" s="495">
        <v>1397.7666666666669</v>
      </c>
      <c r="H471" s="495">
        <v>1488.3666666666672</v>
      </c>
      <c r="I471" s="495">
        <v>1515.2833333333338</v>
      </c>
      <c r="J471" s="495">
        <v>1533.6666666666674</v>
      </c>
      <c r="K471" s="494">
        <v>1496.9</v>
      </c>
      <c r="L471" s="494">
        <v>1451.6</v>
      </c>
      <c r="M471" s="494">
        <v>17.2607</v>
      </c>
    </row>
    <row r="472" spans="1:13">
      <c r="A472" s="254">
        <v>462</v>
      </c>
      <c r="B472" s="497" t="s">
        <v>186</v>
      </c>
      <c r="C472" s="494">
        <v>2531.9499999999998</v>
      </c>
      <c r="D472" s="495">
        <v>2546.8666666666668</v>
      </c>
      <c r="E472" s="495">
        <v>2494.7333333333336</v>
      </c>
      <c r="F472" s="495">
        <v>2457.5166666666669</v>
      </c>
      <c r="G472" s="495">
        <v>2405.3833333333337</v>
      </c>
      <c r="H472" s="495">
        <v>2584.0833333333335</v>
      </c>
      <c r="I472" s="495">
        <v>2636.2166666666667</v>
      </c>
      <c r="J472" s="495">
        <v>2673.4333333333334</v>
      </c>
      <c r="K472" s="494">
        <v>2599</v>
      </c>
      <c r="L472" s="494">
        <v>2509.65</v>
      </c>
      <c r="M472" s="494">
        <v>2.9952299999999998</v>
      </c>
    </row>
    <row r="473" spans="1:13">
      <c r="A473" s="254">
        <v>463</v>
      </c>
      <c r="B473" s="497" t="s">
        <v>187</v>
      </c>
      <c r="C473" s="494">
        <v>394</v>
      </c>
      <c r="D473" s="495">
        <v>391.31666666666666</v>
      </c>
      <c r="E473" s="495">
        <v>386.73333333333335</v>
      </c>
      <c r="F473" s="495">
        <v>379.4666666666667</v>
      </c>
      <c r="G473" s="495">
        <v>374.88333333333338</v>
      </c>
      <c r="H473" s="495">
        <v>398.58333333333331</v>
      </c>
      <c r="I473" s="495">
        <v>403.16666666666669</v>
      </c>
      <c r="J473" s="495">
        <v>410.43333333333328</v>
      </c>
      <c r="K473" s="494">
        <v>395.9</v>
      </c>
      <c r="L473" s="494">
        <v>384.05</v>
      </c>
      <c r="M473" s="494">
        <v>17.65436</v>
      </c>
    </row>
    <row r="474" spans="1:13">
      <c r="A474" s="254">
        <v>464</v>
      </c>
      <c r="B474" s="497" t="s">
        <v>510</v>
      </c>
      <c r="C474" s="494">
        <v>770.3</v>
      </c>
      <c r="D474" s="495">
        <v>766.75</v>
      </c>
      <c r="E474" s="495">
        <v>745.55</v>
      </c>
      <c r="F474" s="495">
        <v>720.8</v>
      </c>
      <c r="G474" s="495">
        <v>699.59999999999991</v>
      </c>
      <c r="H474" s="495">
        <v>791.5</v>
      </c>
      <c r="I474" s="495">
        <v>812.7</v>
      </c>
      <c r="J474" s="495">
        <v>837.45</v>
      </c>
      <c r="K474" s="494">
        <v>787.95</v>
      </c>
      <c r="L474" s="494">
        <v>742</v>
      </c>
      <c r="M474" s="494">
        <v>35.072049999999997</v>
      </c>
    </row>
    <row r="475" spans="1:13">
      <c r="A475" s="254">
        <v>465</v>
      </c>
      <c r="B475" s="497" t="s">
        <v>511</v>
      </c>
      <c r="C475" s="494">
        <v>13.5</v>
      </c>
      <c r="D475" s="495">
        <v>13.549999999999999</v>
      </c>
      <c r="E475" s="495">
        <v>13.349999999999998</v>
      </c>
      <c r="F475" s="495">
        <v>13.2</v>
      </c>
      <c r="G475" s="495">
        <v>12.999999999999998</v>
      </c>
      <c r="H475" s="495">
        <v>13.699999999999998</v>
      </c>
      <c r="I475" s="495">
        <v>13.899999999999997</v>
      </c>
      <c r="J475" s="495">
        <v>14.049999999999997</v>
      </c>
      <c r="K475" s="494">
        <v>13.75</v>
      </c>
      <c r="L475" s="494">
        <v>13.4</v>
      </c>
      <c r="M475" s="494">
        <v>60.089979999999997</v>
      </c>
    </row>
    <row r="476" spans="1:13">
      <c r="A476" s="254">
        <v>466</v>
      </c>
      <c r="B476" s="497" t="s">
        <v>512</v>
      </c>
      <c r="C476" s="494">
        <v>1117.0999999999999</v>
      </c>
      <c r="D476" s="495">
        <v>1120.4833333333333</v>
      </c>
      <c r="E476" s="495">
        <v>1100.9666666666667</v>
      </c>
      <c r="F476" s="495">
        <v>1084.8333333333333</v>
      </c>
      <c r="G476" s="495">
        <v>1065.3166666666666</v>
      </c>
      <c r="H476" s="495">
        <v>1136.6166666666668</v>
      </c>
      <c r="I476" s="495">
        <v>1156.1333333333337</v>
      </c>
      <c r="J476" s="495">
        <v>1172.2666666666669</v>
      </c>
      <c r="K476" s="494">
        <v>1140</v>
      </c>
      <c r="L476" s="494">
        <v>1104.3499999999999</v>
      </c>
      <c r="M476" s="494">
        <v>0.33928999999999998</v>
      </c>
    </row>
    <row r="477" spans="1:13">
      <c r="A477" s="254">
        <v>467</v>
      </c>
      <c r="B477" s="497" t="s">
        <v>513</v>
      </c>
      <c r="C477" s="494">
        <v>10.9</v>
      </c>
      <c r="D477" s="495">
        <v>10.916666666666666</v>
      </c>
      <c r="E477" s="495">
        <v>10.833333333333332</v>
      </c>
      <c r="F477" s="495">
        <v>10.766666666666666</v>
      </c>
      <c r="G477" s="495">
        <v>10.683333333333332</v>
      </c>
      <c r="H477" s="495">
        <v>10.983333333333333</v>
      </c>
      <c r="I477" s="495">
        <v>11.066666666666665</v>
      </c>
      <c r="J477" s="495">
        <v>11.133333333333333</v>
      </c>
      <c r="K477" s="494">
        <v>11</v>
      </c>
      <c r="L477" s="494">
        <v>10.85</v>
      </c>
      <c r="M477" s="494">
        <v>36.28604</v>
      </c>
    </row>
    <row r="478" spans="1:13">
      <c r="A478" s="254">
        <v>468</v>
      </c>
      <c r="B478" s="497" t="s">
        <v>514</v>
      </c>
      <c r="C478" s="494">
        <v>367.1</v>
      </c>
      <c r="D478" s="495">
        <v>369.43333333333334</v>
      </c>
      <c r="E478" s="495">
        <v>359.36666666666667</v>
      </c>
      <c r="F478" s="495">
        <v>351.63333333333333</v>
      </c>
      <c r="G478" s="495">
        <v>341.56666666666666</v>
      </c>
      <c r="H478" s="495">
        <v>377.16666666666669</v>
      </c>
      <c r="I478" s="495">
        <v>387.23333333333341</v>
      </c>
      <c r="J478" s="495">
        <v>394.9666666666667</v>
      </c>
      <c r="K478" s="494">
        <v>379.5</v>
      </c>
      <c r="L478" s="494">
        <v>361.7</v>
      </c>
      <c r="M478" s="494">
        <v>1.4284300000000001</v>
      </c>
    </row>
    <row r="479" spans="1:13">
      <c r="A479" s="254">
        <v>469</v>
      </c>
      <c r="B479" s="497" t="s">
        <v>193</v>
      </c>
      <c r="C479" s="494">
        <v>585.4</v>
      </c>
      <c r="D479" s="495">
        <v>587.91666666666663</v>
      </c>
      <c r="E479" s="495">
        <v>578.7833333333333</v>
      </c>
      <c r="F479" s="495">
        <v>572.16666666666663</v>
      </c>
      <c r="G479" s="495">
        <v>563.0333333333333</v>
      </c>
      <c r="H479" s="495">
        <v>594.5333333333333</v>
      </c>
      <c r="I479" s="495">
        <v>603.66666666666674</v>
      </c>
      <c r="J479" s="495">
        <v>610.2833333333333</v>
      </c>
      <c r="K479" s="494">
        <v>597.04999999999995</v>
      </c>
      <c r="L479" s="494">
        <v>581.29999999999995</v>
      </c>
      <c r="M479" s="494">
        <v>33.565980000000003</v>
      </c>
    </row>
    <row r="480" spans="1:13">
      <c r="A480" s="254">
        <v>470</v>
      </c>
      <c r="B480" s="497" t="s">
        <v>190</v>
      </c>
      <c r="C480" s="494">
        <v>192.75</v>
      </c>
      <c r="D480" s="495">
        <v>191.11666666666667</v>
      </c>
      <c r="E480" s="495">
        <v>188.63333333333335</v>
      </c>
      <c r="F480" s="495">
        <v>184.51666666666668</v>
      </c>
      <c r="G480" s="495">
        <v>182.03333333333336</v>
      </c>
      <c r="H480" s="495">
        <v>195.23333333333335</v>
      </c>
      <c r="I480" s="495">
        <v>197.7166666666667</v>
      </c>
      <c r="J480" s="495">
        <v>201.83333333333334</v>
      </c>
      <c r="K480" s="494">
        <v>193.6</v>
      </c>
      <c r="L480" s="494">
        <v>187</v>
      </c>
      <c r="M480" s="494">
        <v>5.5735200000000003</v>
      </c>
    </row>
    <row r="481" spans="1:13">
      <c r="A481" s="254">
        <v>471</v>
      </c>
      <c r="B481" s="497" t="s">
        <v>784</v>
      </c>
      <c r="C481" s="494">
        <v>26.8</v>
      </c>
      <c r="D481" s="495">
        <v>27</v>
      </c>
      <c r="E481" s="495">
        <v>26.4</v>
      </c>
      <c r="F481" s="495">
        <v>26</v>
      </c>
      <c r="G481" s="495">
        <v>25.4</v>
      </c>
      <c r="H481" s="495">
        <v>27.4</v>
      </c>
      <c r="I481" s="495">
        <v>28</v>
      </c>
      <c r="J481" s="495">
        <v>28.4</v>
      </c>
      <c r="K481" s="494">
        <v>27.6</v>
      </c>
      <c r="L481" s="494">
        <v>26.6</v>
      </c>
      <c r="M481" s="494">
        <v>41.604599999999998</v>
      </c>
    </row>
    <row r="482" spans="1:13">
      <c r="A482" s="254">
        <v>472</v>
      </c>
      <c r="B482" s="497" t="s">
        <v>191</v>
      </c>
      <c r="C482" s="494">
        <v>6067.9</v>
      </c>
      <c r="D482" s="495">
        <v>6072.9000000000005</v>
      </c>
      <c r="E482" s="495">
        <v>5990.8000000000011</v>
      </c>
      <c r="F482" s="495">
        <v>5913.7000000000007</v>
      </c>
      <c r="G482" s="495">
        <v>5831.6000000000013</v>
      </c>
      <c r="H482" s="495">
        <v>6150.0000000000009</v>
      </c>
      <c r="I482" s="495">
        <v>6232.1000000000013</v>
      </c>
      <c r="J482" s="495">
        <v>6309.2000000000007</v>
      </c>
      <c r="K482" s="494">
        <v>6155</v>
      </c>
      <c r="L482" s="494">
        <v>5995.8</v>
      </c>
      <c r="M482" s="494">
        <v>9.6845400000000001</v>
      </c>
    </row>
    <row r="483" spans="1:13">
      <c r="A483" s="254">
        <v>473</v>
      </c>
      <c r="B483" s="497" t="s">
        <v>192</v>
      </c>
      <c r="C483" s="494">
        <v>32.700000000000003</v>
      </c>
      <c r="D483" s="495">
        <v>32.650000000000006</v>
      </c>
      <c r="E483" s="495">
        <v>32.20000000000001</v>
      </c>
      <c r="F483" s="495">
        <v>31.700000000000003</v>
      </c>
      <c r="G483" s="495">
        <v>31.250000000000007</v>
      </c>
      <c r="H483" s="495">
        <v>33.150000000000013</v>
      </c>
      <c r="I483" s="495">
        <v>33.6</v>
      </c>
      <c r="J483" s="495">
        <v>34.100000000000016</v>
      </c>
      <c r="K483" s="494">
        <v>33.1</v>
      </c>
      <c r="L483" s="494">
        <v>32.15</v>
      </c>
      <c r="M483" s="494">
        <v>51.940739999999998</v>
      </c>
    </row>
    <row r="484" spans="1:13">
      <c r="A484" s="254">
        <v>474</v>
      </c>
      <c r="B484" s="497" t="s">
        <v>189</v>
      </c>
      <c r="C484" s="494">
        <v>1140.8499999999999</v>
      </c>
      <c r="D484" s="495">
        <v>1133.3833333333334</v>
      </c>
      <c r="E484" s="495">
        <v>1119.8666666666668</v>
      </c>
      <c r="F484" s="495">
        <v>1098.8833333333334</v>
      </c>
      <c r="G484" s="495">
        <v>1085.3666666666668</v>
      </c>
      <c r="H484" s="495">
        <v>1154.3666666666668</v>
      </c>
      <c r="I484" s="495">
        <v>1167.8833333333337</v>
      </c>
      <c r="J484" s="495">
        <v>1188.8666666666668</v>
      </c>
      <c r="K484" s="494">
        <v>1146.9000000000001</v>
      </c>
      <c r="L484" s="494">
        <v>1112.4000000000001</v>
      </c>
      <c r="M484" s="494">
        <v>4.9610099999999999</v>
      </c>
    </row>
    <row r="485" spans="1:13">
      <c r="A485" s="254">
        <v>475</v>
      </c>
      <c r="B485" s="497" t="s">
        <v>141</v>
      </c>
      <c r="C485" s="494">
        <v>522.15</v>
      </c>
      <c r="D485" s="495">
        <v>521.51666666666665</v>
      </c>
      <c r="E485" s="495">
        <v>517.58333333333326</v>
      </c>
      <c r="F485" s="495">
        <v>513.01666666666665</v>
      </c>
      <c r="G485" s="495">
        <v>509.08333333333326</v>
      </c>
      <c r="H485" s="495">
        <v>526.08333333333326</v>
      </c>
      <c r="I485" s="495">
        <v>530.01666666666665</v>
      </c>
      <c r="J485" s="495">
        <v>534.58333333333326</v>
      </c>
      <c r="K485" s="494">
        <v>525.45000000000005</v>
      </c>
      <c r="L485" s="494">
        <v>516.95000000000005</v>
      </c>
      <c r="M485" s="494">
        <v>13.40593</v>
      </c>
    </row>
    <row r="486" spans="1:13">
      <c r="A486" s="254">
        <v>476</v>
      </c>
      <c r="B486" s="497" t="s">
        <v>277</v>
      </c>
      <c r="C486" s="494">
        <v>224.6</v>
      </c>
      <c r="D486" s="495">
        <v>224.95000000000002</v>
      </c>
      <c r="E486" s="495">
        <v>222.65000000000003</v>
      </c>
      <c r="F486" s="495">
        <v>220.70000000000002</v>
      </c>
      <c r="G486" s="495">
        <v>218.40000000000003</v>
      </c>
      <c r="H486" s="495">
        <v>226.90000000000003</v>
      </c>
      <c r="I486" s="495">
        <v>229.20000000000005</v>
      </c>
      <c r="J486" s="495">
        <v>231.15000000000003</v>
      </c>
      <c r="K486" s="494">
        <v>227.25</v>
      </c>
      <c r="L486" s="494">
        <v>223</v>
      </c>
      <c r="M486" s="494">
        <v>2.7134999999999998</v>
      </c>
    </row>
    <row r="487" spans="1:13">
      <c r="A487" s="254">
        <v>477</v>
      </c>
      <c r="B487" s="497" t="s">
        <v>515</v>
      </c>
      <c r="C487" s="494">
        <v>2560.9499999999998</v>
      </c>
      <c r="D487" s="495">
        <v>2584.35</v>
      </c>
      <c r="E487" s="495">
        <v>2526.6</v>
      </c>
      <c r="F487" s="495">
        <v>2492.25</v>
      </c>
      <c r="G487" s="495">
        <v>2434.5</v>
      </c>
      <c r="H487" s="495">
        <v>2618.6999999999998</v>
      </c>
      <c r="I487" s="495">
        <v>2676.45</v>
      </c>
      <c r="J487" s="495">
        <v>2710.7999999999997</v>
      </c>
      <c r="K487" s="494">
        <v>2642.1</v>
      </c>
      <c r="L487" s="494">
        <v>2550</v>
      </c>
      <c r="M487" s="494">
        <v>0.14881</v>
      </c>
    </row>
    <row r="488" spans="1:13">
      <c r="A488" s="254">
        <v>478</v>
      </c>
      <c r="B488" s="497" t="s">
        <v>516</v>
      </c>
      <c r="C488" s="494">
        <v>331.5</v>
      </c>
      <c r="D488" s="495">
        <v>329.34999999999997</v>
      </c>
      <c r="E488" s="495">
        <v>322.09999999999991</v>
      </c>
      <c r="F488" s="495">
        <v>312.69999999999993</v>
      </c>
      <c r="G488" s="495">
        <v>305.44999999999987</v>
      </c>
      <c r="H488" s="495">
        <v>338.74999999999994</v>
      </c>
      <c r="I488" s="495">
        <v>346.00000000000006</v>
      </c>
      <c r="J488" s="495">
        <v>355.4</v>
      </c>
      <c r="K488" s="494">
        <v>336.6</v>
      </c>
      <c r="L488" s="494">
        <v>319.95</v>
      </c>
      <c r="M488" s="494">
        <v>4.0144599999999997</v>
      </c>
    </row>
    <row r="489" spans="1:13">
      <c r="A489" s="254">
        <v>479</v>
      </c>
      <c r="B489" s="497" t="s">
        <v>517</v>
      </c>
      <c r="C489" s="494">
        <v>217.15</v>
      </c>
      <c r="D489" s="495">
        <v>218.48333333333335</v>
      </c>
      <c r="E489" s="495">
        <v>213.66666666666669</v>
      </c>
      <c r="F489" s="495">
        <v>210.18333333333334</v>
      </c>
      <c r="G489" s="495">
        <v>205.36666666666667</v>
      </c>
      <c r="H489" s="495">
        <v>221.9666666666667</v>
      </c>
      <c r="I489" s="495">
        <v>226.78333333333336</v>
      </c>
      <c r="J489" s="495">
        <v>230.26666666666671</v>
      </c>
      <c r="K489" s="494">
        <v>223.3</v>
      </c>
      <c r="L489" s="494">
        <v>215</v>
      </c>
      <c r="M489" s="494">
        <v>0.74021999999999999</v>
      </c>
    </row>
    <row r="490" spans="1:13">
      <c r="A490" s="254">
        <v>480</v>
      </c>
      <c r="B490" s="497" t="s">
        <v>518</v>
      </c>
      <c r="C490" s="494">
        <v>3261.65</v>
      </c>
      <c r="D490" s="495">
        <v>3261.7833333333333</v>
      </c>
      <c r="E490" s="495">
        <v>3242.8666666666668</v>
      </c>
      <c r="F490" s="495">
        <v>3224.0833333333335</v>
      </c>
      <c r="G490" s="495">
        <v>3205.166666666667</v>
      </c>
      <c r="H490" s="495">
        <v>3280.5666666666666</v>
      </c>
      <c r="I490" s="495">
        <v>3299.4833333333336</v>
      </c>
      <c r="J490" s="495">
        <v>3318.2666666666664</v>
      </c>
      <c r="K490" s="494">
        <v>3280.7</v>
      </c>
      <c r="L490" s="494">
        <v>3243</v>
      </c>
      <c r="M490" s="494">
        <v>3.3270000000000001E-2</v>
      </c>
    </row>
    <row r="491" spans="1:13">
      <c r="A491" s="254">
        <v>481</v>
      </c>
      <c r="B491" s="497" t="s">
        <v>519</v>
      </c>
      <c r="C491" s="494">
        <v>3962.5</v>
      </c>
      <c r="D491" s="495">
        <v>3968.8166666666671</v>
      </c>
      <c r="E491" s="495">
        <v>3913.6333333333341</v>
      </c>
      <c r="F491" s="495">
        <v>3864.7666666666669</v>
      </c>
      <c r="G491" s="495">
        <v>3809.5833333333339</v>
      </c>
      <c r="H491" s="495">
        <v>4017.6833333333343</v>
      </c>
      <c r="I491" s="495">
        <v>4072.8666666666677</v>
      </c>
      <c r="J491" s="495">
        <v>4121.7333333333345</v>
      </c>
      <c r="K491" s="494">
        <v>4024</v>
      </c>
      <c r="L491" s="494">
        <v>3919.95</v>
      </c>
      <c r="M491" s="494">
        <v>0.23669999999999999</v>
      </c>
    </row>
    <row r="492" spans="1:13">
      <c r="A492" s="254">
        <v>482</v>
      </c>
      <c r="B492" s="497" t="s">
        <v>520</v>
      </c>
      <c r="C492" s="494">
        <v>52.8</v>
      </c>
      <c r="D492" s="495">
        <v>53.166666666666664</v>
      </c>
      <c r="E492" s="495">
        <v>52.133333333333326</v>
      </c>
      <c r="F492" s="495">
        <v>51.466666666666661</v>
      </c>
      <c r="G492" s="495">
        <v>50.433333333333323</v>
      </c>
      <c r="H492" s="495">
        <v>53.833333333333329</v>
      </c>
      <c r="I492" s="495">
        <v>54.866666666666674</v>
      </c>
      <c r="J492" s="495">
        <v>55.533333333333331</v>
      </c>
      <c r="K492" s="494">
        <v>54.2</v>
      </c>
      <c r="L492" s="494">
        <v>52.5</v>
      </c>
      <c r="M492" s="494">
        <v>12.762790000000001</v>
      </c>
    </row>
    <row r="493" spans="1:13">
      <c r="A493" s="254">
        <v>483</v>
      </c>
      <c r="B493" s="497" t="s">
        <v>521</v>
      </c>
      <c r="C493" s="494">
        <v>1124.1500000000001</v>
      </c>
      <c r="D493" s="495">
        <v>1137.25</v>
      </c>
      <c r="E493" s="495">
        <v>1106.9000000000001</v>
      </c>
      <c r="F493" s="495">
        <v>1089.6500000000001</v>
      </c>
      <c r="G493" s="495">
        <v>1059.3000000000002</v>
      </c>
      <c r="H493" s="495">
        <v>1154.5</v>
      </c>
      <c r="I493" s="495">
        <v>1184.8499999999999</v>
      </c>
      <c r="J493" s="495">
        <v>1202.0999999999999</v>
      </c>
      <c r="K493" s="494">
        <v>1167.5999999999999</v>
      </c>
      <c r="L493" s="494">
        <v>1120</v>
      </c>
      <c r="M493" s="494">
        <v>0.21131</v>
      </c>
    </row>
    <row r="494" spans="1:13">
      <c r="A494" s="254">
        <v>484</v>
      </c>
      <c r="B494" s="497" t="s">
        <v>278</v>
      </c>
      <c r="C494" s="494">
        <v>370.6</v>
      </c>
      <c r="D494" s="495">
        <v>368.2833333333333</v>
      </c>
      <c r="E494" s="495">
        <v>360.56666666666661</v>
      </c>
      <c r="F494" s="495">
        <v>350.5333333333333</v>
      </c>
      <c r="G494" s="495">
        <v>342.81666666666661</v>
      </c>
      <c r="H494" s="495">
        <v>378.31666666666661</v>
      </c>
      <c r="I494" s="495">
        <v>386.0333333333333</v>
      </c>
      <c r="J494" s="495">
        <v>396.06666666666661</v>
      </c>
      <c r="K494" s="494">
        <v>376</v>
      </c>
      <c r="L494" s="494">
        <v>358.25</v>
      </c>
      <c r="M494" s="494">
        <v>0.77327999999999997</v>
      </c>
    </row>
    <row r="495" spans="1:13">
      <c r="A495" s="254">
        <v>485</v>
      </c>
      <c r="B495" s="497" t="s">
        <v>522</v>
      </c>
      <c r="C495" s="494">
        <v>879.9</v>
      </c>
      <c r="D495" s="495">
        <v>886.18333333333339</v>
      </c>
      <c r="E495" s="495">
        <v>867.16666666666674</v>
      </c>
      <c r="F495" s="495">
        <v>854.43333333333339</v>
      </c>
      <c r="G495" s="495">
        <v>835.41666666666674</v>
      </c>
      <c r="H495" s="495">
        <v>898.91666666666674</v>
      </c>
      <c r="I495" s="495">
        <v>917.93333333333339</v>
      </c>
      <c r="J495" s="495">
        <v>930.66666666666674</v>
      </c>
      <c r="K495" s="494">
        <v>905.2</v>
      </c>
      <c r="L495" s="494">
        <v>873.45</v>
      </c>
      <c r="M495" s="494">
        <v>6.6688700000000001</v>
      </c>
    </row>
    <row r="496" spans="1:13">
      <c r="A496" s="254">
        <v>486</v>
      </c>
      <c r="B496" s="497" t="s">
        <v>523</v>
      </c>
      <c r="C496" s="494">
        <v>1528.5</v>
      </c>
      <c r="D496" s="495">
        <v>1536.1666666666667</v>
      </c>
      <c r="E496" s="495">
        <v>1513.3333333333335</v>
      </c>
      <c r="F496" s="495">
        <v>1498.1666666666667</v>
      </c>
      <c r="G496" s="495">
        <v>1475.3333333333335</v>
      </c>
      <c r="H496" s="495">
        <v>1551.3333333333335</v>
      </c>
      <c r="I496" s="495">
        <v>1574.166666666667</v>
      </c>
      <c r="J496" s="495">
        <v>1589.3333333333335</v>
      </c>
      <c r="K496" s="494">
        <v>1559</v>
      </c>
      <c r="L496" s="494">
        <v>1521</v>
      </c>
      <c r="M496" s="494">
        <v>0.31308999999999998</v>
      </c>
    </row>
    <row r="497" spans="1:13">
      <c r="A497" s="254">
        <v>487</v>
      </c>
      <c r="B497" s="497" t="s">
        <v>524</v>
      </c>
      <c r="C497" s="494">
        <v>1651.2</v>
      </c>
      <c r="D497" s="495">
        <v>1667.3999999999999</v>
      </c>
      <c r="E497" s="495">
        <v>1614.7999999999997</v>
      </c>
      <c r="F497" s="495">
        <v>1578.3999999999999</v>
      </c>
      <c r="G497" s="495">
        <v>1525.7999999999997</v>
      </c>
      <c r="H497" s="495">
        <v>1703.7999999999997</v>
      </c>
      <c r="I497" s="495">
        <v>1756.3999999999996</v>
      </c>
      <c r="J497" s="495">
        <v>1792.7999999999997</v>
      </c>
      <c r="K497" s="494">
        <v>1720</v>
      </c>
      <c r="L497" s="494">
        <v>1631</v>
      </c>
      <c r="M497" s="494">
        <v>1.9280200000000001</v>
      </c>
    </row>
    <row r="498" spans="1:13">
      <c r="A498" s="254">
        <v>488</v>
      </c>
      <c r="B498" s="497" t="s">
        <v>118</v>
      </c>
      <c r="C498" s="494">
        <v>8.4499999999999993</v>
      </c>
      <c r="D498" s="495">
        <v>8.4500000000000011</v>
      </c>
      <c r="E498" s="495">
        <v>8.3500000000000014</v>
      </c>
      <c r="F498" s="495">
        <v>8.25</v>
      </c>
      <c r="G498" s="495">
        <v>8.15</v>
      </c>
      <c r="H498" s="495">
        <v>8.5500000000000025</v>
      </c>
      <c r="I498" s="495">
        <v>8.65</v>
      </c>
      <c r="J498" s="495">
        <v>8.7500000000000036</v>
      </c>
      <c r="K498" s="494">
        <v>8.5500000000000007</v>
      </c>
      <c r="L498" s="494">
        <v>8.35</v>
      </c>
      <c r="M498" s="494">
        <v>615.71312999999998</v>
      </c>
    </row>
    <row r="499" spans="1:13">
      <c r="A499" s="254">
        <v>489</v>
      </c>
      <c r="B499" s="497" t="s">
        <v>195</v>
      </c>
      <c r="C499" s="494">
        <v>938.9</v>
      </c>
      <c r="D499" s="495">
        <v>943.21666666666658</v>
      </c>
      <c r="E499" s="495">
        <v>929.73333333333312</v>
      </c>
      <c r="F499" s="495">
        <v>920.56666666666649</v>
      </c>
      <c r="G499" s="495">
        <v>907.08333333333303</v>
      </c>
      <c r="H499" s="495">
        <v>952.38333333333321</v>
      </c>
      <c r="I499" s="495">
        <v>965.86666666666656</v>
      </c>
      <c r="J499" s="495">
        <v>975.0333333333333</v>
      </c>
      <c r="K499" s="494">
        <v>956.7</v>
      </c>
      <c r="L499" s="494">
        <v>934.05</v>
      </c>
      <c r="M499" s="494">
        <v>14.143000000000001</v>
      </c>
    </row>
    <row r="500" spans="1:13">
      <c r="A500" s="254">
        <v>490</v>
      </c>
      <c r="B500" s="497" t="s">
        <v>525</v>
      </c>
      <c r="C500" s="494">
        <v>6499.05</v>
      </c>
      <c r="D500" s="495">
        <v>6456.3499999999995</v>
      </c>
      <c r="E500" s="495">
        <v>6382.6999999999989</v>
      </c>
      <c r="F500" s="495">
        <v>6266.3499999999995</v>
      </c>
      <c r="G500" s="495">
        <v>6192.6999999999989</v>
      </c>
      <c r="H500" s="495">
        <v>6572.6999999999989</v>
      </c>
      <c r="I500" s="495">
        <v>6646.3499999999985</v>
      </c>
      <c r="J500" s="495">
        <v>6762.6999999999989</v>
      </c>
      <c r="K500" s="494">
        <v>6530</v>
      </c>
      <c r="L500" s="494">
        <v>6340</v>
      </c>
      <c r="M500" s="494">
        <v>0.16184999999999999</v>
      </c>
    </row>
    <row r="501" spans="1:13">
      <c r="A501" s="254">
        <v>491</v>
      </c>
      <c r="B501" s="497" t="s">
        <v>526</v>
      </c>
      <c r="C501" s="494">
        <v>138.25</v>
      </c>
      <c r="D501" s="495">
        <v>138.33333333333334</v>
      </c>
      <c r="E501" s="495">
        <v>136.16666666666669</v>
      </c>
      <c r="F501" s="495">
        <v>134.08333333333334</v>
      </c>
      <c r="G501" s="495">
        <v>131.91666666666669</v>
      </c>
      <c r="H501" s="495">
        <v>140.41666666666669</v>
      </c>
      <c r="I501" s="495">
        <v>142.58333333333337</v>
      </c>
      <c r="J501" s="495">
        <v>144.66666666666669</v>
      </c>
      <c r="K501" s="494">
        <v>140.5</v>
      </c>
      <c r="L501" s="494">
        <v>136.25</v>
      </c>
      <c r="M501" s="494">
        <v>7.4765300000000003</v>
      </c>
    </row>
    <row r="502" spans="1:13">
      <c r="A502" s="254">
        <v>492</v>
      </c>
      <c r="B502" s="497" t="s">
        <v>527</v>
      </c>
      <c r="C502" s="494">
        <v>78.5</v>
      </c>
      <c r="D502" s="495">
        <v>78.88333333333334</v>
      </c>
      <c r="E502" s="495">
        <v>77.51666666666668</v>
      </c>
      <c r="F502" s="495">
        <v>76.533333333333346</v>
      </c>
      <c r="G502" s="495">
        <v>75.166666666666686</v>
      </c>
      <c r="H502" s="495">
        <v>79.866666666666674</v>
      </c>
      <c r="I502" s="495">
        <v>81.23333333333332</v>
      </c>
      <c r="J502" s="495">
        <v>82.216666666666669</v>
      </c>
      <c r="K502" s="494">
        <v>80.25</v>
      </c>
      <c r="L502" s="494">
        <v>77.900000000000006</v>
      </c>
      <c r="M502" s="494">
        <v>9.6355199999999996</v>
      </c>
    </row>
    <row r="503" spans="1:13">
      <c r="A503" s="254">
        <v>493</v>
      </c>
      <c r="B503" s="497" t="s">
        <v>771</v>
      </c>
      <c r="C503" s="494">
        <v>411.25</v>
      </c>
      <c r="D503" s="495">
        <v>413.33333333333331</v>
      </c>
      <c r="E503" s="495">
        <v>404.96666666666664</v>
      </c>
      <c r="F503" s="495">
        <v>398.68333333333334</v>
      </c>
      <c r="G503" s="495">
        <v>390.31666666666666</v>
      </c>
      <c r="H503" s="495">
        <v>419.61666666666662</v>
      </c>
      <c r="I503" s="495">
        <v>427.98333333333329</v>
      </c>
      <c r="J503" s="495">
        <v>434.26666666666659</v>
      </c>
      <c r="K503" s="494">
        <v>421.7</v>
      </c>
      <c r="L503" s="494">
        <v>407.05</v>
      </c>
      <c r="M503" s="494">
        <v>0.47055999999999998</v>
      </c>
    </row>
    <row r="504" spans="1:13">
      <c r="A504" s="254">
        <v>494</v>
      </c>
      <c r="B504" s="497" t="s">
        <v>528</v>
      </c>
      <c r="C504" s="494">
        <v>2131.6999999999998</v>
      </c>
      <c r="D504" s="495">
        <v>2119.6</v>
      </c>
      <c r="E504" s="495">
        <v>2099.1</v>
      </c>
      <c r="F504" s="495">
        <v>2066.5</v>
      </c>
      <c r="G504" s="495">
        <v>2046</v>
      </c>
      <c r="H504" s="495">
        <v>2152.1999999999998</v>
      </c>
      <c r="I504" s="495">
        <v>2172.6999999999998</v>
      </c>
      <c r="J504" s="495">
        <v>2205.2999999999997</v>
      </c>
      <c r="K504" s="494">
        <v>2140.1</v>
      </c>
      <c r="L504" s="494">
        <v>2087</v>
      </c>
      <c r="M504" s="494">
        <v>6.9266800000000002</v>
      </c>
    </row>
    <row r="505" spans="1:13">
      <c r="A505" s="254">
        <v>495</v>
      </c>
      <c r="B505" s="497" t="s">
        <v>196</v>
      </c>
      <c r="C505" s="494">
        <v>475.7</v>
      </c>
      <c r="D505" s="495">
        <v>479.13333333333338</v>
      </c>
      <c r="E505" s="495">
        <v>470.91666666666674</v>
      </c>
      <c r="F505" s="495">
        <v>466.13333333333338</v>
      </c>
      <c r="G505" s="495">
        <v>457.91666666666674</v>
      </c>
      <c r="H505" s="495">
        <v>483.91666666666674</v>
      </c>
      <c r="I505" s="495">
        <v>492.13333333333333</v>
      </c>
      <c r="J505" s="495">
        <v>496.91666666666674</v>
      </c>
      <c r="K505" s="494">
        <v>487.35</v>
      </c>
      <c r="L505" s="494">
        <v>474.35</v>
      </c>
      <c r="M505" s="494">
        <v>135.96002999999999</v>
      </c>
    </row>
    <row r="506" spans="1:13">
      <c r="A506" s="254">
        <v>496</v>
      </c>
      <c r="B506" s="497" t="s">
        <v>529</v>
      </c>
      <c r="C506" s="494">
        <v>504.05</v>
      </c>
      <c r="D506" s="495">
        <v>512.36666666666667</v>
      </c>
      <c r="E506" s="495">
        <v>491.73333333333335</v>
      </c>
      <c r="F506" s="495">
        <v>479.41666666666669</v>
      </c>
      <c r="G506" s="495">
        <v>458.78333333333336</v>
      </c>
      <c r="H506" s="495">
        <v>524.68333333333339</v>
      </c>
      <c r="I506" s="495">
        <v>545.31666666666683</v>
      </c>
      <c r="J506" s="495">
        <v>557.63333333333333</v>
      </c>
      <c r="K506" s="494">
        <v>533</v>
      </c>
      <c r="L506" s="494">
        <v>500.05</v>
      </c>
      <c r="M506" s="494">
        <v>25.699919999999999</v>
      </c>
    </row>
    <row r="507" spans="1:13">
      <c r="A507" s="254">
        <v>497</v>
      </c>
      <c r="B507" s="497" t="s">
        <v>197</v>
      </c>
      <c r="C507" s="494">
        <v>14</v>
      </c>
      <c r="D507" s="495">
        <v>14.016666666666666</v>
      </c>
      <c r="E507" s="495">
        <v>13.883333333333331</v>
      </c>
      <c r="F507" s="495">
        <v>13.766666666666666</v>
      </c>
      <c r="G507" s="495">
        <v>13.633333333333331</v>
      </c>
      <c r="H507" s="495">
        <v>14.133333333333331</v>
      </c>
      <c r="I507" s="495">
        <v>14.266666666666664</v>
      </c>
      <c r="J507" s="495">
        <v>14.383333333333331</v>
      </c>
      <c r="K507" s="494">
        <v>14.15</v>
      </c>
      <c r="L507" s="494">
        <v>13.9</v>
      </c>
      <c r="M507" s="494">
        <v>894.75097000000005</v>
      </c>
    </row>
    <row r="508" spans="1:13">
      <c r="A508" s="254">
        <v>498</v>
      </c>
      <c r="B508" s="497" t="s">
        <v>198</v>
      </c>
      <c r="C508" s="494">
        <v>188</v>
      </c>
      <c r="D508" s="495">
        <v>189.33333333333334</v>
      </c>
      <c r="E508" s="495">
        <v>185.66666666666669</v>
      </c>
      <c r="F508" s="495">
        <v>183.33333333333334</v>
      </c>
      <c r="G508" s="495">
        <v>179.66666666666669</v>
      </c>
      <c r="H508" s="495">
        <v>191.66666666666669</v>
      </c>
      <c r="I508" s="495">
        <v>195.33333333333337</v>
      </c>
      <c r="J508" s="495">
        <v>197.66666666666669</v>
      </c>
      <c r="K508" s="494">
        <v>193</v>
      </c>
      <c r="L508" s="494">
        <v>187</v>
      </c>
      <c r="M508" s="494">
        <v>85.294390000000007</v>
      </c>
    </row>
    <row r="509" spans="1:13">
      <c r="A509" s="254">
        <v>499</v>
      </c>
      <c r="B509" s="497" t="s">
        <v>530</v>
      </c>
      <c r="C509" s="494">
        <v>268.39999999999998</v>
      </c>
      <c r="D509" s="495">
        <v>269.36666666666662</v>
      </c>
      <c r="E509" s="495">
        <v>264.03333333333325</v>
      </c>
      <c r="F509" s="495">
        <v>259.66666666666663</v>
      </c>
      <c r="G509" s="495">
        <v>254.33333333333326</v>
      </c>
      <c r="H509" s="495">
        <v>273.73333333333323</v>
      </c>
      <c r="I509" s="495">
        <v>279.06666666666661</v>
      </c>
      <c r="J509" s="495">
        <v>283.43333333333322</v>
      </c>
      <c r="K509" s="494">
        <v>274.7</v>
      </c>
      <c r="L509" s="494">
        <v>265</v>
      </c>
      <c r="M509" s="494">
        <v>1.23715</v>
      </c>
    </row>
    <row r="510" spans="1:13">
      <c r="A510" s="254">
        <v>500</v>
      </c>
      <c r="B510" s="497" t="s">
        <v>531</v>
      </c>
      <c r="C510" s="494">
        <v>2138.1</v>
      </c>
      <c r="D510" s="495">
        <v>2121</v>
      </c>
      <c r="E510" s="495">
        <v>2078.1999999999998</v>
      </c>
      <c r="F510" s="495">
        <v>2018.2999999999997</v>
      </c>
      <c r="G510" s="495">
        <v>1975.4999999999995</v>
      </c>
      <c r="H510" s="495">
        <v>2180.9</v>
      </c>
      <c r="I510" s="495">
        <v>2223.7000000000003</v>
      </c>
      <c r="J510" s="495">
        <v>2283.6000000000004</v>
      </c>
      <c r="K510" s="494">
        <v>2163.8000000000002</v>
      </c>
      <c r="L510" s="494">
        <v>2061.1</v>
      </c>
      <c r="M510" s="494">
        <v>1.5166599999999999</v>
      </c>
    </row>
    <row r="511" spans="1:13">
      <c r="A511" s="254">
        <v>501</v>
      </c>
      <c r="B511" s="497" t="s">
        <v>741</v>
      </c>
      <c r="C511" s="494">
        <v>1195.7</v>
      </c>
      <c r="D511" s="495">
        <v>1215.6499999999999</v>
      </c>
      <c r="E511" s="495">
        <v>1160.2999999999997</v>
      </c>
      <c r="F511" s="495">
        <v>1124.8999999999999</v>
      </c>
      <c r="G511" s="495">
        <v>1069.5499999999997</v>
      </c>
      <c r="H511" s="495">
        <v>1251.0499999999997</v>
      </c>
      <c r="I511" s="495">
        <v>1306.3999999999996</v>
      </c>
      <c r="J511" s="495">
        <v>1341.7999999999997</v>
      </c>
      <c r="K511" s="494">
        <v>1271</v>
      </c>
      <c r="L511" s="494">
        <v>1180.25</v>
      </c>
      <c r="M511" s="494">
        <v>1.1469400000000001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34" sqref="D34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83"/>
      <c r="B5" s="583"/>
      <c r="C5" s="584"/>
      <c r="D5" s="584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85" t="s">
        <v>533</v>
      </c>
      <c r="C7" s="585"/>
      <c r="D7" s="248">
        <f>Main!B10</f>
        <v>44312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44309</v>
      </c>
      <c r="B10" s="253">
        <v>539799</v>
      </c>
      <c r="C10" s="254" t="s">
        <v>1069</v>
      </c>
      <c r="D10" s="254" t="s">
        <v>1070</v>
      </c>
      <c r="E10" s="254" t="s">
        <v>542</v>
      </c>
      <c r="F10" s="356">
        <v>300000</v>
      </c>
      <c r="G10" s="253">
        <v>41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44309</v>
      </c>
      <c r="B11" s="253">
        <v>539799</v>
      </c>
      <c r="C11" s="254" t="s">
        <v>1069</v>
      </c>
      <c r="D11" s="254" t="s">
        <v>1071</v>
      </c>
      <c r="E11" s="254" t="s">
        <v>543</v>
      </c>
      <c r="F11" s="356">
        <v>300000</v>
      </c>
      <c r="G11" s="253">
        <v>41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44309</v>
      </c>
      <c r="B12" s="253">
        <v>521244</v>
      </c>
      <c r="C12" s="254" t="s">
        <v>1072</v>
      </c>
      <c r="D12" s="254" t="s">
        <v>1073</v>
      </c>
      <c r="E12" s="254" t="s">
        <v>542</v>
      </c>
      <c r="F12" s="356">
        <v>3475</v>
      </c>
      <c r="G12" s="253">
        <v>8.52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44309</v>
      </c>
      <c r="B13" s="253">
        <v>521244</v>
      </c>
      <c r="C13" s="254" t="s">
        <v>1072</v>
      </c>
      <c r="D13" s="254" t="s">
        <v>1074</v>
      </c>
      <c r="E13" s="254" t="s">
        <v>543</v>
      </c>
      <c r="F13" s="356">
        <v>3600</v>
      </c>
      <c r="G13" s="253">
        <v>8.52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44309</v>
      </c>
      <c r="B14" s="253">
        <v>524624</v>
      </c>
      <c r="C14" s="254" t="s">
        <v>1075</v>
      </c>
      <c r="D14" s="254" t="s">
        <v>1076</v>
      </c>
      <c r="E14" s="254" t="s">
        <v>543</v>
      </c>
      <c r="F14" s="356">
        <v>50000</v>
      </c>
      <c r="G14" s="253">
        <v>10.220000000000001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44309</v>
      </c>
      <c r="B15" s="253">
        <v>531739</v>
      </c>
      <c r="C15" s="254" t="s">
        <v>1046</v>
      </c>
      <c r="D15" s="254" t="s">
        <v>1047</v>
      </c>
      <c r="E15" s="254" t="s">
        <v>543</v>
      </c>
      <c r="F15" s="356">
        <v>803626</v>
      </c>
      <c r="G15" s="253">
        <v>6.55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44309</v>
      </c>
      <c r="B16" s="253">
        <v>531739</v>
      </c>
      <c r="C16" s="254" t="s">
        <v>1046</v>
      </c>
      <c r="D16" s="254" t="s">
        <v>1077</v>
      </c>
      <c r="E16" s="254" t="s">
        <v>543</v>
      </c>
      <c r="F16" s="356">
        <v>1082263</v>
      </c>
      <c r="G16" s="253">
        <v>6.55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44309</v>
      </c>
      <c r="B17" s="253">
        <v>542666</v>
      </c>
      <c r="C17" s="254" t="s">
        <v>1048</v>
      </c>
      <c r="D17" s="254" t="s">
        <v>1049</v>
      </c>
      <c r="E17" s="254" t="s">
        <v>543</v>
      </c>
      <c r="F17" s="356">
        <v>48000</v>
      </c>
      <c r="G17" s="253">
        <v>25.83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44309</v>
      </c>
      <c r="B18" s="253">
        <v>509152</v>
      </c>
      <c r="C18" s="254" t="s">
        <v>1078</v>
      </c>
      <c r="D18" s="254" t="s">
        <v>1079</v>
      </c>
      <c r="E18" s="254" t="s">
        <v>542</v>
      </c>
      <c r="F18" s="356">
        <v>17746</v>
      </c>
      <c r="G18" s="253">
        <v>819.84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44309</v>
      </c>
      <c r="B19" s="253">
        <v>509152</v>
      </c>
      <c r="C19" s="254" t="s">
        <v>1078</v>
      </c>
      <c r="D19" s="254" t="s">
        <v>1080</v>
      </c>
      <c r="E19" s="254" t="s">
        <v>543</v>
      </c>
      <c r="F19" s="356">
        <v>17446</v>
      </c>
      <c r="G19" s="253">
        <v>820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44309</v>
      </c>
      <c r="B20" s="253">
        <v>540730</v>
      </c>
      <c r="C20" s="254" t="s">
        <v>1081</v>
      </c>
      <c r="D20" s="254" t="s">
        <v>1053</v>
      </c>
      <c r="E20" s="254" t="s">
        <v>542</v>
      </c>
      <c r="F20" s="356">
        <v>112510</v>
      </c>
      <c r="G20" s="253">
        <v>53.9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44309</v>
      </c>
      <c r="B21" s="253">
        <v>540730</v>
      </c>
      <c r="C21" s="254" t="s">
        <v>1081</v>
      </c>
      <c r="D21" s="254" t="s">
        <v>1082</v>
      </c>
      <c r="E21" s="254" t="s">
        <v>543</v>
      </c>
      <c r="F21" s="356">
        <v>64837</v>
      </c>
      <c r="G21" s="253">
        <v>53.9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44309</v>
      </c>
      <c r="B22" s="253">
        <v>535136</v>
      </c>
      <c r="C22" s="254" t="s">
        <v>1083</v>
      </c>
      <c r="D22" s="254" t="s">
        <v>1084</v>
      </c>
      <c r="E22" s="254" t="s">
        <v>543</v>
      </c>
      <c r="F22" s="356">
        <v>81500</v>
      </c>
      <c r="G22" s="253">
        <v>37.049999999999997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44309</v>
      </c>
      <c r="B23" s="253">
        <v>535136</v>
      </c>
      <c r="C23" s="254" t="s">
        <v>1083</v>
      </c>
      <c r="D23" s="254" t="s">
        <v>1085</v>
      </c>
      <c r="E23" s="254" t="s">
        <v>542</v>
      </c>
      <c r="F23" s="356">
        <v>64644</v>
      </c>
      <c r="G23" s="253">
        <v>37.08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44309</v>
      </c>
      <c r="B24" s="253">
        <v>539291</v>
      </c>
      <c r="C24" s="254" t="s">
        <v>986</v>
      </c>
      <c r="D24" s="254" t="s">
        <v>1086</v>
      </c>
      <c r="E24" s="254" t="s">
        <v>542</v>
      </c>
      <c r="F24" s="356">
        <v>28000</v>
      </c>
      <c r="G24" s="253">
        <v>73.150000000000006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44309</v>
      </c>
      <c r="B25" s="253">
        <v>539291</v>
      </c>
      <c r="C25" s="254" t="s">
        <v>986</v>
      </c>
      <c r="D25" s="254" t="s">
        <v>1050</v>
      </c>
      <c r="E25" s="254" t="s">
        <v>542</v>
      </c>
      <c r="F25" s="356">
        <v>26010</v>
      </c>
      <c r="G25" s="253">
        <v>72.22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44309</v>
      </c>
      <c r="B26" s="253">
        <v>539291</v>
      </c>
      <c r="C26" s="254" t="s">
        <v>986</v>
      </c>
      <c r="D26" s="254" t="s">
        <v>1050</v>
      </c>
      <c r="E26" s="254" t="s">
        <v>543</v>
      </c>
      <c r="F26" s="356">
        <v>30306</v>
      </c>
      <c r="G26" s="253">
        <v>73.03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44309</v>
      </c>
      <c r="B27" s="253">
        <v>539673</v>
      </c>
      <c r="C27" s="254" t="s">
        <v>1051</v>
      </c>
      <c r="D27" s="254" t="s">
        <v>1087</v>
      </c>
      <c r="E27" s="254" t="s">
        <v>543</v>
      </c>
      <c r="F27" s="356">
        <v>11200</v>
      </c>
      <c r="G27" s="253">
        <v>9.14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44309</v>
      </c>
      <c r="B28" s="253">
        <v>532092</v>
      </c>
      <c r="C28" s="254" t="s">
        <v>1088</v>
      </c>
      <c r="D28" s="254" t="s">
        <v>1089</v>
      </c>
      <c r="E28" s="254" t="s">
        <v>542</v>
      </c>
      <c r="F28" s="356">
        <v>300000</v>
      </c>
      <c r="G28" s="253">
        <v>4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44309</v>
      </c>
      <c r="B29" s="253">
        <v>532092</v>
      </c>
      <c r="C29" s="254" t="s">
        <v>1088</v>
      </c>
      <c r="D29" s="254" t="s">
        <v>1090</v>
      </c>
      <c r="E29" s="254" t="s">
        <v>543</v>
      </c>
      <c r="F29" s="356">
        <v>450000</v>
      </c>
      <c r="G29" s="253">
        <v>3.99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44309</v>
      </c>
      <c r="B30" s="253">
        <v>532092</v>
      </c>
      <c r="C30" s="254" t="s">
        <v>1088</v>
      </c>
      <c r="D30" s="254" t="s">
        <v>1091</v>
      </c>
      <c r="E30" s="254" t="s">
        <v>543</v>
      </c>
      <c r="F30" s="356">
        <v>450000</v>
      </c>
      <c r="G30" s="253">
        <v>3.99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44309</v>
      </c>
      <c r="B31" s="253">
        <v>532092</v>
      </c>
      <c r="C31" s="254" t="s">
        <v>1088</v>
      </c>
      <c r="D31" s="254" t="s">
        <v>1092</v>
      </c>
      <c r="E31" s="254" t="s">
        <v>542</v>
      </c>
      <c r="F31" s="356">
        <v>460000</v>
      </c>
      <c r="G31" s="253">
        <v>4.01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44309</v>
      </c>
      <c r="B32" s="253">
        <v>532092</v>
      </c>
      <c r="C32" s="254" t="s">
        <v>1088</v>
      </c>
      <c r="D32" s="254" t="s">
        <v>1092</v>
      </c>
      <c r="E32" s="254" t="s">
        <v>543</v>
      </c>
      <c r="F32" s="356">
        <v>10000</v>
      </c>
      <c r="G32" s="253">
        <v>3.97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44309</v>
      </c>
      <c r="B33" s="253">
        <v>539526</v>
      </c>
      <c r="C33" s="254" t="s">
        <v>1093</v>
      </c>
      <c r="D33" s="254" t="s">
        <v>1094</v>
      </c>
      <c r="E33" s="254" t="s">
        <v>543</v>
      </c>
      <c r="F33" s="356">
        <v>2560000</v>
      </c>
      <c r="G33" s="253">
        <v>0.44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44309</v>
      </c>
      <c r="B34" s="253">
        <v>539026</v>
      </c>
      <c r="C34" s="254" t="s">
        <v>1022</v>
      </c>
      <c r="D34" s="254" t="s">
        <v>1095</v>
      </c>
      <c r="E34" s="254" t="s">
        <v>542</v>
      </c>
      <c r="F34" s="356">
        <v>52000</v>
      </c>
      <c r="G34" s="253">
        <v>13.3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44309</v>
      </c>
      <c r="B35" s="253">
        <v>539026</v>
      </c>
      <c r="C35" s="254" t="s">
        <v>1022</v>
      </c>
      <c r="D35" s="254" t="s">
        <v>1096</v>
      </c>
      <c r="E35" s="254" t="s">
        <v>543</v>
      </c>
      <c r="F35" s="356">
        <v>52000</v>
      </c>
      <c r="G35" s="253">
        <v>13.3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44309</v>
      </c>
      <c r="B36" s="253">
        <v>539041</v>
      </c>
      <c r="C36" s="254" t="s">
        <v>1097</v>
      </c>
      <c r="D36" s="254" t="s">
        <v>1098</v>
      </c>
      <c r="E36" s="254" t="s">
        <v>543</v>
      </c>
      <c r="F36" s="356">
        <v>112500</v>
      </c>
      <c r="G36" s="253">
        <v>6.32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44309</v>
      </c>
      <c r="B37" s="253">
        <v>539041</v>
      </c>
      <c r="C37" s="254" t="s">
        <v>1097</v>
      </c>
      <c r="D37" s="254" t="s">
        <v>1099</v>
      </c>
      <c r="E37" s="254" t="s">
        <v>542</v>
      </c>
      <c r="F37" s="356">
        <v>182500</v>
      </c>
      <c r="G37" s="253">
        <v>6.32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44309</v>
      </c>
      <c r="B38" s="253">
        <v>524717</v>
      </c>
      <c r="C38" s="254" t="s">
        <v>1100</v>
      </c>
      <c r="D38" s="254" t="s">
        <v>1101</v>
      </c>
      <c r="E38" s="254" t="s">
        <v>542</v>
      </c>
      <c r="F38" s="356">
        <v>50000</v>
      </c>
      <c r="G38" s="253">
        <v>277.08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44309</v>
      </c>
      <c r="B39" s="253">
        <v>542654</v>
      </c>
      <c r="C39" s="254" t="s">
        <v>1102</v>
      </c>
      <c r="D39" s="254" t="s">
        <v>1103</v>
      </c>
      <c r="E39" s="254" t="s">
        <v>542</v>
      </c>
      <c r="F39" s="356">
        <v>1000</v>
      </c>
      <c r="G39" s="253">
        <v>104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44309</v>
      </c>
      <c r="B40" s="253">
        <v>542654</v>
      </c>
      <c r="C40" s="254" t="s">
        <v>1102</v>
      </c>
      <c r="D40" s="254" t="s">
        <v>1103</v>
      </c>
      <c r="E40" s="254" t="s">
        <v>543</v>
      </c>
      <c r="F40" s="356">
        <v>7000</v>
      </c>
      <c r="G40" s="253">
        <v>86.48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44309</v>
      </c>
      <c r="B41" s="253">
        <v>522209</v>
      </c>
      <c r="C41" s="254" t="s">
        <v>1104</v>
      </c>
      <c r="D41" s="254" t="s">
        <v>1105</v>
      </c>
      <c r="E41" s="254" t="s">
        <v>542</v>
      </c>
      <c r="F41" s="356">
        <v>123600</v>
      </c>
      <c r="G41" s="253">
        <v>2.75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44309</v>
      </c>
      <c r="B42" s="253">
        <v>522209</v>
      </c>
      <c r="C42" s="254" t="s">
        <v>1104</v>
      </c>
      <c r="D42" s="254" t="s">
        <v>1106</v>
      </c>
      <c r="E42" s="254" t="s">
        <v>543</v>
      </c>
      <c r="F42" s="356">
        <v>97502</v>
      </c>
      <c r="G42" s="253">
        <v>2.76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44309</v>
      </c>
      <c r="B43" s="253" t="s">
        <v>1107</v>
      </c>
      <c r="C43" s="254" t="s">
        <v>1108</v>
      </c>
      <c r="D43" s="254" t="s">
        <v>1109</v>
      </c>
      <c r="E43" s="254" t="s">
        <v>542</v>
      </c>
      <c r="F43" s="356">
        <v>157675</v>
      </c>
      <c r="G43" s="253">
        <v>102.28</v>
      </c>
      <c r="H43" s="325" t="s">
        <v>842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44309</v>
      </c>
      <c r="B44" s="253" t="s">
        <v>1107</v>
      </c>
      <c r="C44" s="254" t="s">
        <v>1108</v>
      </c>
      <c r="D44" s="254" t="s">
        <v>1110</v>
      </c>
      <c r="E44" s="254" t="s">
        <v>542</v>
      </c>
      <c r="F44" s="356">
        <v>101001</v>
      </c>
      <c r="G44" s="253">
        <v>103.5</v>
      </c>
      <c r="H44" s="325" t="s">
        <v>842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44309</v>
      </c>
      <c r="B45" s="253" t="s">
        <v>1107</v>
      </c>
      <c r="C45" s="254" t="s">
        <v>1108</v>
      </c>
      <c r="D45" s="254" t="s">
        <v>1052</v>
      </c>
      <c r="E45" s="254" t="s">
        <v>542</v>
      </c>
      <c r="F45" s="356">
        <v>143626</v>
      </c>
      <c r="G45" s="253">
        <v>99.56</v>
      </c>
      <c r="H45" s="325" t="s">
        <v>842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44309</v>
      </c>
      <c r="B46" s="253" t="s">
        <v>1107</v>
      </c>
      <c r="C46" s="254" t="s">
        <v>1108</v>
      </c>
      <c r="D46" s="254" t="s">
        <v>1054</v>
      </c>
      <c r="E46" s="254" t="s">
        <v>542</v>
      </c>
      <c r="F46" s="356">
        <v>99114</v>
      </c>
      <c r="G46" s="253">
        <v>98.83</v>
      </c>
      <c r="H46" s="325" t="s">
        <v>842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44309</v>
      </c>
      <c r="B47" s="253" t="s">
        <v>1069</v>
      </c>
      <c r="C47" s="254" t="s">
        <v>1111</v>
      </c>
      <c r="D47" s="254" t="s">
        <v>1070</v>
      </c>
      <c r="E47" s="254" t="s">
        <v>542</v>
      </c>
      <c r="F47" s="356">
        <v>300000</v>
      </c>
      <c r="G47" s="253">
        <v>40.5</v>
      </c>
      <c r="H47" s="325" t="s">
        <v>842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44309</v>
      </c>
      <c r="B48" s="253" t="s">
        <v>1112</v>
      </c>
      <c r="C48" s="254" t="s">
        <v>1113</v>
      </c>
      <c r="D48" s="254" t="s">
        <v>1053</v>
      </c>
      <c r="E48" s="254" t="s">
        <v>542</v>
      </c>
      <c r="F48" s="356">
        <v>955017</v>
      </c>
      <c r="G48" s="253">
        <v>132.25</v>
      </c>
      <c r="H48" s="325" t="s">
        <v>842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44309</v>
      </c>
      <c r="B49" s="253" t="s">
        <v>1114</v>
      </c>
      <c r="C49" s="254" t="s">
        <v>1115</v>
      </c>
      <c r="D49" s="254" t="s">
        <v>1116</v>
      </c>
      <c r="E49" s="254" t="s">
        <v>542</v>
      </c>
      <c r="F49" s="356">
        <v>100000</v>
      </c>
      <c r="G49" s="253">
        <v>92.09</v>
      </c>
      <c r="H49" s="325" t="s">
        <v>842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44309</v>
      </c>
      <c r="B50" s="253" t="s">
        <v>1117</v>
      </c>
      <c r="C50" s="254" t="s">
        <v>1118</v>
      </c>
      <c r="D50" s="254" t="s">
        <v>1119</v>
      </c>
      <c r="E50" s="254" t="s">
        <v>542</v>
      </c>
      <c r="F50" s="356">
        <v>500000</v>
      </c>
      <c r="G50" s="253">
        <v>7.55</v>
      </c>
      <c r="H50" s="325" t="s">
        <v>842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44309</v>
      </c>
      <c r="B51" s="253" t="s">
        <v>1120</v>
      </c>
      <c r="C51" s="254" t="s">
        <v>1121</v>
      </c>
      <c r="D51" s="254" t="s">
        <v>1054</v>
      </c>
      <c r="E51" s="254" t="s">
        <v>542</v>
      </c>
      <c r="F51" s="356">
        <v>2572646</v>
      </c>
      <c r="G51" s="253">
        <v>73.13</v>
      </c>
      <c r="H51" s="325" t="s">
        <v>842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44309</v>
      </c>
      <c r="B52" s="253" t="s">
        <v>1122</v>
      </c>
      <c r="C52" s="254" t="s">
        <v>1123</v>
      </c>
      <c r="D52" s="254" t="s">
        <v>1124</v>
      </c>
      <c r="E52" s="254" t="s">
        <v>542</v>
      </c>
      <c r="F52" s="356">
        <v>1698003</v>
      </c>
      <c r="G52" s="253">
        <v>64.52</v>
      </c>
      <c r="H52" s="325" t="s">
        <v>842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44309</v>
      </c>
      <c r="B53" s="253" t="s">
        <v>1125</v>
      </c>
      <c r="C53" s="254" t="s">
        <v>1126</v>
      </c>
      <c r="D53" s="254" t="s">
        <v>1127</v>
      </c>
      <c r="E53" s="254" t="s">
        <v>542</v>
      </c>
      <c r="F53" s="356">
        <v>261993</v>
      </c>
      <c r="G53" s="253">
        <v>15.99</v>
      </c>
      <c r="H53" s="325" t="s">
        <v>842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44309</v>
      </c>
      <c r="B54" s="253" t="s">
        <v>163</v>
      </c>
      <c r="C54" s="254" t="s">
        <v>1128</v>
      </c>
      <c r="D54" s="254" t="s">
        <v>1023</v>
      </c>
      <c r="E54" s="254" t="s">
        <v>542</v>
      </c>
      <c r="F54" s="356">
        <v>321322</v>
      </c>
      <c r="G54" s="253">
        <v>1116.48</v>
      </c>
      <c r="H54" s="325" t="s">
        <v>842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44309</v>
      </c>
      <c r="B55" s="253" t="s">
        <v>1055</v>
      </c>
      <c r="C55" s="254" t="s">
        <v>1056</v>
      </c>
      <c r="D55" s="254" t="s">
        <v>1053</v>
      </c>
      <c r="E55" s="254" t="s">
        <v>542</v>
      </c>
      <c r="F55" s="356">
        <v>200521</v>
      </c>
      <c r="G55" s="253">
        <v>147.6</v>
      </c>
      <c r="H55" s="325" t="s">
        <v>842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44309</v>
      </c>
      <c r="B56" s="253" t="s">
        <v>1055</v>
      </c>
      <c r="C56" s="254" t="s">
        <v>1056</v>
      </c>
      <c r="D56" s="254" t="s">
        <v>1052</v>
      </c>
      <c r="E56" s="254" t="s">
        <v>542</v>
      </c>
      <c r="F56" s="356">
        <v>121795</v>
      </c>
      <c r="G56" s="253">
        <v>141.87</v>
      </c>
      <c r="H56" s="325" t="s">
        <v>842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44309</v>
      </c>
      <c r="B57" s="253" t="s">
        <v>1129</v>
      </c>
      <c r="C57" s="254" t="s">
        <v>1130</v>
      </c>
      <c r="D57" s="254" t="s">
        <v>1054</v>
      </c>
      <c r="E57" s="254" t="s">
        <v>542</v>
      </c>
      <c r="F57" s="356">
        <v>946225</v>
      </c>
      <c r="G57" s="253">
        <v>54.74</v>
      </c>
      <c r="H57" s="325" t="s">
        <v>842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44309</v>
      </c>
      <c r="B58" s="253" t="s">
        <v>1131</v>
      </c>
      <c r="C58" s="254" t="s">
        <v>1132</v>
      </c>
      <c r="D58" s="254" t="s">
        <v>1054</v>
      </c>
      <c r="E58" s="254" t="s">
        <v>542</v>
      </c>
      <c r="F58" s="356">
        <v>640960</v>
      </c>
      <c r="G58" s="253">
        <v>109.64</v>
      </c>
      <c r="H58" s="325" t="s">
        <v>842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44309</v>
      </c>
      <c r="B59" s="253" t="s">
        <v>1057</v>
      </c>
      <c r="C59" s="254" t="s">
        <v>1058</v>
      </c>
      <c r="D59" s="254" t="s">
        <v>1059</v>
      </c>
      <c r="E59" s="254" t="s">
        <v>542</v>
      </c>
      <c r="F59" s="356">
        <v>76737</v>
      </c>
      <c r="G59" s="253">
        <v>247.56</v>
      </c>
      <c r="H59" s="325" t="s">
        <v>842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44309</v>
      </c>
      <c r="B60" s="253" t="s">
        <v>1133</v>
      </c>
      <c r="C60" s="254" t="s">
        <v>1134</v>
      </c>
      <c r="D60" s="254" t="s">
        <v>1052</v>
      </c>
      <c r="E60" s="254" t="s">
        <v>542</v>
      </c>
      <c r="F60" s="356">
        <v>491248</v>
      </c>
      <c r="G60" s="253">
        <v>33.14</v>
      </c>
      <c r="H60" s="325" t="s">
        <v>842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44309</v>
      </c>
      <c r="B61" s="253" t="s">
        <v>1133</v>
      </c>
      <c r="C61" s="254" t="s">
        <v>1134</v>
      </c>
      <c r="D61" s="254" t="s">
        <v>1053</v>
      </c>
      <c r="E61" s="254" t="s">
        <v>542</v>
      </c>
      <c r="F61" s="356">
        <v>509335</v>
      </c>
      <c r="G61" s="253">
        <v>33.28</v>
      </c>
      <c r="H61" s="325" t="s">
        <v>842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44309</v>
      </c>
      <c r="B62" s="118" t="s">
        <v>1107</v>
      </c>
      <c r="C62" s="231" t="s">
        <v>1108</v>
      </c>
      <c r="D62" s="231" t="s">
        <v>1109</v>
      </c>
      <c r="E62" s="118" t="s">
        <v>543</v>
      </c>
      <c r="F62" s="118">
        <v>157675</v>
      </c>
      <c r="G62" s="118">
        <v>103.43</v>
      </c>
      <c r="H62" s="325" t="s">
        <v>842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44309</v>
      </c>
      <c r="B63" s="253" t="s">
        <v>1107</v>
      </c>
      <c r="C63" s="254" t="s">
        <v>1108</v>
      </c>
      <c r="D63" s="254" t="s">
        <v>1110</v>
      </c>
      <c r="E63" s="254" t="s">
        <v>543</v>
      </c>
      <c r="F63" s="356">
        <v>126910</v>
      </c>
      <c r="G63" s="253">
        <v>102.01</v>
      </c>
      <c r="H63" s="325" t="s">
        <v>842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44309</v>
      </c>
      <c r="B64" s="253" t="s">
        <v>1107</v>
      </c>
      <c r="C64" s="254" t="s">
        <v>1108</v>
      </c>
      <c r="D64" s="254" t="s">
        <v>1054</v>
      </c>
      <c r="E64" s="254" t="s">
        <v>543</v>
      </c>
      <c r="F64" s="356">
        <v>99114</v>
      </c>
      <c r="G64" s="253">
        <v>99.08</v>
      </c>
      <c r="H64" s="325" t="s">
        <v>842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44309</v>
      </c>
      <c r="B65" s="253" t="s">
        <v>1107</v>
      </c>
      <c r="C65" s="254" t="s">
        <v>1108</v>
      </c>
      <c r="D65" s="254" t="s">
        <v>1052</v>
      </c>
      <c r="E65" s="254" t="s">
        <v>543</v>
      </c>
      <c r="F65" s="356">
        <v>144138</v>
      </c>
      <c r="G65" s="253">
        <v>99.68</v>
      </c>
      <c r="H65" s="325" t="s">
        <v>842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44309</v>
      </c>
      <c r="B66" s="253" t="s">
        <v>1069</v>
      </c>
      <c r="C66" s="254" t="s">
        <v>1111</v>
      </c>
      <c r="D66" s="254" t="s">
        <v>1135</v>
      </c>
      <c r="E66" s="254" t="s">
        <v>543</v>
      </c>
      <c r="F66" s="356">
        <v>300000</v>
      </c>
      <c r="G66" s="253">
        <v>40.5</v>
      </c>
      <c r="H66" s="325" t="s">
        <v>842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44309</v>
      </c>
      <c r="B67" s="253" t="s">
        <v>1112</v>
      </c>
      <c r="C67" s="254" t="s">
        <v>1113</v>
      </c>
      <c r="D67" s="254" t="s">
        <v>1053</v>
      </c>
      <c r="E67" s="254" t="s">
        <v>543</v>
      </c>
      <c r="F67" s="356">
        <v>990016</v>
      </c>
      <c r="G67" s="253">
        <v>133.77000000000001</v>
      </c>
      <c r="H67" s="325" t="s">
        <v>842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44309</v>
      </c>
      <c r="B68" s="253" t="s">
        <v>1114</v>
      </c>
      <c r="C68" s="254" t="s">
        <v>1115</v>
      </c>
      <c r="D68" s="254" t="s">
        <v>1136</v>
      </c>
      <c r="E68" s="254" t="s">
        <v>543</v>
      </c>
      <c r="F68" s="356">
        <v>85000</v>
      </c>
      <c r="G68" s="253">
        <v>92.08</v>
      </c>
      <c r="H68" s="325" t="s">
        <v>842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44309</v>
      </c>
      <c r="B69" s="253" t="s">
        <v>1120</v>
      </c>
      <c r="C69" s="254" t="s">
        <v>1121</v>
      </c>
      <c r="D69" s="254" t="s">
        <v>1054</v>
      </c>
      <c r="E69" s="254" t="s">
        <v>543</v>
      </c>
      <c r="F69" s="356">
        <v>2572646</v>
      </c>
      <c r="G69" s="253">
        <v>73.33</v>
      </c>
      <c r="H69" s="325" t="s">
        <v>842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44309</v>
      </c>
      <c r="B70" s="253" t="s">
        <v>1122</v>
      </c>
      <c r="C70" s="254" t="s">
        <v>1123</v>
      </c>
      <c r="D70" s="254" t="s">
        <v>1137</v>
      </c>
      <c r="E70" s="254" t="s">
        <v>543</v>
      </c>
      <c r="F70" s="356">
        <v>2320000</v>
      </c>
      <c r="G70" s="253">
        <v>64.53</v>
      </c>
      <c r="H70" s="325" t="s">
        <v>842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44309</v>
      </c>
      <c r="B71" s="253" t="s">
        <v>1122</v>
      </c>
      <c r="C71" s="254" t="s">
        <v>1123</v>
      </c>
      <c r="D71" s="254" t="s">
        <v>1124</v>
      </c>
      <c r="E71" s="254" t="s">
        <v>543</v>
      </c>
      <c r="F71" s="356">
        <v>594</v>
      </c>
      <c r="G71" s="253">
        <v>65.05</v>
      </c>
      <c r="H71" s="325" t="s">
        <v>842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44309</v>
      </c>
      <c r="B72" s="253" t="s">
        <v>1125</v>
      </c>
      <c r="C72" s="254" t="s">
        <v>1126</v>
      </c>
      <c r="D72" s="254" t="s">
        <v>1127</v>
      </c>
      <c r="E72" s="254" t="s">
        <v>543</v>
      </c>
      <c r="F72" s="356">
        <v>9436</v>
      </c>
      <c r="G72" s="253">
        <v>15.6</v>
      </c>
      <c r="H72" s="325" t="s">
        <v>842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44309</v>
      </c>
      <c r="B73" s="253" t="s">
        <v>163</v>
      </c>
      <c r="C73" s="254" t="s">
        <v>1128</v>
      </c>
      <c r="D73" s="254" t="s">
        <v>1023</v>
      </c>
      <c r="E73" s="254" t="s">
        <v>543</v>
      </c>
      <c r="F73" s="356">
        <v>311907</v>
      </c>
      <c r="G73" s="253">
        <v>1117.8900000000001</v>
      </c>
      <c r="H73" s="325" t="s">
        <v>842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44309</v>
      </c>
      <c r="B74" s="253" t="s">
        <v>1055</v>
      </c>
      <c r="C74" s="254" t="s">
        <v>1056</v>
      </c>
      <c r="D74" s="254" t="s">
        <v>1052</v>
      </c>
      <c r="E74" s="254" t="s">
        <v>543</v>
      </c>
      <c r="F74" s="356">
        <v>121859</v>
      </c>
      <c r="G74" s="253">
        <v>141.99</v>
      </c>
      <c r="H74" s="325" t="s">
        <v>842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44309</v>
      </c>
      <c r="B75" s="253" t="s">
        <v>1055</v>
      </c>
      <c r="C75" s="254" t="s">
        <v>1056</v>
      </c>
      <c r="D75" s="254" t="s">
        <v>1053</v>
      </c>
      <c r="E75" s="254" t="s">
        <v>543</v>
      </c>
      <c r="F75" s="356">
        <v>189051</v>
      </c>
      <c r="G75" s="253">
        <v>148</v>
      </c>
      <c r="H75" s="325" t="s">
        <v>842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44309</v>
      </c>
      <c r="B76" s="253" t="s">
        <v>1129</v>
      </c>
      <c r="C76" s="254" t="s">
        <v>1130</v>
      </c>
      <c r="D76" s="254" t="s">
        <v>1054</v>
      </c>
      <c r="E76" s="254" t="s">
        <v>543</v>
      </c>
      <c r="F76" s="356">
        <v>946225</v>
      </c>
      <c r="G76" s="253">
        <v>54.7</v>
      </c>
      <c r="H76" s="325" t="s">
        <v>842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44309</v>
      </c>
      <c r="B77" s="253" t="s">
        <v>1131</v>
      </c>
      <c r="C77" s="254" t="s">
        <v>1132</v>
      </c>
      <c r="D77" s="254" t="s">
        <v>1054</v>
      </c>
      <c r="E77" s="254" t="s">
        <v>543</v>
      </c>
      <c r="F77" s="356">
        <v>640960</v>
      </c>
      <c r="G77" s="253">
        <v>109.97</v>
      </c>
      <c r="H77" s="325" t="s">
        <v>842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44309</v>
      </c>
      <c r="B78" s="253" t="s">
        <v>1057</v>
      </c>
      <c r="C78" s="254" t="s">
        <v>1058</v>
      </c>
      <c r="D78" s="254" t="s">
        <v>1059</v>
      </c>
      <c r="E78" s="254" t="s">
        <v>543</v>
      </c>
      <c r="F78" s="356">
        <v>73974</v>
      </c>
      <c r="G78" s="253">
        <v>246.64</v>
      </c>
      <c r="H78" s="325" t="s">
        <v>842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44309</v>
      </c>
      <c r="B79" s="253" t="s">
        <v>1133</v>
      </c>
      <c r="C79" s="254" t="s">
        <v>1134</v>
      </c>
      <c r="D79" s="254" t="s">
        <v>1053</v>
      </c>
      <c r="E79" s="254" t="s">
        <v>543</v>
      </c>
      <c r="F79" s="356">
        <v>512111</v>
      </c>
      <c r="G79" s="253">
        <v>34.24</v>
      </c>
      <c r="H79" s="325" t="s">
        <v>842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44309</v>
      </c>
      <c r="B80" s="253" t="s">
        <v>1133</v>
      </c>
      <c r="C80" s="254" t="s">
        <v>1134</v>
      </c>
      <c r="D80" s="254" t="s">
        <v>1052</v>
      </c>
      <c r="E80" s="254" t="s">
        <v>543</v>
      </c>
      <c r="F80" s="356">
        <v>494448</v>
      </c>
      <c r="G80" s="253">
        <v>33.18</v>
      </c>
      <c r="H80" s="325" t="s">
        <v>842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2:35">
      <c r="B81" s="253"/>
      <c r="C81" s="254"/>
      <c r="D81" s="254"/>
      <c r="E81" s="254"/>
      <c r="F81" s="356"/>
      <c r="G81" s="253"/>
      <c r="H81" s="325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2:35">
      <c r="B82" s="253"/>
      <c r="C82" s="254"/>
      <c r="D82" s="254"/>
      <c r="E82" s="254"/>
      <c r="F82" s="356"/>
      <c r="G82" s="253"/>
      <c r="H82" s="325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2:35">
      <c r="B83" s="253"/>
      <c r="C83" s="254"/>
      <c r="D83" s="254"/>
      <c r="E83" s="254"/>
      <c r="F83" s="356"/>
      <c r="G83" s="253"/>
      <c r="H83" s="325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2:35">
      <c r="B84" s="253"/>
      <c r="C84" s="254"/>
      <c r="D84" s="254"/>
      <c r="E84" s="254"/>
      <c r="F84" s="356"/>
      <c r="G84" s="253"/>
      <c r="H84" s="325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2:35">
      <c r="B85" s="253"/>
      <c r="C85" s="254"/>
      <c r="D85" s="254"/>
      <c r="E85" s="254"/>
      <c r="F85" s="356"/>
      <c r="G85" s="253"/>
      <c r="H85" s="325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2:35">
      <c r="B86" s="253"/>
      <c r="C86" s="254"/>
      <c r="D86" s="254"/>
      <c r="E86" s="254"/>
      <c r="F86" s="356"/>
      <c r="G86" s="253"/>
      <c r="H86" s="325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2:35">
      <c r="B87" s="253"/>
      <c r="C87" s="254"/>
      <c r="D87" s="254"/>
      <c r="E87" s="254"/>
      <c r="F87" s="356"/>
      <c r="G87" s="253"/>
      <c r="H87" s="325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2:35">
      <c r="B88" s="253"/>
      <c r="C88" s="254"/>
      <c r="D88" s="254"/>
      <c r="E88" s="254"/>
      <c r="F88" s="356"/>
      <c r="G88" s="253"/>
      <c r="H88" s="325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2:35">
      <c r="B89" s="253"/>
      <c r="C89" s="254"/>
      <c r="D89" s="254"/>
      <c r="E89" s="254"/>
      <c r="F89" s="356"/>
      <c r="G89" s="253"/>
      <c r="H89" s="325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2:35">
      <c r="B90" s="253"/>
      <c r="C90" s="254"/>
      <c r="D90" s="254"/>
      <c r="E90" s="254"/>
      <c r="F90" s="356"/>
      <c r="G90" s="253"/>
      <c r="H90" s="325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2:35">
      <c r="B91" s="253"/>
      <c r="C91" s="254"/>
      <c r="D91" s="254"/>
      <c r="E91" s="254"/>
      <c r="F91" s="356"/>
      <c r="G91" s="253"/>
      <c r="H91" s="325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2:35">
      <c r="B92" s="253"/>
      <c r="C92" s="254"/>
      <c r="D92" s="254"/>
      <c r="E92" s="254"/>
      <c r="F92" s="356"/>
      <c r="G92" s="253"/>
      <c r="H92" s="325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2:35">
      <c r="B93" s="253"/>
      <c r="C93" s="254"/>
      <c r="D93" s="254"/>
      <c r="E93" s="254"/>
      <c r="F93" s="356"/>
      <c r="G93" s="253"/>
      <c r="H93" s="325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2:35">
      <c r="B94" s="253"/>
      <c r="C94" s="254"/>
      <c r="D94" s="254"/>
      <c r="E94" s="254"/>
      <c r="F94" s="356"/>
      <c r="G94" s="253"/>
      <c r="H94" s="325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2:35">
      <c r="B95" s="253"/>
      <c r="C95" s="254"/>
      <c r="D95" s="254"/>
      <c r="E95" s="254"/>
      <c r="F95" s="356"/>
      <c r="G95" s="253"/>
      <c r="H95" s="325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2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7"/>
  <sheetViews>
    <sheetView zoomScale="85" zoomScaleNormal="85" workbookViewId="0">
      <selection activeCell="L24" sqref="L24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872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44312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01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500" customFormat="1" ht="14.25">
      <c r="A10" s="539">
        <v>1</v>
      </c>
      <c r="B10" s="531">
        <v>44253</v>
      </c>
      <c r="C10" s="540"/>
      <c r="D10" s="459" t="s">
        <v>125</v>
      </c>
      <c r="E10" s="541" t="s">
        <v>856</v>
      </c>
      <c r="F10" s="542">
        <v>95.5</v>
      </c>
      <c r="G10" s="542">
        <v>88.5</v>
      </c>
      <c r="H10" s="542">
        <v>94.25</v>
      </c>
      <c r="I10" s="543" t="s">
        <v>855</v>
      </c>
      <c r="J10" s="461" t="s">
        <v>949</v>
      </c>
      <c r="K10" s="461">
        <f t="shared" ref="K10" si="0">H10-F10</f>
        <v>-1.25</v>
      </c>
      <c r="L10" s="526">
        <f t="shared" ref="L10" si="1">(F10*-0.8)/100</f>
        <v>-0.76400000000000001</v>
      </c>
      <c r="M10" s="535">
        <f t="shared" ref="M10:M12" si="2">(K10+L10)/F10</f>
        <v>-2.1089005235602098E-2</v>
      </c>
      <c r="N10" s="461" t="s">
        <v>620</v>
      </c>
      <c r="O10" s="536">
        <v>44298</v>
      </c>
      <c r="P10" s="454"/>
      <c r="Q10" s="4"/>
      <c r="R10" s="455" t="s">
        <v>792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500" customFormat="1" ht="14.25">
      <c r="A11" s="473">
        <v>2</v>
      </c>
      <c r="B11" s="467">
        <v>44273</v>
      </c>
      <c r="C11" s="475"/>
      <c r="D11" s="446" t="s">
        <v>772</v>
      </c>
      <c r="E11" s="476" t="s">
        <v>557</v>
      </c>
      <c r="F11" s="444">
        <v>1785</v>
      </c>
      <c r="G11" s="477">
        <v>1670</v>
      </c>
      <c r="H11" s="476">
        <f>(1872.5+1775)/2</f>
        <v>1823.75</v>
      </c>
      <c r="I11" s="478">
        <v>2000</v>
      </c>
      <c r="J11" s="445" t="s">
        <v>863</v>
      </c>
      <c r="K11" s="445">
        <f t="shared" ref="K11:K12" si="3">H11-F11</f>
        <v>38.75</v>
      </c>
      <c r="L11" s="502">
        <f t="shared" ref="L11:L12" si="4">(F11*-0.8)/100</f>
        <v>-14.28</v>
      </c>
      <c r="M11" s="442">
        <f t="shared" si="2"/>
        <v>1.3708683473389355E-2</v>
      </c>
      <c r="N11" s="445" t="s">
        <v>556</v>
      </c>
      <c r="O11" s="443">
        <v>44287</v>
      </c>
      <c r="P11" s="454"/>
      <c r="Q11" s="4"/>
      <c r="R11" s="455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500" customFormat="1" ht="14.25">
      <c r="A12" s="473">
        <v>3</v>
      </c>
      <c r="B12" s="467">
        <v>44274</v>
      </c>
      <c r="C12" s="475"/>
      <c r="D12" s="446" t="s">
        <v>248</v>
      </c>
      <c r="E12" s="476" t="s">
        <v>557</v>
      </c>
      <c r="F12" s="444">
        <v>2850</v>
      </c>
      <c r="G12" s="477">
        <v>2650</v>
      </c>
      <c r="H12" s="476">
        <v>3025</v>
      </c>
      <c r="I12" s="478" t="s">
        <v>846</v>
      </c>
      <c r="J12" s="445" t="s">
        <v>914</v>
      </c>
      <c r="K12" s="445">
        <f t="shared" si="3"/>
        <v>175</v>
      </c>
      <c r="L12" s="502">
        <f t="shared" si="4"/>
        <v>-22.8</v>
      </c>
      <c r="M12" s="442">
        <f t="shared" si="2"/>
        <v>5.3403508771929821E-2</v>
      </c>
      <c r="N12" s="445" t="s">
        <v>556</v>
      </c>
      <c r="O12" s="443">
        <v>44294</v>
      </c>
      <c r="P12" s="454"/>
      <c r="Q12" s="4"/>
      <c r="R12" s="455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00" customFormat="1" ht="14.25">
      <c r="A13" s="473">
        <v>4</v>
      </c>
      <c r="B13" s="467">
        <v>44274</v>
      </c>
      <c r="C13" s="475"/>
      <c r="D13" s="446" t="s">
        <v>172</v>
      </c>
      <c r="E13" s="476" t="s">
        <v>557</v>
      </c>
      <c r="F13" s="444">
        <v>5275</v>
      </c>
      <c r="G13" s="477">
        <v>4950</v>
      </c>
      <c r="H13" s="476">
        <v>5725</v>
      </c>
      <c r="I13" s="478" t="s">
        <v>847</v>
      </c>
      <c r="J13" s="445" t="s">
        <v>864</v>
      </c>
      <c r="K13" s="445">
        <f t="shared" ref="K13:K14" si="5">H13-F13</f>
        <v>450</v>
      </c>
      <c r="L13" s="502">
        <f t="shared" ref="L13:L14" si="6">(F13*-0.8)/100</f>
        <v>-42.2</v>
      </c>
      <c r="M13" s="442">
        <f t="shared" ref="M13:M14" si="7">(K13+L13)/F13</f>
        <v>7.7308056872037914E-2</v>
      </c>
      <c r="N13" s="445" t="s">
        <v>556</v>
      </c>
      <c r="O13" s="443">
        <v>44287</v>
      </c>
      <c r="P13" s="454"/>
      <c r="Q13" s="4"/>
      <c r="R13" s="455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00" customFormat="1" ht="14.25">
      <c r="A14" s="539">
        <v>5</v>
      </c>
      <c r="B14" s="531">
        <v>44277</v>
      </c>
      <c r="C14" s="540"/>
      <c r="D14" s="459" t="s">
        <v>851</v>
      </c>
      <c r="E14" s="541" t="s">
        <v>557</v>
      </c>
      <c r="F14" s="542">
        <v>2050</v>
      </c>
      <c r="G14" s="542">
        <v>1940</v>
      </c>
      <c r="H14" s="541">
        <v>1925</v>
      </c>
      <c r="I14" s="543" t="s">
        <v>852</v>
      </c>
      <c r="J14" s="461" t="s">
        <v>948</v>
      </c>
      <c r="K14" s="461">
        <f t="shared" si="5"/>
        <v>-125</v>
      </c>
      <c r="L14" s="526">
        <f t="shared" si="6"/>
        <v>-16.399999999999999</v>
      </c>
      <c r="M14" s="535">
        <f t="shared" si="7"/>
        <v>-6.8975609756097567E-2</v>
      </c>
      <c r="N14" s="461" t="s">
        <v>620</v>
      </c>
      <c r="O14" s="536">
        <v>44298</v>
      </c>
      <c r="P14" s="454"/>
      <c r="Q14" s="4"/>
      <c r="R14" s="455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00" customFormat="1" ht="14.25">
      <c r="A15" s="473">
        <v>6</v>
      </c>
      <c r="B15" s="474">
        <v>44277</v>
      </c>
      <c r="C15" s="475"/>
      <c r="D15" s="446" t="s">
        <v>853</v>
      </c>
      <c r="E15" s="476" t="s">
        <v>557</v>
      </c>
      <c r="F15" s="444">
        <v>507</v>
      </c>
      <c r="G15" s="477">
        <v>478</v>
      </c>
      <c r="H15" s="477">
        <v>536.5</v>
      </c>
      <c r="I15" s="478" t="s">
        <v>854</v>
      </c>
      <c r="J15" s="445" t="s">
        <v>928</v>
      </c>
      <c r="K15" s="445">
        <f t="shared" ref="K15" si="8">H15-F15</f>
        <v>29.5</v>
      </c>
      <c r="L15" s="502">
        <f t="shared" ref="L15" si="9">(F15*-0.8)/100</f>
        <v>-4.056</v>
      </c>
      <c r="M15" s="442">
        <f t="shared" ref="M15" si="10">(K15+L15)/F15</f>
        <v>5.0185404339250492E-2</v>
      </c>
      <c r="N15" s="445" t="s">
        <v>556</v>
      </c>
      <c r="O15" s="443">
        <v>44295</v>
      </c>
      <c r="P15" s="454"/>
      <c r="Q15" s="4"/>
      <c r="R15" s="455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00" customFormat="1" ht="14.25">
      <c r="A16" s="473">
        <v>7</v>
      </c>
      <c r="B16" s="474">
        <v>44281</v>
      </c>
      <c r="C16" s="475"/>
      <c r="D16" s="446" t="s">
        <v>160</v>
      </c>
      <c r="E16" s="476" t="s">
        <v>557</v>
      </c>
      <c r="F16" s="444">
        <v>1785</v>
      </c>
      <c r="G16" s="477">
        <v>1675</v>
      </c>
      <c r="H16" s="477">
        <v>1895</v>
      </c>
      <c r="I16" s="478" t="s">
        <v>857</v>
      </c>
      <c r="J16" s="445" t="s">
        <v>894</v>
      </c>
      <c r="K16" s="445">
        <f t="shared" ref="K16:K18" si="11">H16-F16</f>
        <v>110</v>
      </c>
      <c r="L16" s="502">
        <f t="shared" ref="L16:L18" si="12">(F16*-0.8)/100</f>
        <v>-14.28</v>
      </c>
      <c r="M16" s="442">
        <f t="shared" ref="M16:M18" si="13">(K16+L16)/F16</f>
        <v>5.3624649859943974E-2</v>
      </c>
      <c r="N16" s="445" t="s">
        <v>556</v>
      </c>
      <c r="O16" s="443">
        <v>44293</v>
      </c>
      <c r="P16" s="454"/>
      <c r="Q16" s="4"/>
      <c r="R16" s="455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00" customFormat="1" ht="14.25">
      <c r="A17" s="473">
        <v>8</v>
      </c>
      <c r="B17" s="474">
        <v>44285</v>
      </c>
      <c r="C17" s="475"/>
      <c r="D17" s="446" t="s">
        <v>490</v>
      </c>
      <c r="E17" s="476" t="s">
        <v>557</v>
      </c>
      <c r="F17" s="444">
        <v>516</v>
      </c>
      <c r="G17" s="477">
        <v>477</v>
      </c>
      <c r="H17" s="477">
        <v>547.5</v>
      </c>
      <c r="I17" s="478" t="s">
        <v>860</v>
      </c>
      <c r="J17" s="445" t="s">
        <v>893</v>
      </c>
      <c r="K17" s="445">
        <f t="shared" si="11"/>
        <v>31.5</v>
      </c>
      <c r="L17" s="502">
        <f t="shared" si="12"/>
        <v>-4.1280000000000001</v>
      </c>
      <c r="M17" s="442">
        <f t="shared" si="13"/>
        <v>5.3046511627906974E-2</v>
      </c>
      <c r="N17" s="445" t="s">
        <v>556</v>
      </c>
      <c r="O17" s="443">
        <v>44293</v>
      </c>
      <c r="P17" s="454"/>
      <c r="Q17" s="4"/>
      <c r="R17" s="455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00" customFormat="1" ht="14.25">
      <c r="A18" s="539">
        <v>5</v>
      </c>
      <c r="B18" s="531">
        <v>44277</v>
      </c>
      <c r="C18" s="540"/>
      <c r="D18" s="459" t="s">
        <v>971</v>
      </c>
      <c r="E18" s="541" t="s">
        <v>557</v>
      </c>
      <c r="F18" s="542">
        <v>1270</v>
      </c>
      <c r="G18" s="542">
        <v>1195</v>
      </c>
      <c r="H18" s="541">
        <v>1195</v>
      </c>
      <c r="I18" s="543">
        <v>1450</v>
      </c>
      <c r="J18" s="461" t="s">
        <v>972</v>
      </c>
      <c r="K18" s="461">
        <f t="shared" si="11"/>
        <v>-75</v>
      </c>
      <c r="L18" s="526">
        <f t="shared" si="12"/>
        <v>-10.16</v>
      </c>
      <c r="M18" s="535">
        <f t="shared" si="13"/>
        <v>-6.705511811023622E-2</v>
      </c>
      <c r="N18" s="461" t="s">
        <v>620</v>
      </c>
      <c r="O18" s="536">
        <v>44301</v>
      </c>
      <c r="P18" s="454"/>
      <c r="Q18" s="4"/>
      <c r="R18" s="455" t="s">
        <v>792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500" customFormat="1" ht="14.25">
      <c r="A19" s="358">
        <v>10</v>
      </c>
      <c r="B19" s="373">
        <v>44291</v>
      </c>
      <c r="C19" s="374"/>
      <c r="D19" s="412" t="s">
        <v>109</v>
      </c>
      <c r="E19" s="378" t="s">
        <v>557</v>
      </c>
      <c r="F19" s="383" t="s">
        <v>873</v>
      </c>
      <c r="G19" s="383">
        <v>1370</v>
      </c>
      <c r="H19" s="378"/>
      <c r="I19" s="375" t="s">
        <v>874</v>
      </c>
      <c r="J19" s="380" t="s">
        <v>558</v>
      </c>
      <c r="K19" s="380"/>
      <c r="L19" s="388"/>
      <c r="M19" s="351"/>
      <c r="N19" s="361"/>
      <c r="O19" s="357"/>
      <c r="P19" s="454"/>
      <c r="Q19" s="4"/>
      <c r="R19" s="455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500" customFormat="1" ht="14.25">
      <c r="A20" s="539">
        <v>11</v>
      </c>
      <c r="B20" s="531">
        <v>44291</v>
      </c>
      <c r="C20" s="540"/>
      <c r="D20" s="459" t="s">
        <v>878</v>
      </c>
      <c r="E20" s="541" t="s">
        <v>557</v>
      </c>
      <c r="F20" s="542">
        <v>182</v>
      </c>
      <c r="G20" s="542">
        <v>174</v>
      </c>
      <c r="H20" s="541">
        <v>173</v>
      </c>
      <c r="I20" s="543" t="s">
        <v>879</v>
      </c>
      <c r="J20" s="461" t="s">
        <v>1024</v>
      </c>
      <c r="K20" s="461">
        <f t="shared" ref="K20" si="14">H20-F20</f>
        <v>-9</v>
      </c>
      <c r="L20" s="526">
        <f t="shared" ref="L20" si="15">(F20*-0.8)/100</f>
        <v>-1.456</v>
      </c>
      <c r="M20" s="535">
        <f t="shared" ref="M20" si="16">(K20+L20)/F20</f>
        <v>-5.7450549450549449E-2</v>
      </c>
      <c r="N20" s="461" t="s">
        <v>620</v>
      </c>
      <c r="O20" s="536">
        <v>44308</v>
      </c>
      <c r="P20" s="454"/>
      <c r="Q20" s="4"/>
      <c r="R20" s="455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500" customFormat="1" ht="14.25">
      <c r="A21" s="358">
        <v>12</v>
      </c>
      <c r="B21" s="418">
        <v>44293</v>
      </c>
      <c r="C21" s="374"/>
      <c r="D21" s="412" t="s">
        <v>116</v>
      </c>
      <c r="E21" s="378" t="s">
        <v>557</v>
      </c>
      <c r="F21" s="387" t="s">
        <v>905</v>
      </c>
      <c r="G21" s="383">
        <v>534</v>
      </c>
      <c r="H21" s="378"/>
      <c r="I21" s="375" t="s">
        <v>906</v>
      </c>
      <c r="J21" s="380" t="s">
        <v>558</v>
      </c>
      <c r="K21" s="380"/>
      <c r="L21" s="388"/>
      <c r="M21" s="351"/>
      <c r="N21" s="361"/>
      <c r="O21" s="357"/>
      <c r="P21" s="454"/>
      <c r="Q21" s="4"/>
      <c r="R21" s="455" t="s">
        <v>559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500" customFormat="1" ht="14.25">
      <c r="A22" s="358">
        <v>13</v>
      </c>
      <c r="B22" s="418">
        <v>44295</v>
      </c>
      <c r="C22" s="374"/>
      <c r="D22" s="412" t="s">
        <v>365</v>
      </c>
      <c r="E22" s="378" t="s">
        <v>557</v>
      </c>
      <c r="F22" s="387" t="s">
        <v>939</v>
      </c>
      <c r="G22" s="383">
        <v>1370</v>
      </c>
      <c r="H22" s="378"/>
      <c r="I22" s="375" t="s">
        <v>940</v>
      </c>
      <c r="J22" s="380" t="s">
        <v>558</v>
      </c>
      <c r="K22" s="380"/>
      <c r="L22" s="388"/>
      <c r="M22" s="351"/>
      <c r="N22" s="361"/>
      <c r="O22" s="357"/>
      <c r="P22" s="454"/>
      <c r="Q22" s="4"/>
      <c r="R22" s="455" t="s">
        <v>559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500" customFormat="1" ht="14.25">
      <c r="A23" s="358">
        <v>14</v>
      </c>
      <c r="B23" s="418">
        <v>44301</v>
      </c>
      <c r="C23" s="374"/>
      <c r="D23" s="412" t="s">
        <v>744</v>
      </c>
      <c r="E23" s="378" t="s">
        <v>557</v>
      </c>
      <c r="F23" s="387" t="s">
        <v>964</v>
      </c>
      <c r="G23" s="383">
        <v>3850</v>
      </c>
      <c r="H23" s="378"/>
      <c r="I23" s="375" t="s">
        <v>965</v>
      </c>
      <c r="J23" s="380" t="s">
        <v>558</v>
      </c>
      <c r="K23" s="380"/>
      <c r="L23" s="388"/>
      <c r="M23" s="351"/>
      <c r="N23" s="361"/>
      <c r="O23" s="357"/>
      <c r="P23" s="454"/>
      <c r="Q23" s="4"/>
      <c r="R23" s="455" t="s">
        <v>792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500" customFormat="1" ht="14.25">
      <c r="A24" s="358">
        <v>15</v>
      </c>
      <c r="B24" s="418">
        <v>44305</v>
      </c>
      <c r="C24" s="374"/>
      <c r="D24" s="412" t="s">
        <v>160</v>
      </c>
      <c r="E24" s="378" t="s">
        <v>557</v>
      </c>
      <c r="F24" s="387" t="s">
        <v>1001</v>
      </c>
      <c r="G24" s="383">
        <v>1680</v>
      </c>
      <c r="H24" s="378"/>
      <c r="I24" s="375" t="s">
        <v>1002</v>
      </c>
      <c r="J24" s="380" t="s">
        <v>558</v>
      </c>
      <c r="K24" s="380"/>
      <c r="L24" s="388"/>
      <c r="M24" s="351"/>
      <c r="N24" s="361"/>
      <c r="O24" s="357"/>
      <c r="P24" s="454"/>
      <c r="Q24" s="4"/>
      <c r="R24" s="455" t="s">
        <v>559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500" customFormat="1" ht="14.25">
      <c r="A25" s="358"/>
      <c r="B25" s="418"/>
      <c r="C25" s="374"/>
      <c r="D25" s="412"/>
      <c r="E25" s="378"/>
      <c r="F25" s="387"/>
      <c r="G25" s="383"/>
      <c r="H25" s="378"/>
      <c r="I25" s="375"/>
      <c r="J25" s="380"/>
      <c r="K25" s="380"/>
      <c r="L25" s="388"/>
      <c r="M25" s="351"/>
      <c r="N25" s="361"/>
      <c r="O25" s="357"/>
      <c r="P25" s="454"/>
      <c r="Q25" s="4"/>
      <c r="R25" s="455"/>
      <c r="S25" s="4"/>
      <c r="T25" s="4"/>
      <c r="U25" s="4"/>
      <c r="V25" s="4"/>
      <c r="W25" s="4"/>
      <c r="X25" s="4"/>
      <c r="Y25" s="4"/>
      <c r="Z25" s="4"/>
      <c r="AA25" s="4"/>
      <c r="AB25" s="4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s="500" customFormat="1" ht="14.25">
      <c r="A26" s="358"/>
      <c r="B26" s="373"/>
      <c r="C26" s="374"/>
      <c r="D26" s="412"/>
      <c r="E26" s="378"/>
      <c r="F26" s="383"/>
      <c r="G26" s="383"/>
      <c r="H26" s="378"/>
      <c r="I26" s="375"/>
      <c r="J26" s="380"/>
      <c r="K26" s="380"/>
      <c r="L26" s="388"/>
      <c r="M26" s="351"/>
      <c r="N26" s="361"/>
      <c r="O26" s="357"/>
      <c r="P26" s="454"/>
      <c r="Q26" s="4"/>
      <c r="R26" s="455"/>
      <c r="S26" s="4"/>
      <c r="T26" s="4"/>
      <c r="U26" s="4"/>
      <c r="V26" s="4"/>
      <c r="W26" s="4"/>
      <c r="X26" s="4"/>
      <c r="Y26" s="4"/>
      <c r="Z26" s="4"/>
      <c r="AA26" s="4"/>
      <c r="AB26" s="4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s="2" customFormat="1" ht="14.25">
      <c r="A27" s="358"/>
      <c r="B27" s="373"/>
      <c r="C27" s="374"/>
      <c r="D27" s="385"/>
      <c r="E27" s="378"/>
      <c r="F27" s="378"/>
      <c r="G27" s="383"/>
      <c r="H27" s="378"/>
      <c r="I27" s="375"/>
      <c r="J27" s="380"/>
      <c r="K27" s="380"/>
      <c r="L27" s="388"/>
      <c r="M27" s="351"/>
      <c r="N27" s="361"/>
      <c r="O27" s="357"/>
      <c r="P27" s="454"/>
      <c r="Q27" s="4"/>
      <c r="R27" s="455"/>
      <c r="S27" s="4"/>
      <c r="T27" s="4"/>
      <c r="U27" s="4"/>
      <c r="V27" s="4"/>
      <c r="W27" s="4"/>
      <c r="X27" s="4"/>
      <c r="Y27" s="4"/>
      <c r="Z27" s="4"/>
      <c r="AA27" s="4"/>
      <c r="AB27" s="4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s="2" customFormat="1" ht="14.25">
      <c r="A28" s="433"/>
      <c r="B28" s="434"/>
      <c r="C28" s="435"/>
      <c r="D28" s="436"/>
      <c r="E28" s="437"/>
      <c r="F28" s="437"/>
      <c r="G28" s="400"/>
      <c r="H28" s="437"/>
      <c r="I28" s="438"/>
      <c r="J28" s="401"/>
      <c r="K28" s="401"/>
      <c r="L28" s="439"/>
      <c r="M28" s="76"/>
      <c r="N28" s="440"/>
      <c r="O28" s="441"/>
      <c r="P28" s="381"/>
      <c r="Q28" s="61"/>
      <c r="R28" s="32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spans="1:38" s="2" customFormat="1" ht="14.25">
      <c r="A29" s="433"/>
      <c r="B29" s="434"/>
      <c r="C29" s="435"/>
      <c r="D29" s="436"/>
      <c r="E29" s="437"/>
      <c r="F29" s="437"/>
      <c r="G29" s="400"/>
      <c r="H29" s="437"/>
      <c r="I29" s="438"/>
      <c r="J29" s="401"/>
      <c r="K29" s="401"/>
      <c r="L29" s="439"/>
      <c r="M29" s="76"/>
      <c r="N29" s="440"/>
      <c r="O29" s="441"/>
      <c r="P29" s="381"/>
      <c r="Q29" s="61"/>
      <c r="R29" s="32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0" spans="1:38" s="2" customFormat="1" ht="12" customHeight="1">
      <c r="A30" s="20" t="s">
        <v>560</v>
      </c>
      <c r="B30" s="21"/>
      <c r="C30" s="22"/>
      <c r="D30" s="23"/>
      <c r="E30" s="24"/>
      <c r="F30" s="25"/>
      <c r="G30" s="25"/>
      <c r="H30" s="25"/>
      <c r="I30" s="25"/>
      <c r="J30" s="62"/>
      <c r="K30" s="25"/>
      <c r="L30" s="389"/>
      <c r="M30" s="35"/>
      <c r="N30" s="62"/>
      <c r="O30" s="63"/>
      <c r="P30" s="5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s="2" customFormat="1" ht="12" customHeight="1">
      <c r="A31" s="26" t="s">
        <v>561</v>
      </c>
      <c r="B31" s="20"/>
      <c r="C31" s="20"/>
      <c r="D31" s="20"/>
      <c r="F31" s="27" t="s">
        <v>562</v>
      </c>
      <c r="G31" s="14"/>
      <c r="H31" s="28"/>
      <c r="I31" s="33"/>
      <c r="J31" s="64"/>
      <c r="K31" s="65"/>
      <c r="L31" s="390"/>
      <c r="M31" s="66"/>
      <c r="N31" s="13"/>
      <c r="O31" s="67"/>
      <c r="P31" s="5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s="2" customFormat="1" ht="12" customHeight="1">
      <c r="A32" s="20" t="s">
        <v>563</v>
      </c>
      <c r="B32" s="20"/>
      <c r="C32" s="20"/>
      <c r="D32" s="20"/>
      <c r="E32" s="29"/>
      <c r="F32" s="27" t="s">
        <v>564</v>
      </c>
      <c r="G32" s="14"/>
      <c r="H32" s="28"/>
      <c r="I32" s="33"/>
      <c r="J32" s="64"/>
      <c r="K32" s="65"/>
      <c r="L32" s="390"/>
      <c r="M32" s="66"/>
      <c r="N32" s="13"/>
      <c r="O32" s="67"/>
      <c r="P32" s="5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s="2" customFormat="1" ht="12" customHeight="1">
      <c r="A33" s="20"/>
      <c r="B33" s="20"/>
      <c r="C33" s="20"/>
      <c r="D33" s="20"/>
      <c r="E33" s="29"/>
      <c r="F33" s="14"/>
      <c r="G33" s="14"/>
      <c r="H33" s="28"/>
      <c r="I33" s="33"/>
      <c r="J33" s="68"/>
      <c r="K33" s="65"/>
      <c r="L33" s="390"/>
      <c r="M33" s="14"/>
      <c r="N33" s="69"/>
      <c r="O33" s="54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ht="15">
      <c r="A34" s="8"/>
      <c r="B34" s="30" t="s">
        <v>565</v>
      </c>
      <c r="C34" s="30"/>
      <c r="D34" s="30"/>
      <c r="E34" s="30"/>
      <c r="F34" s="31"/>
      <c r="G34" s="29"/>
      <c r="H34" s="29"/>
      <c r="I34" s="70"/>
      <c r="J34" s="71"/>
      <c r="K34" s="72"/>
      <c r="L34" s="391"/>
      <c r="M34" s="9"/>
      <c r="N34" s="8"/>
      <c r="O34" s="50"/>
      <c r="P34" s="4"/>
      <c r="R34" s="79"/>
      <c r="S34" s="13"/>
      <c r="T34" s="13"/>
      <c r="U34" s="13"/>
      <c r="V34" s="13"/>
      <c r="W34" s="13"/>
      <c r="X34" s="13"/>
      <c r="Y34" s="13"/>
      <c r="Z34" s="13"/>
    </row>
    <row r="35" spans="1:38" s="3" customFormat="1" ht="38.25">
      <c r="A35" s="17" t="s">
        <v>16</v>
      </c>
      <c r="B35" s="18" t="s">
        <v>534</v>
      </c>
      <c r="C35" s="18"/>
      <c r="D35" s="19" t="s">
        <v>545</v>
      </c>
      <c r="E35" s="18" t="s">
        <v>546</v>
      </c>
      <c r="F35" s="18" t="s">
        <v>547</v>
      </c>
      <c r="G35" s="18" t="s">
        <v>566</v>
      </c>
      <c r="H35" s="18" t="s">
        <v>549</v>
      </c>
      <c r="I35" s="18" t="s">
        <v>550</v>
      </c>
      <c r="J35" s="18" t="s">
        <v>551</v>
      </c>
      <c r="K35" s="59" t="s">
        <v>567</v>
      </c>
      <c r="L35" s="392" t="s">
        <v>819</v>
      </c>
      <c r="M35" s="60" t="s">
        <v>818</v>
      </c>
      <c r="N35" s="18" t="s">
        <v>554</v>
      </c>
      <c r="O35" s="75" t="s">
        <v>555</v>
      </c>
      <c r="P35" s="4"/>
      <c r="Q35" s="37"/>
      <c r="R35" s="35"/>
      <c r="S35" s="35"/>
      <c r="T35" s="35"/>
    </row>
    <row r="36" spans="1:38" s="369" customFormat="1" ht="15" customHeight="1">
      <c r="A36" s="468">
        <v>1</v>
      </c>
      <c r="B36" s="467">
        <v>44277</v>
      </c>
      <c r="C36" s="469"/>
      <c r="D36" s="470" t="s">
        <v>849</v>
      </c>
      <c r="E36" s="444" t="s">
        <v>557</v>
      </c>
      <c r="F36" s="444">
        <v>688.5</v>
      </c>
      <c r="G36" s="444">
        <v>668</v>
      </c>
      <c r="H36" s="471">
        <v>703</v>
      </c>
      <c r="I36" s="444" t="s">
        <v>850</v>
      </c>
      <c r="J36" s="445" t="s">
        <v>895</v>
      </c>
      <c r="K36" s="445">
        <f t="shared" ref="K36" si="17">H36-F36</f>
        <v>14.5</v>
      </c>
      <c r="L36" s="502">
        <f t="shared" ref="L36:L42" si="18">(F36*-0.7)/100</f>
        <v>-4.8194999999999997</v>
      </c>
      <c r="M36" s="442">
        <f t="shared" ref="M36" si="19">(K36+L36)/F36</f>
        <v>1.4060275962236747E-2</v>
      </c>
      <c r="N36" s="445" t="s">
        <v>556</v>
      </c>
      <c r="O36" s="443">
        <v>44293</v>
      </c>
      <c r="P36" s="4"/>
      <c r="Q36" s="4"/>
      <c r="R36" s="32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8" s="369" customFormat="1" ht="15" customHeight="1">
      <c r="A37" s="468">
        <v>2</v>
      </c>
      <c r="B37" s="467">
        <v>44285</v>
      </c>
      <c r="C37" s="469"/>
      <c r="D37" s="470" t="s">
        <v>740</v>
      </c>
      <c r="E37" s="444" t="s">
        <v>557</v>
      </c>
      <c r="F37" s="444">
        <v>681</v>
      </c>
      <c r="G37" s="444">
        <v>660</v>
      </c>
      <c r="H37" s="471">
        <v>702.5</v>
      </c>
      <c r="I37" s="444" t="s">
        <v>861</v>
      </c>
      <c r="J37" s="445" t="s">
        <v>844</v>
      </c>
      <c r="K37" s="445">
        <f t="shared" ref="K37" si="20">H37-F37</f>
        <v>21.5</v>
      </c>
      <c r="L37" s="502">
        <f t="shared" si="18"/>
        <v>-4.7669999999999995</v>
      </c>
      <c r="M37" s="442">
        <f t="shared" ref="M37" si="21">(K37+L37)/F37</f>
        <v>2.4571218795888399E-2</v>
      </c>
      <c r="N37" s="445" t="s">
        <v>556</v>
      </c>
      <c r="O37" s="443">
        <v>44287</v>
      </c>
      <c r="P37" s="4"/>
      <c r="Q37" s="4"/>
      <c r="R37" s="32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8" s="369" customFormat="1" ht="15" customHeight="1">
      <c r="A38" s="468">
        <v>3</v>
      </c>
      <c r="B38" s="467">
        <v>44286</v>
      </c>
      <c r="C38" s="469"/>
      <c r="D38" s="470" t="s">
        <v>90</v>
      </c>
      <c r="E38" s="444" t="s">
        <v>557</v>
      </c>
      <c r="F38" s="444">
        <v>3685</v>
      </c>
      <c r="G38" s="444">
        <v>3490</v>
      </c>
      <c r="H38" s="471">
        <v>3775</v>
      </c>
      <c r="I38" s="444" t="s">
        <v>862</v>
      </c>
      <c r="J38" s="445" t="s">
        <v>881</v>
      </c>
      <c r="K38" s="445">
        <f t="shared" ref="K38:K40" si="22">H38-F38</f>
        <v>90</v>
      </c>
      <c r="L38" s="502">
        <f t="shared" si="18"/>
        <v>-25.795000000000002</v>
      </c>
      <c r="M38" s="442">
        <f t="shared" ref="M38:M40" si="23">(K38+L38)/F38</f>
        <v>1.7423337856173678E-2</v>
      </c>
      <c r="N38" s="445" t="s">
        <v>556</v>
      </c>
      <c r="O38" s="443">
        <v>44291</v>
      </c>
      <c r="P38" s="4"/>
      <c r="Q38" s="4"/>
      <c r="R38" s="32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38" s="369" customFormat="1" ht="15" customHeight="1">
      <c r="A39" s="468">
        <v>4</v>
      </c>
      <c r="B39" s="467">
        <v>44286</v>
      </c>
      <c r="C39" s="469"/>
      <c r="D39" s="470" t="s">
        <v>783</v>
      </c>
      <c r="E39" s="444" t="s">
        <v>557</v>
      </c>
      <c r="F39" s="444">
        <v>234.5</v>
      </c>
      <c r="G39" s="444">
        <v>228</v>
      </c>
      <c r="H39" s="471">
        <v>241</v>
      </c>
      <c r="I39" s="444" t="s">
        <v>824</v>
      </c>
      <c r="J39" s="445" t="s">
        <v>883</v>
      </c>
      <c r="K39" s="445">
        <f t="shared" si="22"/>
        <v>6.5</v>
      </c>
      <c r="L39" s="502">
        <f t="shared" si="18"/>
        <v>-1.6414999999999997</v>
      </c>
      <c r="M39" s="442">
        <f t="shared" si="23"/>
        <v>2.071855010660981E-2</v>
      </c>
      <c r="N39" s="445" t="s">
        <v>556</v>
      </c>
      <c r="O39" s="443">
        <v>44292</v>
      </c>
      <c r="P39" s="4"/>
      <c r="Q39" s="4"/>
      <c r="R39" s="32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38" s="369" customFormat="1" ht="15" customHeight="1">
      <c r="A40" s="530">
        <v>5</v>
      </c>
      <c r="B40" s="531">
        <v>44291</v>
      </c>
      <c r="C40" s="532"/>
      <c r="D40" s="533" t="s">
        <v>131</v>
      </c>
      <c r="E40" s="460" t="s">
        <v>557</v>
      </c>
      <c r="F40" s="460">
        <v>1782.5</v>
      </c>
      <c r="G40" s="534">
        <v>1730</v>
      </c>
      <c r="H40" s="534">
        <v>1710</v>
      </c>
      <c r="I40" s="460">
        <v>1880</v>
      </c>
      <c r="J40" s="461" t="s">
        <v>988</v>
      </c>
      <c r="K40" s="461">
        <f t="shared" si="22"/>
        <v>-72.5</v>
      </c>
      <c r="L40" s="526">
        <f t="shared" si="18"/>
        <v>-12.477499999999999</v>
      </c>
      <c r="M40" s="535">
        <f t="shared" si="23"/>
        <v>-4.7673211781206169E-2</v>
      </c>
      <c r="N40" s="461" t="s">
        <v>620</v>
      </c>
      <c r="O40" s="536">
        <v>44305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38" s="369" customFormat="1" ht="15" customHeight="1">
      <c r="A41" s="530">
        <v>6</v>
      </c>
      <c r="B41" s="531">
        <v>44291</v>
      </c>
      <c r="C41" s="532"/>
      <c r="D41" s="533" t="s">
        <v>86</v>
      </c>
      <c r="E41" s="460" t="s">
        <v>557</v>
      </c>
      <c r="F41" s="460">
        <v>885</v>
      </c>
      <c r="G41" s="534">
        <v>855</v>
      </c>
      <c r="H41" s="534">
        <v>855</v>
      </c>
      <c r="I41" s="460" t="s">
        <v>877</v>
      </c>
      <c r="J41" s="461" t="s">
        <v>943</v>
      </c>
      <c r="K41" s="461">
        <f t="shared" ref="K41" si="24">H41-F41</f>
        <v>-30</v>
      </c>
      <c r="L41" s="526">
        <f t="shared" si="18"/>
        <v>-6.1950000000000003</v>
      </c>
      <c r="M41" s="535">
        <f t="shared" ref="M41" si="25">(K41+L41)/F41</f>
        <v>-4.0898305084745762E-2</v>
      </c>
      <c r="N41" s="461" t="s">
        <v>620</v>
      </c>
      <c r="O41" s="536">
        <v>44298</v>
      </c>
      <c r="P41" s="4"/>
      <c r="Q41" s="4"/>
      <c r="R41" s="324" t="s">
        <v>792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38" s="369" customFormat="1" ht="15" customHeight="1">
      <c r="A42" s="468">
        <v>7</v>
      </c>
      <c r="B42" s="467">
        <v>44291</v>
      </c>
      <c r="C42" s="469"/>
      <c r="D42" s="470" t="s">
        <v>372</v>
      </c>
      <c r="E42" s="444" t="s">
        <v>557</v>
      </c>
      <c r="F42" s="444">
        <v>548</v>
      </c>
      <c r="G42" s="444">
        <v>530</v>
      </c>
      <c r="H42" s="471">
        <v>568</v>
      </c>
      <c r="I42" s="444" t="s">
        <v>882</v>
      </c>
      <c r="J42" s="445" t="s">
        <v>934</v>
      </c>
      <c r="K42" s="445">
        <f t="shared" ref="K42" si="26">H42-F42</f>
        <v>20</v>
      </c>
      <c r="L42" s="502">
        <f t="shared" si="18"/>
        <v>-3.8359999999999999</v>
      </c>
      <c r="M42" s="442">
        <f t="shared" ref="M42" si="27">(K42+L42)/F42</f>
        <v>2.9496350364963505E-2</v>
      </c>
      <c r="N42" s="445" t="s">
        <v>556</v>
      </c>
      <c r="O42" s="443">
        <v>44295</v>
      </c>
      <c r="P42" s="4"/>
      <c r="Q42" s="4"/>
      <c r="R42" s="324" t="s">
        <v>792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38" s="369" customFormat="1" ht="15" customHeight="1">
      <c r="A43" s="468">
        <v>8</v>
      </c>
      <c r="B43" s="467">
        <v>44292</v>
      </c>
      <c r="C43" s="469"/>
      <c r="D43" s="470" t="s">
        <v>188</v>
      </c>
      <c r="E43" s="444" t="s">
        <v>890</v>
      </c>
      <c r="F43" s="444">
        <v>590</v>
      </c>
      <c r="G43" s="444">
        <v>608</v>
      </c>
      <c r="H43" s="471">
        <v>580.5</v>
      </c>
      <c r="I43" s="444">
        <v>560</v>
      </c>
      <c r="J43" s="445" t="s">
        <v>891</v>
      </c>
      <c r="K43" s="445">
        <f>F43-H43</f>
        <v>9.5</v>
      </c>
      <c r="L43" s="502">
        <f>(F43*-0.07)/100</f>
        <v>-0.41300000000000003</v>
      </c>
      <c r="M43" s="442">
        <f t="shared" ref="M43:M45" si="28">(K43+L43)/F43</f>
        <v>1.5401694915254237E-2</v>
      </c>
      <c r="N43" s="445" t="s">
        <v>556</v>
      </c>
      <c r="O43" s="524">
        <v>44292</v>
      </c>
      <c r="P43" s="4"/>
      <c r="Q43" s="4"/>
      <c r="R43" s="324" t="s">
        <v>792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38" s="369" customFormat="1" ht="15" customHeight="1">
      <c r="A44" s="468">
        <v>9</v>
      </c>
      <c r="B44" s="467">
        <v>44293</v>
      </c>
      <c r="C44" s="469"/>
      <c r="D44" s="470" t="s">
        <v>196</v>
      </c>
      <c r="E44" s="444" t="s">
        <v>557</v>
      </c>
      <c r="F44" s="444">
        <v>425</v>
      </c>
      <c r="G44" s="444">
        <v>412</v>
      </c>
      <c r="H44" s="471">
        <v>435.5</v>
      </c>
      <c r="I44" s="444" t="s">
        <v>898</v>
      </c>
      <c r="J44" s="445" t="s">
        <v>899</v>
      </c>
      <c r="K44" s="445">
        <f t="shared" ref="K44:K45" si="29">H44-F44</f>
        <v>10.5</v>
      </c>
      <c r="L44" s="502">
        <f>(F44*-0.07)/100</f>
        <v>-0.29750000000000004</v>
      </c>
      <c r="M44" s="442">
        <f t="shared" si="28"/>
        <v>2.4005882352941179E-2</v>
      </c>
      <c r="N44" s="445" t="s">
        <v>556</v>
      </c>
      <c r="O44" s="524">
        <v>44293</v>
      </c>
      <c r="P44" s="4"/>
      <c r="Q44" s="4"/>
      <c r="R44" s="32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38" s="369" customFormat="1" ht="15" customHeight="1">
      <c r="A45" s="468">
        <v>10</v>
      </c>
      <c r="B45" s="467">
        <v>44293</v>
      </c>
      <c r="C45" s="469"/>
      <c r="D45" s="470" t="s">
        <v>100</v>
      </c>
      <c r="E45" s="444" t="s">
        <v>557</v>
      </c>
      <c r="F45" s="444">
        <v>501</v>
      </c>
      <c r="G45" s="444">
        <v>486</v>
      </c>
      <c r="H45" s="471">
        <v>515</v>
      </c>
      <c r="I45" s="444" t="s">
        <v>900</v>
      </c>
      <c r="J45" s="445" t="s">
        <v>927</v>
      </c>
      <c r="K45" s="445">
        <f t="shared" si="29"/>
        <v>14</v>
      </c>
      <c r="L45" s="502">
        <f>(F45*-0.7)/100</f>
        <v>-3.5069999999999997</v>
      </c>
      <c r="M45" s="442">
        <f t="shared" si="28"/>
        <v>2.0944111776447106E-2</v>
      </c>
      <c r="N45" s="445" t="s">
        <v>556</v>
      </c>
      <c r="O45" s="443">
        <v>44294</v>
      </c>
      <c r="P45" s="4"/>
      <c r="Q45" s="4"/>
      <c r="R45" s="32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38" s="369" customFormat="1" ht="15" customHeight="1">
      <c r="A46" s="468">
        <v>11</v>
      </c>
      <c r="B46" s="467">
        <v>44294</v>
      </c>
      <c r="C46" s="469"/>
      <c r="D46" s="470" t="s">
        <v>915</v>
      </c>
      <c r="E46" s="444" t="s">
        <v>557</v>
      </c>
      <c r="F46" s="444">
        <v>4320</v>
      </c>
      <c r="G46" s="444">
        <v>4190</v>
      </c>
      <c r="H46" s="471">
        <v>4435</v>
      </c>
      <c r="I46" s="444" t="s">
        <v>916</v>
      </c>
      <c r="J46" s="445" t="s">
        <v>935</v>
      </c>
      <c r="K46" s="445">
        <f t="shared" ref="K46" si="30">H46-F46</f>
        <v>115</v>
      </c>
      <c r="L46" s="502">
        <f>(F46*-0.7)/100</f>
        <v>-30.24</v>
      </c>
      <c r="M46" s="442">
        <f t="shared" ref="M46" si="31">(K46+L46)/F46</f>
        <v>1.9620370370370371E-2</v>
      </c>
      <c r="N46" s="445" t="s">
        <v>556</v>
      </c>
      <c r="O46" s="443">
        <v>44295</v>
      </c>
      <c r="P46" s="4"/>
      <c r="Q46" s="4"/>
      <c r="R46" s="324" t="s">
        <v>792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38" s="369" customFormat="1" ht="15" customHeight="1">
      <c r="A47" s="468">
        <v>12</v>
      </c>
      <c r="B47" s="467">
        <v>44295</v>
      </c>
      <c r="C47" s="469"/>
      <c r="D47" s="470" t="s">
        <v>365</v>
      </c>
      <c r="E47" s="444" t="s">
        <v>557</v>
      </c>
      <c r="F47" s="444">
        <v>1425</v>
      </c>
      <c r="G47" s="444">
        <v>1380</v>
      </c>
      <c r="H47" s="471">
        <v>1475</v>
      </c>
      <c r="I47" s="444" t="s">
        <v>932</v>
      </c>
      <c r="J47" s="445" t="s">
        <v>933</v>
      </c>
      <c r="K47" s="445">
        <f t="shared" ref="K47" si="32">H47-F47</f>
        <v>50</v>
      </c>
      <c r="L47" s="502">
        <f>(F47*-0.07)/100</f>
        <v>-0.99750000000000016</v>
      </c>
      <c r="M47" s="442">
        <f t="shared" ref="M47:M48" si="33">(K47+L47)/F47</f>
        <v>3.4387719298245613E-2</v>
      </c>
      <c r="N47" s="445" t="s">
        <v>556</v>
      </c>
      <c r="O47" s="524">
        <v>44295</v>
      </c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38" s="369" customFormat="1" ht="15" customHeight="1">
      <c r="A48" s="468">
        <v>13</v>
      </c>
      <c r="B48" s="474">
        <v>44295</v>
      </c>
      <c r="C48" s="469"/>
      <c r="D48" s="470" t="s">
        <v>936</v>
      </c>
      <c r="E48" s="444" t="s">
        <v>890</v>
      </c>
      <c r="F48" s="444">
        <v>59.25</v>
      </c>
      <c r="G48" s="471">
        <v>61</v>
      </c>
      <c r="H48" s="471">
        <v>56.75</v>
      </c>
      <c r="I48" s="444" t="s">
        <v>937</v>
      </c>
      <c r="J48" s="537" t="s">
        <v>880</v>
      </c>
      <c r="K48" s="445">
        <f>F48-H48</f>
        <v>2.5</v>
      </c>
      <c r="L48" s="502">
        <f t="shared" ref="L48:L53" si="34">(F48*-0.7)/100</f>
        <v>-0.41474999999999995</v>
      </c>
      <c r="M48" s="442">
        <f t="shared" si="33"/>
        <v>3.5194092827004225E-2</v>
      </c>
      <c r="N48" s="445" t="s">
        <v>556</v>
      </c>
      <c r="O48" s="443">
        <v>44298</v>
      </c>
      <c r="P48" s="4"/>
      <c r="Q48" s="4"/>
      <c r="R48" s="32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27" s="369" customFormat="1" ht="15" customHeight="1">
      <c r="A49" s="530">
        <v>14</v>
      </c>
      <c r="B49" s="531">
        <v>44295</v>
      </c>
      <c r="C49" s="532"/>
      <c r="D49" s="533" t="s">
        <v>472</v>
      </c>
      <c r="E49" s="460" t="s">
        <v>557</v>
      </c>
      <c r="F49" s="460">
        <v>365</v>
      </c>
      <c r="G49" s="534">
        <v>353</v>
      </c>
      <c r="H49" s="534">
        <v>351.5</v>
      </c>
      <c r="I49" s="460">
        <v>385</v>
      </c>
      <c r="J49" s="461" t="s">
        <v>942</v>
      </c>
      <c r="K49" s="461">
        <f t="shared" ref="K49" si="35">H49-F49</f>
        <v>-13.5</v>
      </c>
      <c r="L49" s="526">
        <f t="shared" si="34"/>
        <v>-2.5549999999999997</v>
      </c>
      <c r="M49" s="535">
        <f t="shared" ref="M49" si="36">(K49+L49)/F49</f>
        <v>-4.3986301369863014E-2</v>
      </c>
      <c r="N49" s="461" t="s">
        <v>620</v>
      </c>
      <c r="O49" s="536">
        <v>44298</v>
      </c>
      <c r="P49" s="4"/>
      <c r="Q49" s="4"/>
      <c r="R49" s="324" t="s">
        <v>792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27" s="369" customFormat="1" ht="15" customHeight="1">
      <c r="A50" s="530">
        <v>15</v>
      </c>
      <c r="B50" s="531">
        <v>44295</v>
      </c>
      <c r="C50" s="532"/>
      <c r="D50" s="533" t="s">
        <v>157</v>
      </c>
      <c r="E50" s="460" t="s">
        <v>557</v>
      </c>
      <c r="F50" s="460">
        <v>1810</v>
      </c>
      <c r="G50" s="534">
        <v>1760</v>
      </c>
      <c r="H50" s="534">
        <v>1760</v>
      </c>
      <c r="I50" s="460" t="s">
        <v>938</v>
      </c>
      <c r="J50" s="461" t="s">
        <v>944</v>
      </c>
      <c r="K50" s="461">
        <f t="shared" ref="K50:K53" si="37">H50-F50</f>
        <v>-50</v>
      </c>
      <c r="L50" s="526">
        <f t="shared" si="34"/>
        <v>-12.67</v>
      </c>
      <c r="M50" s="535">
        <f t="shared" ref="M50:M53" si="38">(K50+L50)/F50</f>
        <v>-3.4624309392265191E-2</v>
      </c>
      <c r="N50" s="461" t="s">
        <v>620</v>
      </c>
      <c r="O50" s="536">
        <v>44298</v>
      </c>
      <c r="P50" s="4"/>
      <c r="Q50" s="4"/>
      <c r="R50" s="324" t="s">
        <v>792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27" s="369" customFormat="1" ht="15" customHeight="1">
      <c r="A51" s="530">
        <v>16</v>
      </c>
      <c r="B51" s="531">
        <v>44295</v>
      </c>
      <c r="C51" s="532"/>
      <c r="D51" s="533" t="s">
        <v>162</v>
      </c>
      <c r="E51" s="460" t="s">
        <v>557</v>
      </c>
      <c r="F51" s="460">
        <v>209.5</v>
      </c>
      <c r="G51" s="534">
        <v>204</v>
      </c>
      <c r="H51" s="534">
        <v>204</v>
      </c>
      <c r="I51" s="460">
        <v>220</v>
      </c>
      <c r="J51" s="461" t="s">
        <v>950</v>
      </c>
      <c r="K51" s="461">
        <f t="shared" si="37"/>
        <v>-5.5</v>
      </c>
      <c r="L51" s="526">
        <f t="shared" si="34"/>
        <v>-1.4664999999999997</v>
      </c>
      <c r="M51" s="535">
        <f t="shared" si="38"/>
        <v>-3.3252983293556082E-2</v>
      </c>
      <c r="N51" s="461" t="s">
        <v>620</v>
      </c>
      <c r="O51" s="536">
        <v>44298</v>
      </c>
      <c r="P51" s="4"/>
      <c r="Q51" s="4"/>
      <c r="R51" s="324" t="s">
        <v>559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27" s="369" customFormat="1" ht="15" customHeight="1">
      <c r="A52" s="468">
        <v>17</v>
      </c>
      <c r="B52" s="474">
        <v>44299</v>
      </c>
      <c r="C52" s="469"/>
      <c r="D52" s="470" t="s">
        <v>50</v>
      </c>
      <c r="E52" s="444" t="s">
        <v>557</v>
      </c>
      <c r="F52" s="444">
        <v>2595</v>
      </c>
      <c r="G52" s="471">
        <v>2520</v>
      </c>
      <c r="H52" s="471">
        <v>2658.5</v>
      </c>
      <c r="I52" s="444" t="s">
        <v>961</v>
      </c>
      <c r="J52" s="445" t="s">
        <v>983</v>
      </c>
      <c r="K52" s="445">
        <f t="shared" si="37"/>
        <v>63.5</v>
      </c>
      <c r="L52" s="502">
        <f t="shared" si="34"/>
        <v>-18.164999999999999</v>
      </c>
      <c r="M52" s="442">
        <f t="shared" si="38"/>
        <v>1.7470134874759152E-2</v>
      </c>
      <c r="N52" s="445" t="s">
        <v>556</v>
      </c>
      <c r="O52" s="443">
        <v>44302</v>
      </c>
      <c r="P52" s="4"/>
      <c r="Q52" s="4"/>
      <c r="R52" s="324" t="s">
        <v>559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27" s="369" customFormat="1" ht="15" customHeight="1">
      <c r="A53" s="530">
        <v>18</v>
      </c>
      <c r="B53" s="531">
        <v>44301</v>
      </c>
      <c r="C53" s="532"/>
      <c r="D53" s="533" t="s">
        <v>249</v>
      </c>
      <c r="E53" s="460" t="s">
        <v>557</v>
      </c>
      <c r="F53" s="460">
        <v>698.5</v>
      </c>
      <c r="G53" s="534">
        <v>678</v>
      </c>
      <c r="H53" s="534">
        <v>675</v>
      </c>
      <c r="I53" s="460" t="s">
        <v>970</v>
      </c>
      <c r="J53" s="461" t="s">
        <v>1005</v>
      </c>
      <c r="K53" s="461">
        <f t="shared" si="37"/>
        <v>-23.5</v>
      </c>
      <c r="L53" s="526">
        <f t="shared" si="34"/>
        <v>-4.8895</v>
      </c>
      <c r="M53" s="535">
        <f t="shared" si="38"/>
        <v>-4.0643521832498211E-2</v>
      </c>
      <c r="N53" s="461" t="s">
        <v>620</v>
      </c>
      <c r="O53" s="536">
        <v>44305</v>
      </c>
      <c r="P53" s="4"/>
      <c r="Q53" s="4"/>
      <c r="R53" s="32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27" s="369" customFormat="1" ht="15" customHeight="1">
      <c r="A54" s="468">
        <v>19</v>
      </c>
      <c r="B54" s="474">
        <v>44302</v>
      </c>
      <c r="C54" s="469"/>
      <c r="D54" s="470" t="s">
        <v>372</v>
      </c>
      <c r="E54" s="444" t="s">
        <v>557</v>
      </c>
      <c r="F54" s="444">
        <v>535.5</v>
      </c>
      <c r="G54" s="471">
        <v>520</v>
      </c>
      <c r="H54" s="471">
        <v>548</v>
      </c>
      <c r="I54" s="444" t="s">
        <v>981</v>
      </c>
      <c r="J54" s="445" t="s">
        <v>982</v>
      </c>
      <c r="K54" s="445">
        <f t="shared" ref="K54:K55" si="39">H54-F54</f>
        <v>12.5</v>
      </c>
      <c r="L54" s="502">
        <f>(F54*-0.07)/100</f>
        <v>-0.37485000000000007</v>
      </c>
      <c r="M54" s="442">
        <f t="shared" ref="M54:M55" si="40">(K54+L54)/F54</f>
        <v>2.2642670401493929E-2</v>
      </c>
      <c r="N54" s="445" t="s">
        <v>556</v>
      </c>
      <c r="O54" s="524">
        <v>44302</v>
      </c>
      <c r="P54" s="4"/>
      <c r="Q54" s="4"/>
      <c r="R54" s="324" t="s">
        <v>792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27" s="369" customFormat="1" ht="15" customHeight="1">
      <c r="A55" s="530">
        <v>20</v>
      </c>
      <c r="B55" s="472">
        <v>44302</v>
      </c>
      <c r="C55" s="532"/>
      <c r="D55" s="533" t="s">
        <v>915</v>
      </c>
      <c r="E55" s="460" t="s">
        <v>557</v>
      </c>
      <c r="F55" s="460">
        <v>4100</v>
      </c>
      <c r="G55" s="534">
        <v>3945</v>
      </c>
      <c r="H55" s="534">
        <v>3945</v>
      </c>
      <c r="I55" s="460" t="s">
        <v>984</v>
      </c>
      <c r="J55" s="461" t="s">
        <v>1008</v>
      </c>
      <c r="K55" s="461">
        <f t="shared" si="39"/>
        <v>-155</v>
      </c>
      <c r="L55" s="526">
        <f t="shared" ref="L55" si="41">(F55*-0.7)/100</f>
        <v>-28.7</v>
      </c>
      <c r="M55" s="535">
        <f t="shared" si="40"/>
        <v>-4.4804878048780486E-2</v>
      </c>
      <c r="N55" s="461" t="s">
        <v>620</v>
      </c>
      <c r="O55" s="536">
        <v>44306</v>
      </c>
      <c r="P55" s="4"/>
      <c r="Q55" s="4"/>
      <c r="R55" s="324" t="s">
        <v>559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27" s="369" customFormat="1" ht="15" customHeight="1">
      <c r="A56" s="468">
        <v>21</v>
      </c>
      <c r="B56" s="467">
        <v>44305</v>
      </c>
      <c r="C56" s="469"/>
      <c r="D56" s="470" t="s">
        <v>100</v>
      </c>
      <c r="E56" s="444" t="s">
        <v>557</v>
      </c>
      <c r="F56" s="444">
        <v>558</v>
      </c>
      <c r="G56" s="471">
        <v>538</v>
      </c>
      <c r="H56" s="471">
        <v>574</v>
      </c>
      <c r="I56" s="444" t="s">
        <v>993</v>
      </c>
      <c r="J56" s="445" t="s">
        <v>923</v>
      </c>
      <c r="K56" s="445">
        <f t="shared" ref="K56:K58" si="42">H56-F56</f>
        <v>16</v>
      </c>
      <c r="L56" s="502">
        <f>(F56*-0.07)/100</f>
        <v>-0.3906</v>
      </c>
      <c r="M56" s="442">
        <f t="shared" ref="M56:M58" si="43">(K56+L56)/F56</f>
        <v>2.7973835125448029E-2</v>
      </c>
      <c r="N56" s="445" t="s">
        <v>556</v>
      </c>
      <c r="O56" s="524">
        <v>44305</v>
      </c>
      <c r="P56" s="4"/>
      <c r="Q56" s="4"/>
      <c r="R56" s="324" t="s">
        <v>792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27" s="369" customFormat="1" ht="15" customHeight="1">
      <c r="A57" s="468">
        <v>22</v>
      </c>
      <c r="B57" s="467">
        <v>44305</v>
      </c>
      <c r="C57" s="469"/>
      <c r="D57" s="470" t="s">
        <v>997</v>
      </c>
      <c r="E57" s="444" t="s">
        <v>557</v>
      </c>
      <c r="F57" s="444">
        <v>1209</v>
      </c>
      <c r="G57" s="471">
        <v>1174</v>
      </c>
      <c r="H57" s="471">
        <v>1238</v>
      </c>
      <c r="I57" s="444" t="s">
        <v>998</v>
      </c>
      <c r="J57" s="445" t="s">
        <v>1009</v>
      </c>
      <c r="K57" s="445">
        <f t="shared" si="42"/>
        <v>29</v>
      </c>
      <c r="L57" s="502">
        <f t="shared" ref="L57:L58" si="44">(F57*-0.7)/100</f>
        <v>-8.4629999999999992</v>
      </c>
      <c r="M57" s="442">
        <f t="shared" si="43"/>
        <v>1.6986765922249791E-2</v>
      </c>
      <c r="N57" s="445" t="s">
        <v>556</v>
      </c>
      <c r="O57" s="443">
        <v>44306</v>
      </c>
      <c r="P57" s="4"/>
      <c r="Q57" s="4"/>
      <c r="R57" s="324" t="s">
        <v>559</v>
      </c>
      <c r="S57" s="37"/>
      <c r="T57" s="37"/>
      <c r="U57" s="37"/>
      <c r="V57" s="37"/>
      <c r="W57" s="37"/>
      <c r="X57" s="37"/>
      <c r="Y57" s="37"/>
      <c r="Z57" s="37"/>
      <c r="AA57" s="37"/>
    </row>
    <row r="58" spans="1:27" s="369" customFormat="1" ht="15" customHeight="1">
      <c r="A58" s="530">
        <v>23</v>
      </c>
      <c r="B58" s="472">
        <v>44305</v>
      </c>
      <c r="C58" s="532"/>
      <c r="D58" s="533" t="s">
        <v>50</v>
      </c>
      <c r="E58" s="460" t="s">
        <v>557</v>
      </c>
      <c r="F58" s="460">
        <v>2590</v>
      </c>
      <c r="G58" s="534">
        <v>2520</v>
      </c>
      <c r="H58" s="534">
        <v>2510</v>
      </c>
      <c r="I58" s="460" t="s">
        <v>961</v>
      </c>
      <c r="J58" s="461" t="s">
        <v>1025</v>
      </c>
      <c r="K58" s="461">
        <f t="shared" si="42"/>
        <v>-80</v>
      </c>
      <c r="L58" s="526">
        <f t="shared" si="44"/>
        <v>-18.13</v>
      </c>
      <c r="M58" s="535">
        <f t="shared" si="43"/>
        <v>-3.7888030888030888E-2</v>
      </c>
      <c r="N58" s="461" t="s">
        <v>620</v>
      </c>
      <c r="O58" s="536">
        <v>44308</v>
      </c>
      <c r="P58" s="4"/>
      <c r="Q58" s="4"/>
      <c r="R58" s="324" t="s">
        <v>559</v>
      </c>
      <c r="S58" s="37"/>
      <c r="T58" s="37"/>
      <c r="U58" s="37"/>
      <c r="V58" s="37"/>
      <c r="W58" s="37"/>
      <c r="X58" s="37"/>
      <c r="Y58" s="37"/>
      <c r="Z58" s="37"/>
      <c r="AA58" s="37"/>
    </row>
    <row r="59" spans="1:27" s="369" customFormat="1" ht="15" customHeight="1">
      <c r="A59" s="468">
        <v>24</v>
      </c>
      <c r="B59" s="467">
        <v>44305</v>
      </c>
      <c r="C59" s="469"/>
      <c r="D59" s="470" t="s">
        <v>372</v>
      </c>
      <c r="E59" s="444" t="s">
        <v>557</v>
      </c>
      <c r="F59" s="444">
        <v>534</v>
      </c>
      <c r="G59" s="471">
        <v>517</v>
      </c>
      <c r="H59" s="471">
        <v>550.5</v>
      </c>
      <c r="I59" s="444" t="s">
        <v>981</v>
      </c>
      <c r="J59" s="445" t="s">
        <v>1010</v>
      </c>
      <c r="K59" s="445">
        <f t="shared" ref="K59" si="45">H59-F59</f>
        <v>16.5</v>
      </c>
      <c r="L59" s="502">
        <f t="shared" ref="L59" si="46">(F59*-0.7)/100</f>
        <v>-3.7379999999999995</v>
      </c>
      <c r="M59" s="442">
        <f t="shared" ref="M59" si="47">(K59+L59)/F59</f>
        <v>2.3898876404494382E-2</v>
      </c>
      <c r="N59" s="445" t="s">
        <v>556</v>
      </c>
      <c r="O59" s="443">
        <v>44306</v>
      </c>
      <c r="P59" s="4"/>
      <c r="Q59" s="4"/>
      <c r="R59" s="324" t="s">
        <v>792</v>
      </c>
      <c r="S59" s="37"/>
      <c r="T59" s="37"/>
      <c r="U59" s="37"/>
      <c r="V59" s="37"/>
      <c r="W59" s="37"/>
      <c r="X59" s="37"/>
      <c r="Y59" s="37"/>
      <c r="Z59" s="37"/>
      <c r="AA59" s="37"/>
    </row>
    <row r="60" spans="1:27" s="369" customFormat="1" ht="15" customHeight="1">
      <c r="A60" s="394">
        <v>25</v>
      </c>
      <c r="B60" s="418">
        <v>44306</v>
      </c>
      <c r="C60" s="421"/>
      <c r="D60" s="528" t="s">
        <v>1013</v>
      </c>
      <c r="E60" s="387" t="s">
        <v>557</v>
      </c>
      <c r="F60" s="387" t="s">
        <v>1014</v>
      </c>
      <c r="G60" s="422">
        <v>494</v>
      </c>
      <c r="H60" s="422"/>
      <c r="I60" s="387" t="s">
        <v>1015</v>
      </c>
      <c r="J60" s="352" t="s">
        <v>558</v>
      </c>
      <c r="K60" s="352"/>
      <c r="L60" s="404"/>
      <c r="M60" s="402"/>
      <c r="N60" s="352"/>
      <c r="O60" s="409"/>
      <c r="P60" s="4"/>
      <c r="Q60" s="4"/>
      <c r="R60" s="324" t="s">
        <v>559</v>
      </c>
      <c r="S60" s="37"/>
      <c r="T60" s="37"/>
      <c r="U60" s="37"/>
      <c r="V60" s="37"/>
      <c r="W60" s="37"/>
      <c r="X60" s="37"/>
      <c r="Y60" s="37"/>
      <c r="Z60" s="37"/>
      <c r="AA60" s="37"/>
    </row>
    <row r="61" spans="1:27" s="369" customFormat="1" ht="15" customHeight="1">
      <c r="A61" s="561">
        <v>26</v>
      </c>
      <c r="B61" s="562">
        <v>44306</v>
      </c>
      <c r="C61" s="563"/>
      <c r="D61" s="564" t="s">
        <v>96</v>
      </c>
      <c r="E61" s="551" t="s">
        <v>557</v>
      </c>
      <c r="F61" s="551">
        <v>1210</v>
      </c>
      <c r="G61" s="565">
        <v>1174</v>
      </c>
      <c r="H61" s="565">
        <v>1215</v>
      </c>
      <c r="I61" s="551" t="s">
        <v>998</v>
      </c>
      <c r="J61" s="566" t="s">
        <v>960</v>
      </c>
      <c r="K61" s="566">
        <f t="shared" ref="K61:K62" si="48">H61-F61</f>
        <v>5</v>
      </c>
      <c r="L61" s="567">
        <f>(F61*-0.07)/100</f>
        <v>-0.84699999999999998</v>
      </c>
      <c r="M61" s="556">
        <f t="shared" ref="M61:M62" si="49">(K61+L61)/F61</f>
        <v>3.4322314049586781E-3</v>
      </c>
      <c r="N61" s="566" t="s">
        <v>665</v>
      </c>
      <c r="O61" s="568">
        <v>44306</v>
      </c>
      <c r="P61" s="4"/>
      <c r="Q61" s="4"/>
      <c r="R61" s="324" t="s">
        <v>559</v>
      </c>
      <c r="S61" s="37"/>
      <c r="T61" s="37"/>
      <c r="U61" s="37"/>
      <c r="V61" s="37"/>
      <c r="W61" s="37"/>
      <c r="X61" s="37"/>
      <c r="Y61" s="37"/>
      <c r="Z61" s="37"/>
      <c r="AA61" s="37"/>
    </row>
    <row r="62" spans="1:27" s="369" customFormat="1" ht="15" customHeight="1">
      <c r="A62" s="468">
        <v>27</v>
      </c>
      <c r="B62" s="467">
        <v>44308</v>
      </c>
      <c r="C62" s="469"/>
      <c r="D62" s="470" t="s">
        <v>372</v>
      </c>
      <c r="E62" s="444" t="s">
        <v>557</v>
      </c>
      <c r="F62" s="444">
        <v>533.5</v>
      </c>
      <c r="G62" s="471">
        <v>517</v>
      </c>
      <c r="H62" s="471">
        <v>548</v>
      </c>
      <c r="I62" s="444" t="s">
        <v>981</v>
      </c>
      <c r="J62" s="445" t="s">
        <v>895</v>
      </c>
      <c r="K62" s="445">
        <f t="shared" si="48"/>
        <v>14.5</v>
      </c>
      <c r="L62" s="502">
        <f t="shared" ref="L62" si="50">(F62*-0.7)/100</f>
        <v>-3.7344999999999997</v>
      </c>
      <c r="M62" s="442">
        <f t="shared" si="49"/>
        <v>2.0179006560449859E-2</v>
      </c>
      <c r="N62" s="445" t="s">
        <v>556</v>
      </c>
      <c r="O62" s="443">
        <v>44309</v>
      </c>
      <c r="P62" s="4"/>
      <c r="Q62" s="4"/>
      <c r="R62" s="324" t="s">
        <v>792</v>
      </c>
      <c r="S62" s="37"/>
      <c r="T62" s="37"/>
      <c r="U62" s="37"/>
      <c r="V62" s="37"/>
      <c r="W62" s="37"/>
      <c r="X62" s="37"/>
      <c r="Y62" s="37"/>
      <c r="Z62" s="37"/>
      <c r="AA62" s="37"/>
    </row>
    <row r="63" spans="1:27" s="369" customFormat="1" ht="15" customHeight="1">
      <c r="A63" s="394">
        <v>28</v>
      </c>
      <c r="B63" s="418">
        <v>44308</v>
      </c>
      <c r="C63" s="421"/>
      <c r="D63" s="528" t="s">
        <v>96</v>
      </c>
      <c r="E63" s="387" t="s">
        <v>557</v>
      </c>
      <c r="F63" s="387" t="s">
        <v>1033</v>
      </c>
      <c r="G63" s="422">
        <v>1130</v>
      </c>
      <c r="H63" s="422"/>
      <c r="I63" s="387" t="s">
        <v>1034</v>
      </c>
      <c r="J63" s="352" t="s">
        <v>558</v>
      </c>
      <c r="K63" s="352"/>
      <c r="L63" s="404"/>
      <c r="M63" s="402"/>
      <c r="N63" s="352"/>
      <c r="O63" s="409"/>
      <c r="P63" s="4"/>
      <c r="Q63" s="4"/>
      <c r="R63" s="324" t="s">
        <v>559</v>
      </c>
      <c r="S63" s="37"/>
      <c r="T63" s="37"/>
      <c r="U63" s="37"/>
      <c r="V63" s="37"/>
      <c r="W63" s="37"/>
      <c r="X63" s="37"/>
      <c r="Y63" s="37"/>
      <c r="Z63" s="37"/>
      <c r="AA63" s="37"/>
    </row>
    <row r="64" spans="1:27" s="369" customFormat="1" ht="15" customHeight="1">
      <c r="A64" s="394"/>
      <c r="B64" s="373"/>
      <c r="C64" s="421"/>
      <c r="D64" s="528"/>
      <c r="E64" s="387"/>
      <c r="F64" s="387"/>
      <c r="G64" s="422"/>
      <c r="H64" s="422"/>
      <c r="I64" s="387"/>
      <c r="J64" s="352"/>
      <c r="K64" s="352"/>
      <c r="L64" s="404"/>
      <c r="M64" s="402"/>
      <c r="N64" s="352"/>
      <c r="O64" s="409"/>
      <c r="P64" s="4"/>
      <c r="Q64" s="4"/>
      <c r="R64" s="324"/>
      <c r="S64" s="37"/>
      <c r="T64" s="37"/>
      <c r="U64" s="37"/>
      <c r="V64" s="37"/>
      <c r="W64" s="37"/>
      <c r="X64" s="37"/>
      <c r="Y64" s="37"/>
      <c r="Z64" s="37"/>
      <c r="AA64" s="37"/>
    </row>
    <row r="65" spans="1:34" s="369" customFormat="1" ht="15" customHeight="1">
      <c r="A65" s="394"/>
      <c r="B65" s="373"/>
      <c r="C65" s="421"/>
      <c r="D65" s="528"/>
      <c r="E65" s="387"/>
      <c r="F65" s="387"/>
      <c r="G65" s="422"/>
      <c r="H65" s="422"/>
      <c r="I65" s="387"/>
      <c r="J65" s="352"/>
      <c r="K65" s="352"/>
      <c r="L65" s="404"/>
      <c r="M65" s="402"/>
      <c r="N65" s="352"/>
      <c r="O65" s="409"/>
      <c r="P65" s="4"/>
      <c r="Q65" s="4"/>
      <c r="R65" s="324"/>
      <c r="S65" s="37"/>
      <c r="T65" s="37"/>
      <c r="U65" s="37"/>
      <c r="V65" s="37"/>
      <c r="W65" s="37"/>
      <c r="X65" s="37"/>
      <c r="Y65" s="37"/>
      <c r="Z65" s="37"/>
      <c r="AA65" s="37"/>
    </row>
    <row r="66" spans="1:34" s="369" customFormat="1" ht="15" customHeight="1">
      <c r="A66" s="394"/>
      <c r="B66" s="418"/>
      <c r="C66" s="421"/>
      <c r="D66" s="386"/>
      <c r="E66" s="387"/>
      <c r="F66" s="387"/>
      <c r="G66" s="422"/>
      <c r="H66" s="422"/>
      <c r="I66" s="387"/>
      <c r="J66" s="352"/>
      <c r="K66" s="352"/>
      <c r="L66" s="404"/>
      <c r="M66" s="402"/>
      <c r="N66" s="380"/>
      <c r="O66" s="393"/>
      <c r="P66" s="4"/>
      <c r="Q66" s="4"/>
      <c r="R66" s="324"/>
      <c r="S66" s="37"/>
      <c r="T66" s="37"/>
      <c r="U66" s="37"/>
      <c r="V66" s="37"/>
      <c r="W66" s="37"/>
      <c r="X66" s="37"/>
      <c r="Y66" s="37"/>
      <c r="Z66" s="37"/>
      <c r="AA66" s="37"/>
    </row>
    <row r="67" spans="1:34" ht="44.25" customHeight="1">
      <c r="A67" s="20" t="s">
        <v>560</v>
      </c>
      <c r="B67" s="36"/>
      <c r="C67" s="36"/>
      <c r="D67" s="37"/>
      <c r="E67" s="33"/>
      <c r="F67" s="33"/>
      <c r="G67" s="32"/>
      <c r="H67" s="32" t="s">
        <v>821</v>
      </c>
      <c r="I67" s="33"/>
      <c r="J67" s="14"/>
      <c r="K67" s="76"/>
      <c r="L67" s="77"/>
      <c r="M67" s="76"/>
      <c r="N67" s="78"/>
      <c r="O67" s="76"/>
      <c r="P67" s="4"/>
      <c r="Q67" s="410"/>
      <c r="R67" s="423"/>
      <c r="S67" s="410"/>
      <c r="T67" s="410"/>
      <c r="U67" s="410"/>
      <c r="V67" s="410"/>
      <c r="W67" s="410"/>
      <c r="X67" s="410"/>
      <c r="Y67" s="410"/>
      <c r="Z67" s="37"/>
      <c r="AA67" s="37"/>
      <c r="AB67" s="37"/>
    </row>
    <row r="68" spans="1:34" s="3" customFormat="1">
      <c r="A68" s="26" t="s">
        <v>561</v>
      </c>
      <c r="B68" s="20"/>
      <c r="C68" s="20"/>
      <c r="D68" s="20"/>
      <c r="E68" s="2"/>
      <c r="F68" s="27" t="s">
        <v>562</v>
      </c>
      <c r="G68" s="38"/>
      <c r="H68" s="39"/>
      <c r="I68" s="79"/>
      <c r="J68" s="14"/>
      <c r="K68" s="80"/>
      <c r="L68" s="81"/>
      <c r="M68" s="82"/>
      <c r="N68" s="83"/>
      <c r="O68" s="84"/>
      <c r="P68" s="2"/>
      <c r="Q68" s="1"/>
      <c r="R68" s="9"/>
      <c r="Z68" s="6"/>
      <c r="AA68" s="6"/>
      <c r="AB68" s="6"/>
      <c r="AC68" s="6"/>
      <c r="AD68" s="6"/>
      <c r="AE68" s="6"/>
      <c r="AF68" s="6"/>
      <c r="AG68" s="6"/>
      <c r="AH68" s="6"/>
    </row>
    <row r="69" spans="1:34" s="6" customFormat="1" ht="14.25" customHeight="1">
      <c r="A69" s="26"/>
      <c r="B69" s="20"/>
      <c r="C69" s="20"/>
      <c r="D69" s="20"/>
      <c r="E69" s="29"/>
      <c r="F69" s="27" t="s">
        <v>564</v>
      </c>
      <c r="G69" s="38"/>
      <c r="H69" s="39"/>
      <c r="I69" s="79"/>
      <c r="J69" s="14"/>
      <c r="K69" s="80"/>
      <c r="L69" s="81"/>
      <c r="M69" s="82"/>
      <c r="N69" s="83"/>
      <c r="O69" s="84"/>
      <c r="P69" s="2"/>
      <c r="Q69" s="1"/>
      <c r="R69" s="9"/>
      <c r="S69" s="3"/>
      <c r="Y69" s="3"/>
      <c r="Z69" s="3"/>
    </row>
    <row r="70" spans="1:34" s="6" customFormat="1" ht="14.25" customHeight="1">
      <c r="A70" s="20"/>
      <c r="B70" s="20"/>
      <c r="C70" s="20"/>
      <c r="D70" s="20"/>
      <c r="E70" s="29"/>
      <c r="F70" s="14"/>
      <c r="G70" s="14"/>
      <c r="H70" s="28"/>
      <c r="I70" s="33"/>
      <c r="J70" s="68"/>
      <c r="K70" s="65"/>
      <c r="L70" s="66"/>
      <c r="M70" s="14"/>
      <c r="N70" s="69"/>
      <c r="O70" s="54"/>
      <c r="P70" s="5"/>
      <c r="Q70" s="1"/>
      <c r="R70" s="9"/>
      <c r="S70" s="3"/>
      <c r="Y70" s="3"/>
      <c r="Z70" s="3"/>
    </row>
    <row r="71" spans="1:34" s="6" customFormat="1" ht="15">
      <c r="A71" s="40" t="s">
        <v>571</v>
      </c>
      <c r="B71" s="40"/>
      <c r="C71" s="40"/>
      <c r="D71" s="40"/>
      <c r="E71" s="29"/>
      <c r="F71" s="14"/>
      <c r="G71" s="9"/>
      <c r="H71" s="14"/>
      <c r="I71" s="9"/>
      <c r="J71" s="85"/>
      <c r="K71" s="9"/>
      <c r="L71" s="9"/>
      <c r="M71" s="9"/>
      <c r="N71" s="9"/>
      <c r="O71" s="86"/>
      <c r="P71"/>
      <c r="Q71" s="1"/>
      <c r="R71" s="9"/>
      <c r="S71" s="3"/>
      <c r="Y71" s="3"/>
      <c r="Z71" s="3"/>
    </row>
    <row r="72" spans="1:34" s="6" customFormat="1" ht="38.25">
      <c r="A72" s="18" t="s">
        <v>16</v>
      </c>
      <c r="B72" s="18" t="s">
        <v>534</v>
      </c>
      <c r="C72" s="18"/>
      <c r="D72" s="19" t="s">
        <v>545</v>
      </c>
      <c r="E72" s="18" t="s">
        <v>546</v>
      </c>
      <c r="F72" s="18" t="s">
        <v>547</v>
      </c>
      <c r="G72" s="18" t="s">
        <v>566</v>
      </c>
      <c r="H72" s="18" t="s">
        <v>549</v>
      </c>
      <c r="I72" s="18" t="s">
        <v>550</v>
      </c>
      <c r="J72" s="17" t="s">
        <v>551</v>
      </c>
      <c r="K72" s="74" t="s">
        <v>572</v>
      </c>
      <c r="L72" s="60" t="s">
        <v>819</v>
      </c>
      <c r="M72" s="74" t="s">
        <v>568</v>
      </c>
      <c r="N72" s="18" t="s">
        <v>569</v>
      </c>
      <c r="O72" s="17" t="s">
        <v>554</v>
      </c>
      <c r="P72" s="87" t="s">
        <v>555</v>
      </c>
      <c r="Q72" s="1"/>
      <c r="R72" s="14"/>
      <c r="S72" s="3"/>
      <c r="Y72" s="3"/>
      <c r="Z72" s="3"/>
    </row>
    <row r="73" spans="1:34" s="369" customFormat="1" ht="13.9" customHeight="1">
      <c r="A73" s="517">
        <v>1</v>
      </c>
      <c r="B73" s="467">
        <v>44287</v>
      </c>
      <c r="C73" s="518"/>
      <c r="D73" s="446" t="s">
        <v>858</v>
      </c>
      <c r="E73" s="519" t="s">
        <v>557</v>
      </c>
      <c r="F73" s="444">
        <v>2250</v>
      </c>
      <c r="G73" s="444">
        <v>2198</v>
      </c>
      <c r="H73" s="444">
        <v>2295</v>
      </c>
      <c r="I73" s="445" t="s">
        <v>859</v>
      </c>
      <c r="J73" s="445" t="s">
        <v>889</v>
      </c>
      <c r="K73" s="520">
        <f t="shared" ref="K73" si="51">H73-F73</f>
        <v>45</v>
      </c>
      <c r="L73" s="523">
        <f t="shared" ref="L73" si="52">(H73*N73)*0.035%</f>
        <v>200.81250000000003</v>
      </c>
      <c r="M73" s="521">
        <f t="shared" ref="M73" si="53">(K73*N73)-L73</f>
        <v>11049.1875</v>
      </c>
      <c r="N73" s="445">
        <v>250</v>
      </c>
      <c r="O73" s="522" t="s">
        <v>556</v>
      </c>
      <c r="P73" s="443">
        <v>44292</v>
      </c>
      <c r="Q73" s="363"/>
      <c r="R73" s="324" t="s">
        <v>559</v>
      </c>
      <c r="S73" s="37"/>
      <c r="Y73" s="37"/>
      <c r="Z73" s="37"/>
    </row>
    <row r="74" spans="1:34" s="369" customFormat="1" ht="13.9" customHeight="1">
      <c r="A74" s="517">
        <v>2</v>
      </c>
      <c r="B74" s="467">
        <v>44287</v>
      </c>
      <c r="C74" s="518"/>
      <c r="D74" s="446" t="s">
        <v>870</v>
      </c>
      <c r="E74" s="519" t="s">
        <v>557</v>
      </c>
      <c r="F74" s="444">
        <v>524.5</v>
      </c>
      <c r="G74" s="444">
        <v>517</v>
      </c>
      <c r="H74" s="444">
        <v>527</v>
      </c>
      <c r="I74" s="445" t="s">
        <v>871</v>
      </c>
      <c r="J74" s="445" t="s">
        <v>880</v>
      </c>
      <c r="K74" s="520">
        <f t="shared" ref="K74" si="54">H74-F74</f>
        <v>2.5</v>
      </c>
      <c r="L74" s="523">
        <f t="shared" ref="L74" si="55">(H74*N74)*0.035%</f>
        <v>341.41695000000004</v>
      </c>
      <c r="M74" s="521">
        <f t="shared" ref="M74" si="56">(K74*N74)-L74</f>
        <v>4286.0830500000002</v>
      </c>
      <c r="N74" s="445">
        <v>1851</v>
      </c>
      <c r="O74" s="522" t="s">
        <v>556</v>
      </c>
      <c r="P74" s="443">
        <v>44291</v>
      </c>
      <c r="Q74" s="363"/>
      <c r="R74" s="324" t="s">
        <v>559</v>
      </c>
      <c r="S74" s="37"/>
      <c r="Y74" s="37"/>
      <c r="Z74" s="37"/>
    </row>
    <row r="75" spans="1:34" s="369" customFormat="1" ht="13.9" customHeight="1">
      <c r="A75" s="517">
        <v>3</v>
      </c>
      <c r="B75" s="467">
        <v>44293</v>
      </c>
      <c r="C75" s="518"/>
      <c r="D75" s="446" t="s">
        <v>896</v>
      </c>
      <c r="E75" s="519" t="s">
        <v>557</v>
      </c>
      <c r="F75" s="444">
        <v>1352</v>
      </c>
      <c r="G75" s="444">
        <v>1320</v>
      </c>
      <c r="H75" s="444">
        <v>1383.5</v>
      </c>
      <c r="I75" s="445" t="s">
        <v>897</v>
      </c>
      <c r="J75" s="445" t="s">
        <v>893</v>
      </c>
      <c r="K75" s="520">
        <f t="shared" ref="K75" si="57">H75-F75</f>
        <v>31.5</v>
      </c>
      <c r="L75" s="523">
        <f t="shared" ref="L75" si="58">(H75*N75)*0.035%</f>
        <v>193.69000000000003</v>
      </c>
      <c r="M75" s="521">
        <f t="shared" ref="M75" si="59">(K75*N75)-L75</f>
        <v>12406.31</v>
      </c>
      <c r="N75" s="445">
        <v>400</v>
      </c>
      <c r="O75" s="522" t="s">
        <v>556</v>
      </c>
      <c r="P75" s="443">
        <v>44293</v>
      </c>
      <c r="Q75" s="363"/>
      <c r="R75" s="324" t="s">
        <v>792</v>
      </c>
      <c r="S75" s="37"/>
      <c r="Y75" s="37"/>
      <c r="Z75" s="37"/>
    </row>
    <row r="76" spans="1:34" s="369" customFormat="1" ht="13.9" customHeight="1">
      <c r="A76" s="517">
        <v>4</v>
      </c>
      <c r="B76" s="467">
        <v>44293</v>
      </c>
      <c r="C76" s="518"/>
      <c r="D76" s="446" t="s">
        <v>907</v>
      </c>
      <c r="E76" s="519" t="s">
        <v>557</v>
      </c>
      <c r="F76" s="444">
        <v>3292.5</v>
      </c>
      <c r="G76" s="444">
        <v>3245</v>
      </c>
      <c r="H76" s="444">
        <v>3321</v>
      </c>
      <c r="I76" s="445" t="s">
        <v>908</v>
      </c>
      <c r="J76" s="445" t="s">
        <v>926</v>
      </c>
      <c r="K76" s="520">
        <f t="shared" ref="K76:K77" si="60">H76-F76</f>
        <v>28.5</v>
      </c>
      <c r="L76" s="523">
        <f t="shared" ref="L76" si="61">(H76*N76)*0.035%</f>
        <v>348.70500000000004</v>
      </c>
      <c r="M76" s="521">
        <f t="shared" ref="M76" si="62">(K76*N76)-L76</f>
        <v>8201.2950000000001</v>
      </c>
      <c r="N76" s="445">
        <v>300</v>
      </c>
      <c r="O76" s="522" t="s">
        <v>556</v>
      </c>
      <c r="P76" s="443">
        <v>44294</v>
      </c>
      <c r="Q76" s="363"/>
      <c r="R76" s="324" t="s">
        <v>792</v>
      </c>
      <c r="S76" s="37"/>
      <c r="Y76" s="37"/>
      <c r="Z76" s="37"/>
    </row>
    <row r="77" spans="1:34" s="369" customFormat="1" ht="13.9" customHeight="1">
      <c r="A77" s="588">
        <v>5</v>
      </c>
      <c r="B77" s="590">
        <v>44293</v>
      </c>
      <c r="C77" s="479"/>
      <c r="D77" s="459" t="s">
        <v>909</v>
      </c>
      <c r="E77" s="480" t="s">
        <v>557</v>
      </c>
      <c r="F77" s="460">
        <v>2943</v>
      </c>
      <c r="G77" s="460">
        <v>2870</v>
      </c>
      <c r="H77" s="460">
        <v>2870</v>
      </c>
      <c r="I77" s="461">
        <v>3100</v>
      </c>
      <c r="J77" s="592" t="s">
        <v>945</v>
      </c>
      <c r="K77" s="525">
        <f t="shared" si="60"/>
        <v>-73</v>
      </c>
      <c r="L77" s="525">
        <v>200.81250000000003</v>
      </c>
      <c r="M77" s="592">
        <f>(-46*300)-300.81</f>
        <v>-14100.81</v>
      </c>
      <c r="N77" s="592">
        <v>300</v>
      </c>
      <c r="O77" s="594" t="s">
        <v>620</v>
      </c>
      <c r="P77" s="586">
        <v>44267</v>
      </c>
      <c r="Q77" s="363"/>
      <c r="R77" s="324" t="s">
        <v>559</v>
      </c>
      <c r="S77" s="37"/>
      <c r="Y77" s="37"/>
      <c r="Z77" s="37"/>
    </row>
    <row r="78" spans="1:34" s="369" customFormat="1" ht="13.9" customHeight="1">
      <c r="A78" s="589"/>
      <c r="B78" s="591"/>
      <c r="C78" s="479"/>
      <c r="D78" s="459" t="s">
        <v>913</v>
      </c>
      <c r="E78" s="480" t="s">
        <v>890</v>
      </c>
      <c r="F78" s="460">
        <v>48.5</v>
      </c>
      <c r="G78" s="460"/>
      <c r="H78" s="460">
        <v>21.5</v>
      </c>
      <c r="I78" s="461"/>
      <c r="J78" s="593"/>
      <c r="K78" s="526">
        <f>F78-H78</f>
        <v>27</v>
      </c>
      <c r="L78" s="525">
        <v>100</v>
      </c>
      <c r="M78" s="593"/>
      <c r="N78" s="593"/>
      <c r="O78" s="595"/>
      <c r="P78" s="587"/>
      <c r="Q78" s="363"/>
      <c r="R78" s="324" t="s">
        <v>559</v>
      </c>
      <c r="S78" s="37"/>
      <c r="Y78" s="37"/>
      <c r="Z78" s="37"/>
    </row>
    <row r="79" spans="1:34" s="369" customFormat="1" ht="13.9" customHeight="1">
      <c r="A79" s="588">
        <v>6</v>
      </c>
      <c r="B79" s="590">
        <v>44293</v>
      </c>
      <c r="C79" s="479"/>
      <c r="D79" s="459" t="s">
        <v>910</v>
      </c>
      <c r="E79" s="480" t="s">
        <v>557</v>
      </c>
      <c r="F79" s="460">
        <v>1048</v>
      </c>
      <c r="G79" s="460">
        <v>1018</v>
      </c>
      <c r="H79" s="460">
        <v>1018</v>
      </c>
      <c r="I79" s="461">
        <v>1100</v>
      </c>
      <c r="J79" s="592" t="s">
        <v>946</v>
      </c>
      <c r="K79" s="525">
        <f>H79-F79</f>
        <v>-30</v>
      </c>
      <c r="L79" s="525">
        <v>200.81250000000003</v>
      </c>
      <c r="M79" s="592">
        <f>(-22*700)-300.81</f>
        <v>-15700.81</v>
      </c>
      <c r="N79" s="592">
        <v>700</v>
      </c>
      <c r="O79" s="594" t="s">
        <v>620</v>
      </c>
      <c r="P79" s="586">
        <v>44267</v>
      </c>
      <c r="Q79" s="363"/>
      <c r="R79" s="324" t="s">
        <v>559</v>
      </c>
      <c r="S79" s="37"/>
      <c r="Y79" s="37"/>
      <c r="Z79" s="37"/>
    </row>
    <row r="80" spans="1:34" s="369" customFormat="1" ht="13.9" customHeight="1">
      <c r="A80" s="589"/>
      <c r="B80" s="591"/>
      <c r="C80" s="479"/>
      <c r="D80" s="459" t="s">
        <v>911</v>
      </c>
      <c r="E80" s="480" t="s">
        <v>890</v>
      </c>
      <c r="F80" s="460">
        <v>21</v>
      </c>
      <c r="G80" s="460"/>
      <c r="H80" s="460">
        <v>13</v>
      </c>
      <c r="I80" s="461"/>
      <c r="J80" s="593"/>
      <c r="K80" s="526">
        <v>8</v>
      </c>
      <c r="L80" s="525">
        <v>100</v>
      </c>
      <c r="M80" s="593"/>
      <c r="N80" s="593"/>
      <c r="O80" s="595"/>
      <c r="P80" s="587"/>
      <c r="Q80" s="363"/>
      <c r="R80" s="324" t="s">
        <v>559</v>
      </c>
      <c r="S80" s="37"/>
      <c r="Y80" s="37"/>
      <c r="Z80" s="37"/>
    </row>
    <row r="81" spans="1:34" s="369" customFormat="1" ht="13.9" customHeight="1">
      <c r="A81" s="588">
        <v>7</v>
      </c>
      <c r="B81" s="590">
        <v>44294</v>
      </c>
      <c r="C81" s="479"/>
      <c r="D81" s="459" t="s">
        <v>917</v>
      </c>
      <c r="E81" s="480" t="s">
        <v>557</v>
      </c>
      <c r="F81" s="460">
        <v>1049</v>
      </c>
      <c r="G81" s="460">
        <v>1018</v>
      </c>
      <c r="H81" s="460">
        <v>1034</v>
      </c>
      <c r="I81" s="461">
        <v>1100</v>
      </c>
      <c r="J81" s="592" t="s">
        <v>919</v>
      </c>
      <c r="K81" s="525">
        <v>-15</v>
      </c>
      <c r="L81" s="525">
        <f t="shared" ref="L81" si="63">(H81*N81)*0.035%</f>
        <v>434.28000000000009</v>
      </c>
      <c r="M81" s="592">
        <v>-12000</v>
      </c>
      <c r="N81" s="592">
        <v>1200</v>
      </c>
      <c r="O81" s="594" t="s">
        <v>620</v>
      </c>
      <c r="P81" s="596">
        <v>44294</v>
      </c>
      <c r="Q81" s="363"/>
      <c r="R81" s="324" t="s">
        <v>559</v>
      </c>
      <c r="S81" s="37"/>
      <c r="Y81" s="37"/>
      <c r="Z81" s="37"/>
    </row>
    <row r="82" spans="1:34" s="369" customFormat="1" ht="13.9" customHeight="1">
      <c r="A82" s="589"/>
      <c r="B82" s="591"/>
      <c r="C82" s="479"/>
      <c r="D82" s="459" t="s">
        <v>918</v>
      </c>
      <c r="E82" s="480" t="s">
        <v>890</v>
      </c>
      <c r="F82" s="460">
        <v>21</v>
      </c>
      <c r="G82" s="460"/>
      <c r="H82" s="460">
        <v>16</v>
      </c>
      <c r="I82" s="461"/>
      <c r="J82" s="593"/>
      <c r="K82" s="526">
        <v>5</v>
      </c>
      <c r="L82" s="525">
        <v>100</v>
      </c>
      <c r="M82" s="593"/>
      <c r="N82" s="593"/>
      <c r="O82" s="595"/>
      <c r="P82" s="597"/>
      <c r="Q82" s="363"/>
      <c r="R82" s="324" t="s">
        <v>559</v>
      </c>
      <c r="S82" s="37"/>
      <c r="Y82" s="37"/>
      <c r="Z82" s="37"/>
    </row>
    <row r="83" spans="1:34" s="369" customFormat="1" ht="13.9" customHeight="1">
      <c r="A83" s="517">
        <v>8</v>
      </c>
      <c r="B83" s="467">
        <v>44302</v>
      </c>
      <c r="C83" s="518"/>
      <c r="D83" s="446" t="s">
        <v>985</v>
      </c>
      <c r="E83" s="519" t="s">
        <v>557</v>
      </c>
      <c r="F83" s="444">
        <v>327.5</v>
      </c>
      <c r="G83" s="444">
        <v>318</v>
      </c>
      <c r="H83" s="444">
        <v>333.5</v>
      </c>
      <c r="I83" s="445">
        <v>345</v>
      </c>
      <c r="J83" s="445" t="s">
        <v>994</v>
      </c>
      <c r="K83" s="520">
        <f t="shared" ref="K83" si="64">H83-F83</f>
        <v>6</v>
      </c>
      <c r="L83" s="523">
        <f t="shared" ref="L83" si="65">(H83*N83)*0.035%</f>
        <v>180.92375000000001</v>
      </c>
      <c r="M83" s="521">
        <f t="shared" ref="M83" si="66">(K83*N83)-L83</f>
        <v>9119.0762500000001</v>
      </c>
      <c r="N83" s="445">
        <v>1550</v>
      </c>
      <c r="O83" s="522" t="s">
        <v>556</v>
      </c>
      <c r="P83" s="443">
        <v>44305</v>
      </c>
      <c r="Q83" s="363"/>
      <c r="R83" s="324" t="s">
        <v>559</v>
      </c>
      <c r="S83" s="37"/>
      <c r="Y83" s="37"/>
      <c r="Z83" s="37"/>
    </row>
    <row r="84" spans="1:34" s="369" customFormat="1" ht="13.9" customHeight="1">
      <c r="A84" s="517">
        <v>9</v>
      </c>
      <c r="B84" s="467">
        <v>44305</v>
      </c>
      <c r="C84" s="518"/>
      <c r="D84" s="446" t="s">
        <v>995</v>
      </c>
      <c r="E84" s="519" t="s">
        <v>557</v>
      </c>
      <c r="F84" s="444">
        <v>2765</v>
      </c>
      <c r="G84" s="444">
        <v>2695</v>
      </c>
      <c r="H84" s="444">
        <v>2805</v>
      </c>
      <c r="I84" s="445" t="s">
        <v>996</v>
      </c>
      <c r="J84" s="445" t="s">
        <v>593</v>
      </c>
      <c r="K84" s="520">
        <f t="shared" ref="K84" si="67">H84-F84</f>
        <v>40</v>
      </c>
      <c r="L84" s="523">
        <f t="shared" ref="L84" si="68">(H84*N84)*0.035%</f>
        <v>196.35000000000002</v>
      </c>
      <c r="M84" s="521">
        <f t="shared" ref="M84" si="69">(K84*N84)-L84</f>
        <v>7803.65</v>
      </c>
      <c r="N84" s="445">
        <v>200</v>
      </c>
      <c r="O84" s="522" t="s">
        <v>556</v>
      </c>
      <c r="P84" s="443">
        <v>44308</v>
      </c>
      <c r="Q84" s="363"/>
      <c r="R84" s="324" t="s">
        <v>559</v>
      </c>
      <c r="S84" s="37"/>
      <c r="Y84" s="37"/>
      <c r="Z84" s="37"/>
    </row>
    <row r="85" spans="1:34" s="369" customFormat="1" ht="13.9" customHeight="1">
      <c r="A85" s="517">
        <v>10</v>
      </c>
      <c r="B85" s="467">
        <v>44305</v>
      </c>
      <c r="C85" s="518"/>
      <c r="D85" s="446" t="s">
        <v>999</v>
      </c>
      <c r="E85" s="519" t="s">
        <v>557</v>
      </c>
      <c r="F85" s="444">
        <v>949</v>
      </c>
      <c r="G85" s="444">
        <v>928</v>
      </c>
      <c r="H85" s="444">
        <v>962</v>
      </c>
      <c r="I85" s="445">
        <v>990</v>
      </c>
      <c r="J85" s="445" t="s">
        <v>1006</v>
      </c>
      <c r="K85" s="520">
        <f t="shared" ref="K85:K87" si="70">H85-F85</f>
        <v>13</v>
      </c>
      <c r="L85" s="523">
        <f t="shared" ref="L85:L87" si="71">(H85*N85)*0.035%</f>
        <v>218.85500000000002</v>
      </c>
      <c r="M85" s="521">
        <f t="shared" ref="M85:M87" si="72">(K85*N85)-L85</f>
        <v>8231.1450000000004</v>
      </c>
      <c r="N85" s="445">
        <v>650</v>
      </c>
      <c r="O85" s="522" t="s">
        <v>556</v>
      </c>
      <c r="P85" s="524">
        <v>44305</v>
      </c>
      <c r="Q85" s="363"/>
      <c r="R85" s="324" t="s">
        <v>792</v>
      </c>
      <c r="S85" s="37"/>
      <c r="Y85" s="37"/>
      <c r="Z85" s="37"/>
    </row>
    <row r="86" spans="1:34" s="369" customFormat="1" ht="13.9" customHeight="1">
      <c r="A86" s="508">
        <v>11</v>
      </c>
      <c r="B86" s="472">
        <v>44305</v>
      </c>
      <c r="C86" s="479"/>
      <c r="D86" s="459" t="s">
        <v>1000</v>
      </c>
      <c r="E86" s="480" t="s">
        <v>557</v>
      </c>
      <c r="F86" s="460">
        <v>992</v>
      </c>
      <c r="G86" s="460">
        <v>972</v>
      </c>
      <c r="H86" s="460">
        <v>972</v>
      </c>
      <c r="I86" s="461">
        <v>1030</v>
      </c>
      <c r="J86" s="461" t="s">
        <v>1016</v>
      </c>
      <c r="K86" s="560">
        <f t="shared" si="70"/>
        <v>-20</v>
      </c>
      <c r="L86" s="525">
        <f t="shared" si="71"/>
        <v>238.14000000000004</v>
      </c>
      <c r="M86" s="498">
        <f t="shared" si="72"/>
        <v>-14238.14</v>
      </c>
      <c r="N86" s="461">
        <v>700</v>
      </c>
      <c r="O86" s="499" t="s">
        <v>620</v>
      </c>
      <c r="P86" s="536">
        <v>44306</v>
      </c>
      <c r="Q86" s="363"/>
      <c r="R86" s="324" t="s">
        <v>559</v>
      </c>
      <c r="S86" s="37"/>
      <c r="Y86" s="37"/>
      <c r="Z86" s="37"/>
    </row>
    <row r="87" spans="1:34" s="369" customFormat="1" ht="13.9" customHeight="1">
      <c r="A87" s="517">
        <v>12</v>
      </c>
      <c r="B87" s="467">
        <v>44306</v>
      </c>
      <c r="C87" s="518"/>
      <c r="D87" s="446" t="s">
        <v>1029</v>
      </c>
      <c r="E87" s="519" t="s">
        <v>557</v>
      </c>
      <c r="F87" s="444">
        <v>2800</v>
      </c>
      <c r="G87" s="444">
        <v>2735</v>
      </c>
      <c r="H87" s="444">
        <v>2845</v>
      </c>
      <c r="I87" s="445" t="s">
        <v>1030</v>
      </c>
      <c r="J87" s="445" t="s">
        <v>889</v>
      </c>
      <c r="K87" s="520">
        <f t="shared" si="70"/>
        <v>45</v>
      </c>
      <c r="L87" s="523">
        <f t="shared" si="71"/>
        <v>199.15000000000003</v>
      </c>
      <c r="M87" s="521">
        <f t="shared" si="72"/>
        <v>8800.85</v>
      </c>
      <c r="N87" s="445">
        <v>200</v>
      </c>
      <c r="O87" s="522" t="s">
        <v>556</v>
      </c>
      <c r="P87" s="443">
        <v>44308</v>
      </c>
      <c r="Q87" s="363"/>
      <c r="R87" s="324" t="s">
        <v>792</v>
      </c>
      <c r="S87" s="37"/>
      <c r="Y87" s="37"/>
      <c r="Z87" s="37"/>
    </row>
    <row r="88" spans="1:34" s="369" customFormat="1" ht="13.9" customHeight="1">
      <c r="A88" s="517">
        <v>13</v>
      </c>
      <c r="B88" s="467">
        <v>44308</v>
      </c>
      <c r="C88" s="518"/>
      <c r="D88" s="446" t="s">
        <v>1043</v>
      </c>
      <c r="E88" s="519" t="s">
        <v>557</v>
      </c>
      <c r="F88" s="444">
        <v>2782.5</v>
      </c>
      <c r="G88" s="444">
        <v>2718</v>
      </c>
      <c r="H88" s="444">
        <v>2824</v>
      </c>
      <c r="I88" s="445" t="s">
        <v>1030</v>
      </c>
      <c r="J88" s="445" t="s">
        <v>1063</v>
      </c>
      <c r="K88" s="520">
        <f t="shared" ref="K88" si="73">H88-F88</f>
        <v>41.5</v>
      </c>
      <c r="L88" s="523">
        <f t="shared" ref="L88" si="74">(H88*N88)*0.035%</f>
        <v>197.68000000000004</v>
      </c>
      <c r="M88" s="521">
        <f t="shared" ref="M88" si="75">(K88*N88)-L88</f>
        <v>8102.32</v>
      </c>
      <c r="N88" s="445">
        <v>200</v>
      </c>
      <c r="O88" s="522" t="s">
        <v>556</v>
      </c>
      <c r="P88" s="443">
        <v>44309</v>
      </c>
      <c r="Q88" s="363"/>
      <c r="R88" s="324" t="s">
        <v>792</v>
      </c>
      <c r="S88" s="37"/>
      <c r="Y88" s="37"/>
      <c r="Z88" s="37"/>
    </row>
    <row r="89" spans="1:34" s="369" customFormat="1" ht="13.9" customHeight="1">
      <c r="A89" s="517">
        <v>14</v>
      </c>
      <c r="B89" s="467">
        <v>44309</v>
      </c>
      <c r="C89" s="518"/>
      <c r="D89" s="446" t="s">
        <v>995</v>
      </c>
      <c r="E89" s="519" t="s">
        <v>557</v>
      </c>
      <c r="F89" s="444">
        <v>2745</v>
      </c>
      <c r="G89" s="444">
        <v>2685</v>
      </c>
      <c r="H89" s="444">
        <v>2785</v>
      </c>
      <c r="I89" s="445">
        <v>2850</v>
      </c>
      <c r="J89" s="445" t="s">
        <v>593</v>
      </c>
      <c r="K89" s="520">
        <f t="shared" ref="K89" si="76">H89-F89</f>
        <v>40</v>
      </c>
      <c r="L89" s="523">
        <f t="shared" ref="L89" si="77">(H89*N89)*0.035%</f>
        <v>194.95000000000002</v>
      </c>
      <c r="M89" s="521">
        <f t="shared" ref="M89" si="78">(K89*N89)-L89</f>
        <v>7805.05</v>
      </c>
      <c r="N89" s="445">
        <v>200</v>
      </c>
      <c r="O89" s="522" t="s">
        <v>556</v>
      </c>
      <c r="P89" s="524">
        <v>44309</v>
      </c>
      <c r="Q89" s="363"/>
      <c r="R89" s="324" t="s">
        <v>559</v>
      </c>
      <c r="S89" s="37"/>
      <c r="Y89" s="37"/>
      <c r="Z89" s="37"/>
    </row>
    <row r="90" spans="1:34" s="369" customFormat="1" ht="13.9" customHeight="1">
      <c r="A90" s="509"/>
      <c r="B90" s="418"/>
      <c r="C90" s="419"/>
      <c r="D90" s="412"/>
      <c r="E90" s="413"/>
      <c r="F90" s="387"/>
      <c r="G90" s="387"/>
      <c r="H90" s="387"/>
      <c r="I90" s="352"/>
      <c r="J90" s="352"/>
      <c r="K90" s="510"/>
      <c r="L90" s="406"/>
      <c r="M90" s="496"/>
      <c r="N90" s="352"/>
      <c r="O90" s="380"/>
      <c r="P90" s="393"/>
      <c r="Q90" s="363"/>
      <c r="R90" s="324"/>
      <c r="S90" s="37"/>
      <c r="Y90" s="37"/>
      <c r="Z90" s="37"/>
    </row>
    <row r="91" spans="1:34" s="369" customFormat="1" ht="13.9" customHeight="1">
      <c r="A91" s="509"/>
      <c r="B91" s="418"/>
      <c r="C91" s="419"/>
      <c r="D91" s="412"/>
      <c r="E91" s="413"/>
      <c r="F91" s="387"/>
      <c r="G91" s="387"/>
      <c r="H91" s="387"/>
      <c r="I91" s="352"/>
      <c r="J91" s="352"/>
      <c r="K91" s="510"/>
      <c r="L91" s="406"/>
      <c r="M91" s="496"/>
      <c r="N91" s="352"/>
      <c r="O91" s="380"/>
      <c r="P91" s="393"/>
      <c r="Q91" s="363"/>
      <c r="R91" s="324"/>
      <c r="S91" s="37"/>
      <c r="Y91" s="37"/>
      <c r="Z91" s="37"/>
    </row>
    <row r="92" spans="1:34" s="369" customFormat="1" ht="13.9" customHeight="1">
      <c r="A92" s="509"/>
      <c r="B92" s="418"/>
      <c r="C92" s="419"/>
      <c r="D92" s="412"/>
      <c r="E92" s="413"/>
      <c r="F92" s="387"/>
      <c r="G92" s="387"/>
      <c r="H92" s="387"/>
      <c r="I92" s="352"/>
      <c r="J92" s="352"/>
      <c r="K92" s="510"/>
      <c r="L92" s="406"/>
      <c r="M92" s="496"/>
      <c r="N92" s="352"/>
      <c r="O92" s="380"/>
      <c r="P92" s="393"/>
      <c r="Q92" s="363"/>
      <c r="R92" s="324"/>
      <c r="S92" s="37"/>
      <c r="Y92" s="37"/>
      <c r="Z92" s="37"/>
    </row>
    <row r="93" spans="1:34" s="369" customFormat="1" ht="13.9" customHeight="1">
      <c r="A93" s="509"/>
      <c r="B93" s="418"/>
      <c r="C93" s="419"/>
      <c r="D93" s="412"/>
      <c r="E93" s="413"/>
      <c r="F93" s="387"/>
      <c r="G93" s="387"/>
      <c r="H93" s="387"/>
      <c r="I93" s="352"/>
      <c r="J93" s="352"/>
      <c r="K93" s="510"/>
      <c r="L93" s="406"/>
      <c r="M93" s="496"/>
      <c r="N93" s="352"/>
      <c r="O93" s="380"/>
      <c r="P93" s="393"/>
      <c r="Q93" s="363"/>
      <c r="R93" s="324"/>
      <c r="S93" s="37"/>
      <c r="Y93" s="37"/>
      <c r="Z93" s="37"/>
    </row>
    <row r="94" spans="1:34" s="369" customFormat="1" ht="13.9" customHeight="1">
      <c r="A94" s="420"/>
      <c r="B94" s="418"/>
      <c r="C94" s="419"/>
      <c r="D94" s="412"/>
      <c r="E94" s="413"/>
      <c r="F94" s="387"/>
      <c r="G94" s="387"/>
      <c r="H94" s="387"/>
      <c r="I94" s="352"/>
      <c r="J94" s="352"/>
      <c r="K94" s="352"/>
      <c r="L94" s="352"/>
      <c r="M94" s="352"/>
      <c r="N94" s="352"/>
      <c r="O94" s="352"/>
      <c r="P94" s="352"/>
      <c r="Q94" s="363"/>
      <c r="R94" s="324"/>
      <c r="S94" s="37"/>
      <c r="Y94" s="37"/>
      <c r="Z94" s="37"/>
    </row>
    <row r="95" spans="1:34" s="369" customFormat="1" ht="13.9" customHeight="1">
      <c r="A95" s="430"/>
      <c r="B95" s="424"/>
      <c r="C95" s="431"/>
      <c r="D95" s="432"/>
      <c r="E95" s="353"/>
      <c r="F95" s="399"/>
      <c r="G95" s="399"/>
      <c r="H95" s="399"/>
      <c r="I95" s="395"/>
      <c r="J95" s="395"/>
      <c r="K95" s="395"/>
      <c r="L95" s="395"/>
      <c r="M95" s="395"/>
      <c r="N95" s="395"/>
      <c r="O95" s="395"/>
      <c r="P95" s="395"/>
      <c r="Q95" s="363"/>
      <c r="R95" s="324"/>
      <c r="S95" s="37"/>
      <c r="Y95" s="37"/>
      <c r="Z95" s="37"/>
    </row>
    <row r="96" spans="1:34" s="3" customFormat="1">
      <c r="A96" s="41"/>
      <c r="B96" s="42"/>
      <c r="C96" s="43"/>
      <c r="D96" s="44"/>
      <c r="E96" s="45"/>
      <c r="F96" s="46"/>
      <c r="G96" s="46"/>
      <c r="H96" s="46"/>
      <c r="I96" s="46"/>
      <c r="J96" s="14"/>
      <c r="K96" s="88"/>
      <c r="L96" s="88"/>
      <c r="M96" s="14"/>
      <c r="N96" s="13"/>
      <c r="O96" s="89"/>
      <c r="P96" s="2"/>
      <c r="Q96" s="1"/>
      <c r="R96" s="14"/>
      <c r="Z96" s="6"/>
      <c r="AA96" s="6"/>
      <c r="AB96" s="6"/>
      <c r="AC96" s="6"/>
      <c r="AD96" s="6"/>
      <c r="AE96" s="6"/>
      <c r="AF96" s="6"/>
      <c r="AG96" s="6"/>
      <c r="AH96" s="6"/>
    </row>
    <row r="97" spans="1:34" s="3" customFormat="1" ht="15">
      <c r="A97" s="47" t="s">
        <v>573</v>
      </c>
      <c r="B97" s="47"/>
      <c r="C97" s="47"/>
      <c r="D97" s="47"/>
      <c r="E97" s="48"/>
      <c r="F97" s="46"/>
      <c r="G97" s="46"/>
      <c r="H97" s="46"/>
      <c r="I97" s="46"/>
      <c r="J97" s="50"/>
      <c r="K97" s="9"/>
      <c r="L97" s="9"/>
      <c r="M97" s="9"/>
      <c r="N97" s="8"/>
      <c r="O97" s="50"/>
      <c r="P97" s="2"/>
      <c r="Q97" s="1"/>
      <c r="R97" s="14"/>
      <c r="Z97" s="6"/>
      <c r="AA97" s="6"/>
      <c r="AB97" s="6"/>
      <c r="AC97" s="6"/>
      <c r="AD97" s="6"/>
      <c r="AE97" s="6"/>
      <c r="AF97" s="6"/>
      <c r="AG97" s="6"/>
      <c r="AH97" s="6"/>
    </row>
    <row r="98" spans="1:34" s="3" customFormat="1" ht="38.25">
      <c r="A98" s="18" t="s">
        <v>16</v>
      </c>
      <c r="B98" s="18" t="s">
        <v>534</v>
      </c>
      <c r="C98" s="18"/>
      <c r="D98" s="19" t="s">
        <v>545</v>
      </c>
      <c r="E98" s="18" t="s">
        <v>546</v>
      </c>
      <c r="F98" s="18" t="s">
        <v>547</v>
      </c>
      <c r="G98" s="49" t="s">
        <v>566</v>
      </c>
      <c r="H98" s="18" t="s">
        <v>549</v>
      </c>
      <c r="I98" s="18" t="s">
        <v>550</v>
      </c>
      <c r="J98" s="17" t="s">
        <v>551</v>
      </c>
      <c r="K98" s="17" t="s">
        <v>574</v>
      </c>
      <c r="L98" s="60" t="s">
        <v>819</v>
      </c>
      <c r="M98" s="74" t="s">
        <v>568</v>
      </c>
      <c r="N98" s="18" t="s">
        <v>569</v>
      </c>
      <c r="O98" s="18" t="s">
        <v>554</v>
      </c>
      <c r="P98" s="19" t="s">
        <v>555</v>
      </c>
      <c r="Q98" s="1"/>
      <c r="R98" s="14"/>
      <c r="Z98" s="6"/>
      <c r="AA98" s="6"/>
      <c r="AB98" s="6"/>
      <c r="AC98" s="6"/>
      <c r="AD98" s="6"/>
      <c r="AE98" s="6"/>
      <c r="AF98" s="6"/>
      <c r="AG98" s="6"/>
      <c r="AH98" s="6"/>
    </row>
    <row r="99" spans="1:34" s="369" customFormat="1" ht="13.9" customHeight="1">
      <c r="A99" s="508">
        <v>1</v>
      </c>
      <c r="B99" s="472">
        <v>44287</v>
      </c>
      <c r="C99" s="479"/>
      <c r="D99" s="459" t="s">
        <v>866</v>
      </c>
      <c r="E99" s="480" t="s">
        <v>557</v>
      </c>
      <c r="F99" s="460">
        <v>94</v>
      </c>
      <c r="G99" s="460">
        <v>58</v>
      </c>
      <c r="H99" s="460">
        <v>58</v>
      </c>
      <c r="I99" s="507" t="s">
        <v>867</v>
      </c>
      <c r="J99" s="461" t="s">
        <v>868</v>
      </c>
      <c r="K99" s="506">
        <f>H99-F99</f>
        <v>-36</v>
      </c>
      <c r="L99" s="461">
        <v>100</v>
      </c>
      <c r="M99" s="498">
        <f>++++++++-M155</f>
        <v>0</v>
      </c>
      <c r="N99" s="461">
        <v>75</v>
      </c>
      <c r="O99" s="499" t="s">
        <v>620</v>
      </c>
      <c r="P99" s="503">
        <v>44287</v>
      </c>
      <c r="Q99" s="363"/>
      <c r="R99" s="324" t="s">
        <v>559</v>
      </c>
      <c r="S99" s="37"/>
      <c r="Y99" s="37"/>
      <c r="Z99" s="37"/>
    </row>
    <row r="100" spans="1:34" s="369" customFormat="1" ht="13.9" customHeight="1">
      <c r="A100" s="517">
        <v>2</v>
      </c>
      <c r="B100" s="467">
        <v>44287</v>
      </c>
      <c r="C100" s="518"/>
      <c r="D100" s="446" t="s">
        <v>869</v>
      </c>
      <c r="E100" s="519" t="s">
        <v>557</v>
      </c>
      <c r="F100" s="444">
        <v>295</v>
      </c>
      <c r="G100" s="444">
        <v>95</v>
      </c>
      <c r="H100" s="444">
        <v>395</v>
      </c>
      <c r="I100" s="445">
        <v>600</v>
      </c>
      <c r="J100" s="445" t="s">
        <v>875</v>
      </c>
      <c r="K100" s="520">
        <f>H100-F100</f>
        <v>100</v>
      </c>
      <c r="L100" s="445">
        <v>100</v>
      </c>
      <c r="M100" s="521">
        <f t="shared" ref="M100" si="79">(K100*N100)-L100</f>
        <v>2400</v>
      </c>
      <c r="N100" s="445">
        <v>25</v>
      </c>
      <c r="O100" s="522" t="s">
        <v>556</v>
      </c>
      <c r="P100" s="443">
        <v>44291</v>
      </c>
      <c r="Q100" s="363"/>
      <c r="R100" s="324" t="s">
        <v>559</v>
      </c>
      <c r="S100" s="37"/>
      <c r="Y100" s="37"/>
      <c r="Z100" s="37"/>
    </row>
    <row r="101" spans="1:34" s="369" customFormat="1" ht="13.9" customHeight="1">
      <c r="A101" s="517">
        <v>3</v>
      </c>
      <c r="B101" s="467">
        <v>44291</v>
      </c>
      <c r="C101" s="518"/>
      <c r="D101" s="446" t="s">
        <v>876</v>
      </c>
      <c r="E101" s="519" t="s">
        <v>557</v>
      </c>
      <c r="F101" s="444">
        <v>62.5</v>
      </c>
      <c r="G101" s="444">
        <v>30</v>
      </c>
      <c r="H101" s="444">
        <v>77.5</v>
      </c>
      <c r="I101" s="445">
        <v>140</v>
      </c>
      <c r="J101" s="445" t="s">
        <v>887</v>
      </c>
      <c r="K101" s="520">
        <f>H101-F101</f>
        <v>15</v>
      </c>
      <c r="L101" s="445">
        <v>100</v>
      </c>
      <c r="M101" s="521">
        <f t="shared" ref="M101" si="80">(K101*N101)-L101</f>
        <v>1025</v>
      </c>
      <c r="N101" s="445">
        <v>75</v>
      </c>
      <c r="O101" s="522" t="s">
        <v>556</v>
      </c>
      <c r="P101" s="443">
        <v>44292</v>
      </c>
      <c r="Q101" s="363"/>
      <c r="R101" s="324" t="s">
        <v>792</v>
      </c>
      <c r="S101" s="37"/>
      <c r="Y101" s="37"/>
      <c r="Z101" s="37"/>
    </row>
    <row r="102" spans="1:34" s="369" customFormat="1" ht="13.9" customHeight="1">
      <c r="A102" s="517">
        <v>4</v>
      </c>
      <c r="B102" s="467">
        <v>44292</v>
      </c>
      <c r="C102" s="518"/>
      <c r="D102" s="446" t="s">
        <v>866</v>
      </c>
      <c r="E102" s="519" t="s">
        <v>557</v>
      </c>
      <c r="F102" s="444">
        <v>72</v>
      </c>
      <c r="G102" s="444">
        <v>30</v>
      </c>
      <c r="H102" s="444">
        <v>89</v>
      </c>
      <c r="I102" s="445">
        <v>140</v>
      </c>
      <c r="J102" s="445" t="s">
        <v>888</v>
      </c>
      <c r="K102" s="520">
        <f t="shared" ref="K102:K105" si="81">H102-F102</f>
        <v>17</v>
      </c>
      <c r="L102" s="445">
        <v>100</v>
      </c>
      <c r="M102" s="521">
        <f t="shared" ref="M102:M107" si="82">(K102*N102)-L102</f>
        <v>1175</v>
      </c>
      <c r="N102" s="445">
        <v>75</v>
      </c>
      <c r="O102" s="522" t="s">
        <v>556</v>
      </c>
      <c r="P102" s="524">
        <v>44292</v>
      </c>
      <c r="Q102" s="363"/>
      <c r="R102" s="324" t="s">
        <v>792</v>
      </c>
      <c r="S102" s="37"/>
      <c r="Y102" s="37"/>
      <c r="Z102" s="37"/>
    </row>
    <row r="103" spans="1:34" s="369" customFormat="1" ht="13.9" customHeight="1">
      <c r="A103" s="517">
        <v>5</v>
      </c>
      <c r="B103" s="467">
        <v>44292</v>
      </c>
      <c r="C103" s="518"/>
      <c r="D103" s="446" t="s">
        <v>884</v>
      </c>
      <c r="E103" s="519" t="s">
        <v>557</v>
      </c>
      <c r="F103" s="444">
        <v>8.15</v>
      </c>
      <c r="G103" s="444">
        <v>5</v>
      </c>
      <c r="H103" s="444">
        <v>9.1999999999999993</v>
      </c>
      <c r="I103" s="445">
        <v>14</v>
      </c>
      <c r="J103" s="445" t="s">
        <v>892</v>
      </c>
      <c r="K103" s="520">
        <f t="shared" si="81"/>
        <v>1.0499999999999989</v>
      </c>
      <c r="L103" s="445">
        <v>100</v>
      </c>
      <c r="M103" s="521">
        <f t="shared" si="82"/>
        <v>1789.9999999999982</v>
      </c>
      <c r="N103" s="445">
        <v>1800</v>
      </c>
      <c r="O103" s="522" t="s">
        <v>556</v>
      </c>
      <c r="P103" s="524">
        <v>44292</v>
      </c>
      <c r="Q103" s="363"/>
      <c r="R103" s="324" t="s">
        <v>792</v>
      </c>
      <c r="S103" s="37"/>
      <c r="Y103" s="37"/>
      <c r="Z103" s="37"/>
    </row>
    <row r="104" spans="1:34" s="369" customFormat="1" ht="13.9" customHeight="1">
      <c r="A104" s="517">
        <v>6</v>
      </c>
      <c r="B104" s="467">
        <v>44292</v>
      </c>
      <c r="C104" s="518"/>
      <c r="D104" s="446" t="s">
        <v>866</v>
      </c>
      <c r="E104" s="519" t="s">
        <v>557</v>
      </c>
      <c r="F104" s="444">
        <v>65</v>
      </c>
      <c r="G104" s="444">
        <v>28</v>
      </c>
      <c r="H104" s="444">
        <v>82</v>
      </c>
      <c r="I104" s="445">
        <v>140</v>
      </c>
      <c r="J104" s="445" t="s">
        <v>888</v>
      </c>
      <c r="K104" s="520">
        <f t="shared" si="81"/>
        <v>17</v>
      </c>
      <c r="L104" s="445">
        <v>100</v>
      </c>
      <c r="M104" s="521">
        <f t="shared" si="82"/>
        <v>1175</v>
      </c>
      <c r="N104" s="445">
        <v>75</v>
      </c>
      <c r="O104" s="522" t="s">
        <v>556</v>
      </c>
      <c r="P104" s="524">
        <v>44292</v>
      </c>
      <c r="Q104" s="363"/>
      <c r="R104" s="324" t="s">
        <v>792</v>
      </c>
      <c r="S104" s="37"/>
      <c r="Y104" s="37"/>
      <c r="Z104" s="37"/>
    </row>
    <row r="105" spans="1:34" s="369" customFormat="1" ht="13.9" customHeight="1">
      <c r="A105" s="517">
        <v>7</v>
      </c>
      <c r="B105" s="467">
        <v>44292</v>
      </c>
      <c r="C105" s="518"/>
      <c r="D105" s="446" t="s">
        <v>885</v>
      </c>
      <c r="E105" s="519" t="s">
        <v>557</v>
      </c>
      <c r="F105" s="444">
        <v>85</v>
      </c>
      <c r="G105" s="444">
        <v>40</v>
      </c>
      <c r="H105" s="444">
        <v>100</v>
      </c>
      <c r="I105" s="445" t="s">
        <v>886</v>
      </c>
      <c r="J105" s="445" t="s">
        <v>887</v>
      </c>
      <c r="K105" s="520">
        <f t="shared" si="81"/>
        <v>15</v>
      </c>
      <c r="L105" s="445">
        <v>100</v>
      </c>
      <c r="M105" s="521">
        <f t="shared" si="82"/>
        <v>1025</v>
      </c>
      <c r="N105" s="445">
        <v>75</v>
      </c>
      <c r="O105" s="522" t="s">
        <v>556</v>
      </c>
      <c r="P105" s="524">
        <v>44292</v>
      </c>
      <c r="Q105" s="363"/>
      <c r="R105" s="324" t="s">
        <v>792</v>
      </c>
      <c r="S105" s="37"/>
      <c r="Y105" s="37"/>
      <c r="Z105" s="37"/>
    </row>
    <row r="106" spans="1:34" s="369" customFormat="1" ht="13.9" customHeight="1">
      <c r="A106" s="508">
        <v>8</v>
      </c>
      <c r="B106" s="472">
        <v>44293</v>
      </c>
      <c r="C106" s="479"/>
      <c r="D106" s="459" t="s">
        <v>901</v>
      </c>
      <c r="E106" s="480" t="s">
        <v>557</v>
      </c>
      <c r="F106" s="460">
        <v>72</v>
      </c>
      <c r="G106" s="460">
        <v>30</v>
      </c>
      <c r="H106" s="460">
        <v>30</v>
      </c>
      <c r="I106" s="461" t="s">
        <v>886</v>
      </c>
      <c r="J106" s="461" t="s">
        <v>902</v>
      </c>
      <c r="K106" s="506">
        <f>H106-F106</f>
        <v>-42</v>
      </c>
      <c r="L106" s="461">
        <v>100</v>
      </c>
      <c r="M106" s="498">
        <f t="shared" si="82"/>
        <v>-3250</v>
      </c>
      <c r="N106" s="461">
        <v>75</v>
      </c>
      <c r="O106" s="499" t="s">
        <v>620</v>
      </c>
      <c r="P106" s="503">
        <v>44293</v>
      </c>
      <c r="Q106" s="363"/>
      <c r="R106" s="324" t="s">
        <v>792</v>
      </c>
      <c r="S106" s="37"/>
      <c r="Y106" s="37"/>
      <c r="Z106" s="37"/>
    </row>
    <row r="107" spans="1:34" s="369" customFormat="1" ht="13.9" customHeight="1">
      <c r="A107" s="517">
        <v>9</v>
      </c>
      <c r="B107" s="467">
        <v>44293</v>
      </c>
      <c r="C107" s="518"/>
      <c r="D107" s="446" t="s">
        <v>903</v>
      </c>
      <c r="E107" s="519" t="s">
        <v>557</v>
      </c>
      <c r="F107" s="444">
        <v>330</v>
      </c>
      <c r="G107" s="444">
        <v>70</v>
      </c>
      <c r="H107" s="444">
        <v>390</v>
      </c>
      <c r="I107" s="445">
        <v>600</v>
      </c>
      <c r="J107" s="445" t="s">
        <v>787</v>
      </c>
      <c r="K107" s="520">
        <f>H107-F107</f>
        <v>60</v>
      </c>
      <c r="L107" s="445">
        <v>100</v>
      </c>
      <c r="M107" s="521">
        <f t="shared" si="82"/>
        <v>1400</v>
      </c>
      <c r="N107" s="445">
        <v>25</v>
      </c>
      <c r="O107" s="522" t="s">
        <v>556</v>
      </c>
      <c r="P107" s="524">
        <v>44293</v>
      </c>
      <c r="Q107" s="363"/>
      <c r="R107" s="324" t="s">
        <v>559</v>
      </c>
      <c r="S107" s="37"/>
      <c r="Y107" s="37"/>
      <c r="Z107" s="37"/>
    </row>
    <row r="108" spans="1:34" s="369" customFormat="1" ht="13.9" customHeight="1">
      <c r="A108" s="508">
        <v>10</v>
      </c>
      <c r="B108" s="472">
        <v>44293</v>
      </c>
      <c r="C108" s="479"/>
      <c r="D108" s="459" t="s">
        <v>903</v>
      </c>
      <c r="E108" s="480" t="s">
        <v>557</v>
      </c>
      <c r="F108" s="460">
        <v>330</v>
      </c>
      <c r="G108" s="460">
        <v>70</v>
      </c>
      <c r="H108" s="460">
        <v>130</v>
      </c>
      <c r="I108" s="461">
        <v>600</v>
      </c>
      <c r="J108" s="461" t="s">
        <v>904</v>
      </c>
      <c r="K108" s="506">
        <f>H108-F108</f>
        <v>-200</v>
      </c>
      <c r="L108" s="461">
        <v>100</v>
      </c>
      <c r="M108" s="498">
        <f t="shared" ref="M108:M110" si="83">(K108*N108)-L108</f>
        <v>-5100</v>
      </c>
      <c r="N108" s="461">
        <v>25</v>
      </c>
      <c r="O108" s="499" t="s">
        <v>620</v>
      </c>
      <c r="P108" s="503">
        <v>44293</v>
      </c>
      <c r="Q108" s="363"/>
      <c r="R108" s="324" t="s">
        <v>559</v>
      </c>
      <c r="S108" s="37"/>
      <c r="Y108" s="37"/>
      <c r="Z108" s="37"/>
    </row>
    <row r="109" spans="1:34" s="369" customFormat="1" ht="13.9" customHeight="1">
      <c r="A109" s="517">
        <v>11</v>
      </c>
      <c r="B109" s="467">
        <v>44293</v>
      </c>
      <c r="C109" s="518"/>
      <c r="D109" s="446" t="s">
        <v>884</v>
      </c>
      <c r="E109" s="519" t="s">
        <v>557</v>
      </c>
      <c r="F109" s="444">
        <v>7.15</v>
      </c>
      <c r="G109" s="444">
        <v>4</v>
      </c>
      <c r="H109" s="444">
        <v>8.15</v>
      </c>
      <c r="I109" s="445">
        <v>12</v>
      </c>
      <c r="J109" s="445" t="s">
        <v>912</v>
      </c>
      <c r="K109" s="520">
        <f t="shared" ref="K109:K111" si="84">H109-F109</f>
        <v>1</v>
      </c>
      <c r="L109" s="445">
        <v>100</v>
      </c>
      <c r="M109" s="521">
        <f t="shared" si="83"/>
        <v>1700</v>
      </c>
      <c r="N109" s="445">
        <v>1800</v>
      </c>
      <c r="O109" s="522" t="s">
        <v>556</v>
      </c>
      <c r="P109" s="524">
        <v>44294</v>
      </c>
      <c r="Q109" s="363"/>
      <c r="R109" s="324" t="s">
        <v>792</v>
      </c>
      <c r="S109" s="37"/>
      <c r="Y109" s="37"/>
      <c r="Z109" s="37"/>
    </row>
    <row r="110" spans="1:34" s="369" customFormat="1" ht="13.9" customHeight="1">
      <c r="A110" s="517">
        <v>12</v>
      </c>
      <c r="B110" s="467">
        <v>44294</v>
      </c>
      <c r="C110" s="518"/>
      <c r="D110" s="446" t="s">
        <v>922</v>
      </c>
      <c r="E110" s="519" t="s">
        <v>557</v>
      </c>
      <c r="F110" s="444">
        <v>28</v>
      </c>
      <c r="G110" s="444"/>
      <c r="H110" s="444">
        <v>44</v>
      </c>
      <c r="I110" s="445">
        <v>70</v>
      </c>
      <c r="J110" s="445" t="s">
        <v>923</v>
      </c>
      <c r="K110" s="520">
        <f t="shared" si="84"/>
        <v>16</v>
      </c>
      <c r="L110" s="445">
        <v>100</v>
      </c>
      <c r="M110" s="521">
        <f t="shared" si="83"/>
        <v>1100</v>
      </c>
      <c r="N110" s="445">
        <v>75</v>
      </c>
      <c r="O110" s="522" t="s">
        <v>556</v>
      </c>
      <c r="P110" s="524">
        <v>44294</v>
      </c>
      <c r="Q110" s="363"/>
      <c r="R110" s="324" t="s">
        <v>792</v>
      </c>
      <c r="S110" s="37"/>
      <c r="Y110" s="37"/>
      <c r="Z110" s="37"/>
    </row>
    <row r="111" spans="1:34" s="369" customFormat="1" ht="13.9" customHeight="1">
      <c r="A111" s="517">
        <v>13</v>
      </c>
      <c r="B111" s="467">
        <v>44294</v>
      </c>
      <c r="C111" s="518"/>
      <c r="D111" s="446" t="s">
        <v>922</v>
      </c>
      <c r="E111" s="519" t="s">
        <v>557</v>
      </c>
      <c r="F111" s="444">
        <v>17</v>
      </c>
      <c r="G111" s="444"/>
      <c r="H111" s="444">
        <v>33</v>
      </c>
      <c r="I111" s="445">
        <v>50</v>
      </c>
      <c r="J111" s="445" t="s">
        <v>923</v>
      </c>
      <c r="K111" s="520">
        <f t="shared" si="84"/>
        <v>16</v>
      </c>
      <c r="L111" s="445">
        <v>100</v>
      </c>
      <c r="M111" s="521">
        <f t="shared" ref="M111:M113" si="85">(K111*N111)-L111</f>
        <v>1100</v>
      </c>
      <c r="N111" s="445">
        <v>75</v>
      </c>
      <c r="O111" s="522" t="s">
        <v>556</v>
      </c>
      <c r="P111" s="524">
        <v>44294</v>
      </c>
      <c r="Q111" s="363"/>
      <c r="R111" s="324" t="s">
        <v>792</v>
      </c>
      <c r="S111" s="37"/>
      <c r="Y111" s="37"/>
      <c r="Z111" s="37"/>
    </row>
    <row r="112" spans="1:34" s="369" customFormat="1" ht="13.9" customHeight="1">
      <c r="A112" s="517">
        <v>14</v>
      </c>
      <c r="B112" s="467">
        <v>44294</v>
      </c>
      <c r="C112" s="518"/>
      <c r="D112" s="446" t="s">
        <v>924</v>
      </c>
      <c r="E112" s="519" t="s">
        <v>557</v>
      </c>
      <c r="F112" s="444">
        <v>7.1</v>
      </c>
      <c r="G112" s="444">
        <v>5.5</v>
      </c>
      <c r="H112" s="444">
        <v>7.85</v>
      </c>
      <c r="I112" s="445" t="s">
        <v>925</v>
      </c>
      <c r="J112" s="445" t="s">
        <v>929</v>
      </c>
      <c r="K112" s="520">
        <f t="shared" ref="K112:K113" si="86">H112-F112</f>
        <v>0.75</v>
      </c>
      <c r="L112" s="445">
        <v>100</v>
      </c>
      <c r="M112" s="521">
        <f t="shared" si="85"/>
        <v>2150</v>
      </c>
      <c r="N112" s="445">
        <v>3000</v>
      </c>
      <c r="O112" s="522" t="s">
        <v>556</v>
      </c>
      <c r="P112" s="443">
        <v>44295</v>
      </c>
      <c r="Q112" s="363"/>
      <c r="R112" s="324" t="s">
        <v>559</v>
      </c>
      <c r="S112" s="37"/>
      <c r="Y112" s="37"/>
      <c r="Z112" s="37"/>
    </row>
    <row r="113" spans="1:26" s="369" customFormat="1" ht="13.9" customHeight="1">
      <c r="A113" s="517">
        <v>15</v>
      </c>
      <c r="B113" s="467">
        <v>44295</v>
      </c>
      <c r="C113" s="518"/>
      <c r="D113" s="446" t="s">
        <v>924</v>
      </c>
      <c r="E113" s="519" t="s">
        <v>557</v>
      </c>
      <c r="F113" s="444">
        <v>7.1</v>
      </c>
      <c r="G113" s="444">
        <v>5.5</v>
      </c>
      <c r="H113" s="444">
        <v>8.0500000000000007</v>
      </c>
      <c r="I113" s="445" t="s">
        <v>925</v>
      </c>
      <c r="J113" s="445" t="s">
        <v>941</v>
      </c>
      <c r="K113" s="520">
        <f t="shared" si="86"/>
        <v>0.95000000000000107</v>
      </c>
      <c r="L113" s="445">
        <v>100</v>
      </c>
      <c r="M113" s="521">
        <f t="shared" si="85"/>
        <v>2750.0000000000032</v>
      </c>
      <c r="N113" s="445">
        <v>3000</v>
      </c>
      <c r="O113" s="522" t="s">
        <v>556</v>
      </c>
      <c r="P113" s="524">
        <v>44295</v>
      </c>
      <c r="Q113" s="363"/>
      <c r="R113" s="324" t="s">
        <v>559</v>
      </c>
      <c r="S113" s="37"/>
      <c r="Y113" s="37"/>
      <c r="Z113" s="37"/>
    </row>
    <row r="114" spans="1:26" s="369" customFormat="1" ht="13.9" customHeight="1">
      <c r="A114" s="538">
        <v>16</v>
      </c>
      <c r="B114" s="472">
        <v>44295</v>
      </c>
      <c r="C114" s="479"/>
      <c r="D114" s="459" t="s">
        <v>930</v>
      </c>
      <c r="E114" s="480" t="s">
        <v>557</v>
      </c>
      <c r="F114" s="460">
        <v>35.5</v>
      </c>
      <c r="G114" s="460">
        <v>25.5</v>
      </c>
      <c r="H114" s="460">
        <v>20</v>
      </c>
      <c r="I114" s="507" t="s">
        <v>931</v>
      </c>
      <c r="J114" s="461" t="s">
        <v>947</v>
      </c>
      <c r="K114" s="529">
        <f t="shared" ref="K114" si="87">H114-F114</f>
        <v>-15.5</v>
      </c>
      <c r="L114" s="461">
        <v>100</v>
      </c>
      <c r="M114" s="498">
        <f t="shared" ref="M114:M115" si="88">(K114*N114)-L114</f>
        <v>-8625</v>
      </c>
      <c r="N114" s="461">
        <v>550</v>
      </c>
      <c r="O114" s="499" t="s">
        <v>620</v>
      </c>
      <c r="P114" s="536">
        <v>44298</v>
      </c>
      <c r="Q114" s="363"/>
      <c r="R114" s="324" t="s">
        <v>792</v>
      </c>
      <c r="S114" s="37"/>
      <c r="Y114" s="37"/>
      <c r="Z114" s="37"/>
    </row>
    <row r="115" spans="1:26" s="369" customFormat="1" ht="13.9" customHeight="1">
      <c r="A115" s="538">
        <v>17</v>
      </c>
      <c r="B115" s="472">
        <v>44299</v>
      </c>
      <c r="C115" s="479"/>
      <c r="D115" s="459" t="s">
        <v>951</v>
      </c>
      <c r="E115" s="480" t="s">
        <v>557</v>
      </c>
      <c r="F115" s="460">
        <v>54</v>
      </c>
      <c r="G115" s="460">
        <v>5</v>
      </c>
      <c r="H115" s="460">
        <v>12.5</v>
      </c>
      <c r="I115" s="461">
        <v>110</v>
      </c>
      <c r="J115" s="461" t="s">
        <v>963</v>
      </c>
      <c r="K115" s="558">
        <f>H115-F115</f>
        <v>-41.5</v>
      </c>
      <c r="L115" s="461">
        <v>100</v>
      </c>
      <c r="M115" s="498">
        <f t="shared" si="88"/>
        <v>-3212.5</v>
      </c>
      <c r="N115" s="461">
        <v>75</v>
      </c>
      <c r="O115" s="499" t="s">
        <v>620</v>
      </c>
      <c r="P115" s="536">
        <v>44301</v>
      </c>
      <c r="Q115" s="363"/>
      <c r="R115" s="324" t="s">
        <v>792</v>
      </c>
      <c r="S115" s="37"/>
      <c r="Y115" s="37"/>
      <c r="Z115" s="37"/>
    </row>
    <row r="116" spans="1:26" s="369" customFormat="1" ht="13.9" customHeight="1">
      <c r="A116" s="538">
        <v>18</v>
      </c>
      <c r="B116" s="472">
        <v>44299</v>
      </c>
      <c r="C116" s="479"/>
      <c r="D116" s="459" t="s">
        <v>952</v>
      </c>
      <c r="E116" s="480" t="s">
        <v>557</v>
      </c>
      <c r="F116" s="460">
        <v>310</v>
      </c>
      <c r="G116" s="460">
        <v>90</v>
      </c>
      <c r="H116" s="460">
        <v>160</v>
      </c>
      <c r="I116" s="507" t="s">
        <v>953</v>
      </c>
      <c r="J116" s="461" t="s">
        <v>954</v>
      </c>
      <c r="K116" s="544">
        <f>H116-F116</f>
        <v>-150</v>
      </c>
      <c r="L116" s="461">
        <v>100</v>
      </c>
      <c r="M116" s="498">
        <f t="shared" ref="M116:M117" si="89">(K116*N116)-L116</f>
        <v>-3850</v>
      </c>
      <c r="N116" s="461">
        <v>25</v>
      </c>
      <c r="O116" s="499" t="s">
        <v>620</v>
      </c>
      <c r="P116" s="503">
        <v>44299</v>
      </c>
      <c r="Q116" s="363"/>
      <c r="R116" s="324" t="s">
        <v>559</v>
      </c>
      <c r="S116" s="37"/>
      <c r="Y116" s="37"/>
      <c r="Z116" s="37"/>
    </row>
    <row r="117" spans="1:26" s="369" customFormat="1" ht="13.9" customHeight="1">
      <c r="A117" s="545">
        <v>19</v>
      </c>
      <c r="B117" s="467">
        <v>44299</v>
      </c>
      <c r="C117" s="518"/>
      <c r="D117" s="446" t="s">
        <v>955</v>
      </c>
      <c r="E117" s="519" t="s">
        <v>557</v>
      </c>
      <c r="F117" s="444">
        <v>30</v>
      </c>
      <c r="G117" s="444">
        <v>22</v>
      </c>
      <c r="H117" s="444">
        <v>34.5</v>
      </c>
      <c r="I117" s="445" t="s">
        <v>956</v>
      </c>
      <c r="J117" s="445" t="s">
        <v>959</v>
      </c>
      <c r="K117" s="520">
        <f t="shared" ref="K117" si="90">H117-F117</f>
        <v>4.5</v>
      </c>
      <c r="L117" s="445">
        <v>100</v>
      </c>
      <c r="M117" s="521">
        <f t="shared" si="89"/>
        <v>2600</v>
      </c>
      <c r="N117" s="445">
        <v>600</v>
      </c>
      <c r="O117" s="522" t="s">
        <v>556</v>
      </c>
      <c r="P117" s="524">
        <v>44299</v>
      </c>
      <c r="Q117" s="363"/>
      <c r="R117" s="324" t="s">
        <v>559</v>
      </c>
      <c r="S117" s="37"/>
      <c r="Y117" s="37"/>
      <c r="Z117" s="37"/>
    </row>
    <row r="118" spans="1:26" s="369" customFormat="1" ht="13.9" customHeight="1">
      <c r="A118" s="545">
        <v>20</v>
      </c>
      <c r="B118" s="467">
        <v>44299</v>
      </c>
      <c r="C118" s="518"/>
      <c r="D118" s="446" t="s">
        <v>955</v>
      </c>
      <c r="E118" s="519" t="s">
        <v>557</v>
      </c>
      <c r="F118" s="444">
        <v>29.5</v>
      </c>
      <c r="G118" s="444">
        <v>22</v>
      </c>
      <c r="H118" s="444">
        <v>34.5</v>
      </c>
      <c r="I118" s="445" t="s">
        <v>956</v>
      </c>
      <c r="J118" s="445" t="s">
        <v>960</v>
      </c>
      <c r="K118" s="520">
        <f t="shared" ref="K118" si="91">H118-F118</f>
        <v>5</v>
      </c>
      <c r="L118" s="445">
        <v>100</v>
      </c>
      <c r="M118" s="521">
        <f t="shared" ref="M118" si="92">(K118*N118)-L118</f>
        <v>2900</v>
      </c>
      <c r="N118" s="445">
        <v>600</v>
      </c>
      <c r="O118" s="522" t="s">
        <v>556</v>
      </c>
      <c r="P118" s="524">
        <v>44299</v>
      </c>
      <c r="Q118" s="363"/>
      <c r="R118" s="324" t="s">
        <v>559</v>
      </c>
      <c r="S118" s="37"/>
      <c r="Y118" s="37"/>
      <c r="Z118" s="37"/>
    </row>
    <row r="119" spans="1:26" s="369" customFormat="1" ht="13.9" customHeight="1">
      <c r="A119" s="545">
        <v>21</v>
      </c>
      <c r="B119" s="467">
        <v>44299</v>
      </c>
      <c r="C119" s="518"/>
      <c r="D119" s="446" t="s">
        <v>957</v>
      </c>
      <c r="E119" s="519" t="s">
        <v>557</v>
      </c>
      <c r="F119" s="444">
        <v>34</v>
      </c>
      <c r="G119" s="444">
        <v>20</v>
      </c>
      <c r="H119" s="444">
        <v>41</v>
      </c>
      <c r="I119" s="445">
        <v>60</v>
      </c>
      <c r="J119" s="445" t="s">
        <v>958</v>
      </c>
      <c r="K119" s="520">
        <f t="shared" ref="K119" si="93">H119-F119</f>
        <v>7</v>
      </c>
      <c r="L119" s="445">
        <v>100</v>
      </c>
      <c r="M119" s="521">
        <f t="shared" ref="M119" si="94">(K119*N119)-L119</f>
        <v>2000</v>
      </c>
      <c r="N119" s="445">
        <v>300</v>
      </c>
      <c r="O119" s="522" t="s">
        <v>556</v>
      </c>
      <c r="P119" s="524">
        <v>44299</v>
      </c>
      <c r="Q119" s="363"/>
      <c r="R119" s="324" t="s">
        <v>792</v>
      </c>
      <c r="S119" s="37"/>
      <c r="Y119" s="37"/>
      <c r="Z119" s="37"/>
    </row>
    <row r="120" spans="1:26" s="369" customFormat="1" ht="13.9" customHeight="1">
      <c r="A120" s="545">
        <v>22</v>
      </c>
      <c r="B120" s="467">
        <v>44301</v>
      </c>
      <c r="C120" s="518"/>
      <c r="D120" s="446" t="s">
        <v>957</v>
      </c>
      <c r="E120" s="519" t="s">
        <v>557</v>
      </c>
      <c r="F120" s="444">
        <v>39</v>
      </c>
      <c r="G120" s="444">
        <v>25</v>
      </c>
      <c r="H120" s="444">
        <v>46</v>
      </c>
      <c r="I120" s="445">
        <v>60</v>
      </c>
      <c r="J120" s="445" t="s">
        <v>958</v>
      </c>
      <c r="K120" s="520">
        <f t="shared" ref="K120" si="95">H120-F120</f>
        <v>7</v>
      </c>
      <c r="L120" s="445">
        <v>100</v>
      </c>
      <c r="M120" s="521">
        <f t="shared" ref="M120" si="96">(K120*N120)-L120</f>
        <v>2000</v>
      </c>
      <c r="N120" s="445">
        <v>300</v>
      </c>
      <c r="O120" s="522" t="s">
        <v>556</v>
      </c>
      <c r="P120" s="443">
        <v>44302</v>
      </c>
      <c r="Q120" s="363"/>
      <c r="R120" s="324" t="s">
        <v>792</v>
      </c>
      <c r="S120" s="37"/>
      <c r="Y120" s="37"/>
      <c r="Z120" s="37"/>
    </row>
    <row r="121" spans="1:26" s="369" customFormat="1" ht="13.9" customHeight="1">
      <c r="A121" s="545">
        <v>23</v>
      </c>
      <c r="B121" s="467">
        <v>44301</v>
      </c>
      <c r="C121" s="518"/>
      <c r="D121" s="446" t="s">
        <v>930</v>
      </c>
      <c r="E121" s="519" t="s">
        <v>557</v>
      </c>
      <c r="F121" s="444">
        <v>17.5</v>
      </c>
      <c r="G121" s="444">
        <v>9</v>
      </c>
      <c r="H121" s="444">
        <v>21</v>
      </c>
      <c r="I121" s="445" t="s">
        <v>966</v>
      </c>
      <c r="J121" s="445" t="s">
        <v>967</v>
      </c>
      <c r="K121" s="520">
        <f t="shared" ref="K121" si="97">H121-F121</f>
        <v>3.5</v>
      </c>
      <c r="L121" s="445">
        <v>100</v>
      </c>
      <c r="M121" s="521">
        <f t="shared" ref="M121:M122" si="98">(K121*N121)-L121</f>
        <v>1825</v>
      </c>
      <c r="N121" s="445">
        <v>550</v>
      </c>
      <c r="O121" s="522" t="s">
        <v>556</v>
      </c>
      <c r="P121" s="524">
        <v>44301</v>
      </c>
      <c r="Q121" s="363"/>
      <c r="R121" s="324" t="s">
        <v>559</v>
      </c>
      <c r="S121" s="37"/>
      <c r="Y121" s="37"/>
      <c r="Z121" s="37"/>
    </row>
    <row r="122" spans="1:26" s="369" customFormat="1" ht="13.9" customHeight="1">
      <c r="A122" s="538">
        <v>24</v>
      </c>
      <c r="B122" s="472">
        <v>44301</v>
      </c>
      <c r="C122" s="479"/>
      <c r="D122" s="459" t="s">
        <v>968</v>
      </c>
      <c r="E122" s="480" t="s">
        <v>557</v>
      </c>
      <c r="F122" s="460">
        <v>27</v>
      </c>
      <c r="G122" s="460"/>
      <c r="H122" s="460">
        <v>0</v>
      </c>
      <c r="I122" s="461">
        <v>70</v>
      </c>
      <c r="J122" s="461" t="s">
        <v>969</v>
      </c>
      <c r="K122" s="558">
        <f>H122-F122</f>
        <v>-27</v>
      </c>
      <c r="L122" s="461">
        <v>100</v>
      </c>
      <c r="M122" s="498">
        <f t="shared" si="98"/>
        <v>-2125</v>
      </c>
      <c r="N122" s="461">
        <v>75</v>
      </c>
      <c r="O122" s="499" t="s">
        <v>620</v>
      </c>
      <c r="P122" s="503">
        <v>44301</v>
      </c>
      <c r="Q122" s="363"/>
      <c r="R122" s="324" t="s">
        <v>792</v>
      </c>
      <c r="S122" s="37"/>
      <c r="Y122" s="37"/>
      <c r="Z122" s="37"/>
    </row>
    <row r="123" spans="1:26" s="369" customFormat="1" ht="13.9" customHeight="1">
      <c r="A123" s="545">
        <v>25</v>
      </c>
      <c r="B123" s="467">
        <v>44302</v>
      </c>
      <c r="C123" s="518"/>
      <c r="D123" s="446" t="s">
        <v>973</v>
      </c>
      <c r="E123" s="519" t="s">
        <v>557</v>
      </c>
      <c r="F123" s="444">
        <v>25</v>
      </c>
      <c r="G123" s="444">
        <v>14</v>
      </c>
      <c r="H123" s="444">
        <v>30</v>
      </c>
      <c r="I123" s="445" t="s">
        <v>974</v>
      </c>
      <c r="J123" s="445" t="s">
        <v>960</v>
      </c>
      <c r="K123" s="520">
        <f t="shared" ref="K123" si="99">H123-F123</f>
        <v>5</v>
      </c>
      <c r="L123" s="445">
        <v>100</v>
      </c>
      <c r="M123" s="521">
        <f t="shared" ref="M123" si="100">(K123*N123)-L123</f>
        <v>2650</v>
      </c>
      <c r="N123" s="445">
        <v>550</v>
      </c>
      <c r="O123" s="522" t="s">
        <v>556</v>
      </c>
      <c r="P123" s="524">
        <v>44302</v>
      </c>
      <c r="Q123" s="363"/>
      <c r="R123" s="324" t="s">
        <v>559</v>
      </c>
      <c r="S123" s="37"/>
      <c r="Y123" s="37"/>
      <c r="Z123" s="37"/>
    </row>
    <row r="124" spans="1:26" s="369" customFormat="1" ht="13.9" customHeight="1">
      <c r="A124" s="545">
        <v>26</v>
      </c>
      <c r="B124" s="467">
        <v>44302</v>
      </c>
      <c r="C124" s="518"/>
      <c r="D124" s="446" t="s">
        <v>975</v>
      </c>
      <c r="E124" s="519" t="s">
        <v>557</v>
      </c>
      <c r="F124" s="444">
        <v>61</v>
      </c>
      <c r="G124" s="444">
        <v>40</v>
      </c>
      <c r="H124" s="444">
        <v>72</v>
      </c>
      <c r="I124" s="445">
        <v>100</v>
      </c>
      <c r="J124" s="445" t="s">
        <v>980</v>
      </c>
      <c r="K124" s="520">
        <f t="shared" ref="K124:K125" si="101">H124-F124</f>
        <v>11</v>
      </c>
      <c r="L124" s="445">
        <v>100</v>
      </c>
      <c r="M124" s="521">
        <f t="shared" ref="M124:M125" si="102">(K124*N124)-L124</f>
        <v>2650</v>
      </c>
      <c r="N124" s="445">
        <v>250</v>
      </c>
      <c r="O124" s="522" t="s">
        <v>556</v>
      </c>
      <c r="P124" s="524">
        <v>44302</v>
      </c>
      <c r="Q124" s="363"/>
      <c r="R124" s="324" t="s">
        <v>792</v>
      </c>
      <c r="S124" s="37"/>
      <c r="Y124" s="37"/>
      <c r="Z124" s="37"/>
    </row>
    <row r="125" spans="1:26" s="369" customFormat="1" ht="13.9" customHeight="1">
      <c r="A125" s="538">
        <v>27</v>
      </c>
      <c r="B125" s="472">
        <v>44302</v>
      </c>
      <c r="C125" s="479"/>
      <c r="D125" s="459" t="s">
        <v>976</v>
      </c>
      <c r="E125" s="480" t="s">
        <v>557</v>
      </c>
      <c r="F125" s="460">
        <v>6.75</v>
      </c>
      <c r="G125" s="460">
        <v>4.5</v>
      </c>
      <c r="H125" s="460">
        <v>4.5</v>
      </c>
      <c r="I125" s="461">
        <v>12</v>
      </c>
      <c r="J125" s="461" t="s">
        <v>987</v>
      </c>
      <c r="K125" s="559">
        <f t="shared" si="101"/>
        <v>-2.25</v>
      </c>
      <c r="L125" s="461">
        <v>100</v>
      </c>
      <c r="M125" s="498">
        <f t="shared" si="102"/>
        <v>-4262.5</v>
      </c>
      <c r="N125" s="461">
        <v>1850</v>
      </c>
      <c r="O125" s="499" t="s">
        <v>620</v>
      </c>
      <c r="P125" s="536">
        <v>44305</v>
      </c>
      <c r="Q125" s="363"/>
      <c r="R125" s="324" t="s">
        <v>792</v>
      </c>
      <c r="S125" s="37"/>
      <c r="Y125" s="37"/>
      <c r="Z125" s="37"/>
    </row>
    <row r="126" spans="1:26" s="369" customFormat="1" ht="13.9" customHeight="1">
      <c r="A126" s="538">
        <v>28</v>
      </c>
      <c r="B126" s="472">
        <v>44302</v>
      </c>
      <c r="C126" s="479"/>
      <c r="D126" s="459" t="s">
        <v>977</v>
      </c>
      <c r="E126" s="480" t="s">
        <v>557</v>
      </c>
      <c r="F126" s="460">
        <v>20.5</v>
      </c>
      <c r="G126" s="460">
        <v>13</v>
      </c>
      <c r="H126" s="460">
        <v>11</v>
      </c>
      <c r="I126" s="507" t="s">
        <v>978</v>
      </c>
      <c r="J126" s="461" t="s">
        <v>1007</v>
      </c>
      <c r="K126" s="559">
        <f t="shared" ref="K126:K127" si="103">H126-F126</f>
        <v>-9.5</v>
      </c>
      <c r="L126" s="461">
        <v>100</v>
      </c>
      <c r="M126" s="498">
        <f t="shared" ref="M126:M127" si="104">(K126*N126)-L126</f>
        <v>-5325</v>
      </c>
      <c r="N126" s="461">
        <v>550</v>
      </c>
      <c r="O126" s="499" t="s">
        <v>620</v>
      </c>
      <c r="P126" s="536">
        <v>44305</v>
      </c>
      <c r="Q126" s="363"/>
      <c r="R126" s="324" t="s">
        <v>559</v>
      </c>
      <c r="S126" s="37"/>
      <c r="Y126" s="37"/>
      <c r="Z126" s="37"/>
    </row>
    <row r="127" spans="1:26" s="369" customFormat="1" ht="13.9" customHeight="1">
      <c r="A127" s="545">
        <v>29</v>
      </c>
      <c r="B127" s="467">
        <v>44302</v>
      </c>
      <c r="C127" s="518"/>
      <c r="D127" s="446" t="s">
        <v>979</v>
      </c>
      <c r="E127" s="519" t="s">
        <v>557</v>
      </c>
      <c r="F127" s="444">
        <v>16.5</v>
      </c>
      <c r="G127" s="444">
        <v>10</v>
      </c>
      <c r="H127" s="444">
        <v>18.5</v>
      </c>
      <c r="I127" s="445">
        <v>25</v>
      </c>
      <c r="J127" s="445" t="s">
        <v>1004</v>
      </c>
      <c r="K127" s="520">
        <f t="shared" si="103"/>
        <v>2</v>
      </c>
      <c r="L127" s="445">
        <v>100</v>
      </c>
      <c r="M127" s="521">
        <f t="shared" si="104"/>
        <v>1600</v>
      </c>
      <c r="N127" s="445">
        <v>850</v>
      </c>
      <c r="O127" s="522" t="s">
        <v>556</v>
      </c>
      <c r="P127" s="443">
        <v>44305</v>
      </c>
      <c r="Q127" s="363"/>
      <c r="R127" s="324" t="s">
        <v>792</v>
      </c>
      <c r="S127" s="37"/>
      <c r="Y127" s="37"/>
      <c r="Z127" s="37"/>
    </row>
    <row r="128" spans="1:26" s="369" customFormat="1" ht="13.9" customHeight="1">
      <c r="A128" s="545">
        <v>30</v>
      </c>
      <c r="B128" s="467">
        <v>44305</v>
      </c>
      <c r="C128" s="518"/>
      <c r="D128" s="446" t="s">
        <v>989</v>
      </c>
      <c r="E128" s="519" t="s">
        <v>557</v>
      </c>
      <c r="F128" s="444">
        <v>12.5</v>
      </c>
      <c r="G128" s="444">
        <v>5</v>
      </c>
      <c r="H128" s="444">
        <v>16</v>
      </c>
      <c r="I128" s="445" t="s">
        <v>990</v>
      </c>
      <c r="J128" s="445" t="s">
        <v>967</v>
      </c>
      <c r="K128" s="520">
        <f t="shared" ref="K128" si="105">H128-F128</f>
        <v>3.5</v>
      </c>
      <c r="L128" s="445">
        <v>100</v>
      </c>
      <c r="M128" s="521">
        <f t="shared" ref="M128" si="106">(K128*N128)-L128</f>
        <v>2350</v>
      </c>
      <c r="N128" s="445">
        <v>700</v>
      </c>
      <c r="O128" s="522" t="s">
        <v>556</v>
      </c>
      <c r="P128" s="524">
        <v>44305</v>
      </c>
      <c r="Q128" s="363"/>
      <c r="R128" s="324" t="s">
        <v>559</v>
      </c>
      <c r="S128" s="37"/>
      <c r="Y128" s="37"/>
      <c r="Z128" s="37"/>
    </row>
    <row r="129" spans="1:34" s="369" customFormat="1" ht="13.9" customHeight="1">
      <c r="A129" s="545">
        <v>31</v>
      </c>
      <c r="B129" s="467">
        <v>44305</v>
      </c>
      <c r="C129" s="518"/>
      <c r="D129" s="446" t="s">
        <v>991</v>
      </c>
      <c r="E129" s="519" t="s">
        <v>557</v>
      </c>
      <c r="F129" s="444">
        <v>92.5</v>
      </c>
      <c r="G129" s="444">
        <v>52</v>
      </c>
      <c r="H129" s="444">
        <v>112</v>
      </c>
      <c r="I129" s="445">
        <v>200</v>
      </c>
      <c r="J129" s="445" t="s">
        <v>1003</v>
      </c>
      <c r="K129" s="520">
        <f t="shared" ref="K129" si="107">H129-F129</f>
        <v>19.5</v>
      </c>
      <c r="L129" s="445">
        <v>100</v>
      </c>
      <c r="M129" s="521">
        <f t="shared" ref="M129" si="108">(K129*N129)-L129</f>
        <v>1362.5</v>
      </c>
      <c r="N129" s="445">
        <v>75</v>
      </c>
      <c r="O129" s="522" t="s">
        <v>556</v>
      </c>
      <c r="P129" s="524">
        <v>44305</v>
      </c>
      <c r="Q129" s="363"/>
      <c r="R129" s="324" t="s">
        <v>792</v>
      </c>
      <c r="S129" s="37"/>
      <c r="Y129" s="37"/>
      <c r="Z129" s="37"/>
    </row>
    <row r="130" spans="1:34" s="369" customFormat="1" ht="13.9" customHeight="1">
      <c r="A130" s="545">
        <v>32</v>
      </c>
      <c r="B130" s="467">
        <v>44305</v>
      </c>
      <c r="C130" s="518"/>
      <c r="D130" s="446" t="s">
        <v>989</v>
      </c>
      <c r="E130" s="519" t="s">
        <v>557</v>
      </c>
      <c r="F130" s="444">
        <v>13.5</v>
      </c>
      <c r="G130" s="444">
        <v>5</v>
      </c>
      <c r="H130" s="444">
        <v>17</v>
      </c>
      <c r="I130" s="445" t="s">
        <v>990</v>
      </c>
      <c r="J130" s="445" t="s">
        <v>967</v>
      </c>
      <c r="K130" s="520">
        <f t="shared" ref="K130" si="109">H130-F130</f>
        <v>3.5</v>
      </c>
      <c r="L130" s="445">
        <v>100</v>
      </c>
      <c r="M130" s="521">
        <f t="shared" ref="M130:M132" si="110">(K130*N130)-L130</f>
        <v>2350</v>
      </c>
      <c r="N130" s="445">
        <v>700</v>
      </c>
      <c r="O130" s="522" t="s">
        <v>556</v>
      </c>
      <c r="P130" s="524">
        <v>44305</v>
      </c>
      <c r="Q130" s="363"/>
      <c r="R130" s="324" t="s">
        <v>559</v>
      </c>
      <c r="S130" s="37"/>
      <c r="Y130" s="37"/>
      <c r="Z130" s="37"/>
    </row>
    <row r="131" spans="1:34" s="369" customFormat="1" ht="13.9" customHeight="1">
      <c r="A131" s="538">
        <v>33</v>
      </c>
      <c r="B131" s="472">
        <v>44305</v>
      </c>
      <c r="C131" s="479"/>
      <c r="D131" s="459" t="s">
        <v>992</v>
      </c>
      <c r="E131" s="480" t="s">
        <v>557</v>
      </c>
      <c r="F131" s="460">
        <v>90</v>
      </c>
      <c r="G131" s="460">
        <v>52</v>
      </c>
      <c r="H131" s="460">
        <v>37.5</v>
      </c>
      <c r="I131" s="461">
        <v>170</v>
      </c>
      <c r="J131" s="461" t="s">
        <v>1011</v>
      </c>
      <c r="K131" s="560">
        <f>H131-F131</f>
        <v>-52.5</v>
      </c>
      <c r="L131" s="461">
        <v>100</v>
      </c>
      <c r="M131" s="498">
        <f t="shared" si="110"/>
        <v>-4037.5</v>
      </c>
      <c r="N131" s="461">
        <v>75</v>
      </c>
      <c r="O131" s="499" t="s">
        <v>620</v>
      </c>
      <c r="P131" s="536">
        <v>44306</v>
      </c>
      <c r="Q131" s="363"/>
      <c r="R131" s="324" t="s">
        <v>792</v>
      </c>
      <c r="S131" s="37"/>
      <c r="Y131" s="37"/>
      <c r="Z131" s="37"/>
    </row>
    <row r="132" spans="1:34" s="369" customFormat="1" ht="13.9" customHeight="1">
      <c r="A132" s="545">
        <v>34</v>
      </c>
      <c r="B132" s="467">
        <v>44306</v>
      </c>
      <c r="C132" s="518"/>
      <c r="D132" s="446" t="s">
        <v>1012</v>
      </c>
      <c r="E132" s="519" t="s">
        <v>557</v>
      </c>
      <c r="F132" s="444">
        <v>5</v>
      </c>
      <c r="G132" s="444">
        <v>2.2000000000000002</v>
      </c>
      <c r="H132" s="444">
        <v>6</v>
      </c>
      <c r="I132" s="445">
        <v>10</v>
      </c>
      <c r="J132" s="445" t="s">
        <v>1019</v>
      </c>
      <c r="K132" s="520">
        <f t="shared" ref="K132" si="111">H132-F132</f>
        <v>1</v>
      </c>
      <c r="L132" s="445">
        <v>100</v>
      </c>
      <c r="M132" s="521">
        <f t="shared" si="110"/>
        <v>1750</v>
      </c>
      <c r="N132" s="445">
        <v>1850</v>
      </c>
      <c r="O132" s="522" t="s">
        <v>556</v>
      </c>
      <c r="P132" s="524">
        <v>44306</v>
      </c>
      <c r="Q132" s="363"/>
      <c r="R132" s="324" t="s">
        <v>792</v>
      </c>
      <c r="S132" s="37"/>
      <c r="Y132" s="37"/>
      <c r="Z132" s="37"/>
    </row>
    <row r="133" spans="1:34" s="369" customFormat="1" ht="13.9" customHeight="1">
      <c r="A133" s="545">
        <v>35</v>
      </c>
      <c r="B133" s="467">
        <v>44306</v>
      </c>
      <c r="C133" s="518"/>
      <c r="D133" s="446" t="s">
        <v>979</v>
      </c>
      <c r="E133" s="519" t="s">
        <v>557</v>
      </c>
      <c r="F133" s="444">
        <v>16</v>
      </c>
      <c r="G133" s="444">
        <v>10</v>
      </c>
      <c r="H133" s="444">
        <v>20</v>
      </c>
      <c r="I133" s="445">
        <v>25</v>
      </c>
      <c r="J133" s="445" t="s">
        <v>1017</v>
      </c>
      <c r="K133" s="520">
        <f t="shared" ref="K133:K134" si="112">H133-F133</f>
        <v>4</v>
      </c>
      <c r="L133" s="445">
        <v>100</v>
      </c>
      <c r="M133" s="521">
        <f t="shared" ref="M133:M134" si="113">(K133*N133)-L133</f>
        <v>3300</v>
      </c>
      <c r="N133" s="445">
        <v>850</v>
      </c>
      <c r="O133" s="522" t="s">
        <v>556</v>
      </c>
      <c r="P133" s="524">
        <v>44306</v>
      </c>
      <c r="Q133" s="363"/>
      <c r="R133" s="324" t="s">
        <v>792</v>
      </c>
      <c r="S133" s="37"/>
      <c r="Y133" s="37"/>
      <c r="Z133" s="37"/>
    </row>
    <row r="134" spans="1:34" s="369" customFormat="1" ht="13.9" customHeight="1">
      <c r="A134" s="545">
        <v>36</v>
      </c>
      <c r="B134" s="467">
        <v>44306</v>
      </c>
      <c r="C134" s="518"/>
      <c r="D134" s="446" t="s">
        <v>1018</v>
      </c>
      <c r="E134" s="519" t="s">
        <v>557</v>
      </c>
      <c r="F134" s="444">
        <v>6.5</v>
      </c>
      <c r="G134" s="444">
        <v>3.6</v>
      </c>
      <c r="H134" s="444">
        <v>8</v>
      </c>
      <c r="I134" s="445">
        <v>12</v>
      </c>
      <c r="J134" s="445" t="s">
        <v>1044</v>
      </c>
      <c r="K134" s="520">
        <f t="shared" si="112"/>
        <v>1.5</v>
      </c>
      <c r="L134" s="445">
        <v>100</v>
      </c>
      <c r="M134" s="521">
        <f t="shared" si="113"/>
        <v>12.5</v>
      </c>
      <c r="N134" s="445">
        <v>75</v>
      </c>
      <c r="O134" s="522" t="s">
        <v>556</v>
      </c>
      <c r="P134" s="443">
        <v>44308</v>
      </c>
      <c r="Q134" s="363"/>
      <c r="R134" s="324" t="s">
        <v>792</v>
      </c>
      <c r="S134" s="37"/>
      <c r="Y134" s="37"/>
      <c r="Z134" s="37"/>
    </row>
    <row r="135" spans="1:34" s="369" customFormat="1" ht="13.9" customHeight="1">
      <c r="A135" s="545">
        <v>37</v>
      </c>
      <c r="B135" s="467">
        <v>44306</v>
      </c>
      <c r="C135" s="518"/>
      <c r="D135" s="446" t="s">
        <v>1020</v>
      </c>
      <c r="E135" s="519" t="s">
        <v>557</v>
      </c>
      <c r="F135" s="444">
        <v>31.5</v>
      </c>
      <c r="G135" s="444"/>
      <c r="H135" s="444">
        <v>39</v>
      </c>
      <c r="I135" s="445" t="s">
        <v>1021</v>
      </c>
      <c r="J135" s="445" t="s">
        <v>1045</v>
      </c>
      <c r="K135" s="520">
        <f t="shared" ref="K135" si="114">H135-F135</f>
        <v>7.5</v>
      </c>
      <c r="L135" s="445">
        <v>100</v>
      </c>
      <c r="M135" s="521">
        <f t="shared" ref="M135" si="115">(K135*N135)-L135</f>
        <v>462.5</v>
      </c>
      <c r="N135" s="445">
        <v>75</v>
      </c>
      <c r="O135" s="522" t="s">
        <v>556</v>
      </c>
      <c r="P135" s="443">
        <v>44308</v>
      </c>
      <c r="Q135" s="363"/>
      <c r="R135" s="324" t="s">
        <v>559</v>
      </c>
      <c r="S135" s="37"/>
      <c r="Y135" s="37"/>
      <c r="Z135" s="37"/>
    </row>
    <row r="136" spans="1:34" s="369" customFormat="1" ht="13.9" customHeight="1">
      <c r="A136" s="545">
        <v>38</v>
      </c>
      <c r="B136" s="467">
        <v>44308</v>
      </c>
      <c r="C136" s="518"/>
      <c r="D136" s="446" t="s">
        <v>1027</v>
      </c>
      <c r="E136" s="519" t="s">
        <v>557</v>
      </c>
      <c r="F136" s="444">
        <v>8.25</v>
      </c>
      <c r="G136" s="444">
        <v>3.75</v>
      </c>
      <c r="H136" s="444">
        <v>10</v>
      </c>
      <c r="I136" s="445" t="s">
        <v>1028</v>
      </c>
      <c r="J136" s="445" t="s">
        <v>1036</v>
      </c>
      <c r="K136" s="520">
        <f t="shared" ref="K136:K137" si="116">H136-F136</f>
        <v>1.75</v>
      </c>
      <c r="L136" s="445">
        <v>100</v>
      </c>
      <c r="M136" s="521">
        <f t="shared" ref="M136:M137" si="117">(K136*N136)-L136</f>
        <v>1825</v>
      </c>
      <c r="N136" s="445">
        <v>1100</v>
      </c>
      <c r="O136" s="522" t="s">
        <v>556</v>
      </c>
      <c r="P136" s="524">
        <v>44308</v>
      </c>
      <c r="Q136" s="363"/>
      <c r="R136" s="324" t="s">
        <v>559</v>
      </c>
      <c r="S136" s="37"/>
      <c r="Y136" s="37"/>
      <c r="Z136" s="37"/>
    </row>
    <row r="137" spans="1:34" s="369" customFormat="1" ht="13.9" customHeight="1">
      <c r="A137" s="538">
        <v>39</v>
      </c>
      <c r="B137" s="472">
        <v>44308</v>
      </c>
      <c r="C137" s="479"/>
      <c r="D137" s="459" t="s">
        <v>1031</v>
      </c>
      <c r="E137" s="480" t="s">
        <v>557</v>
      </c>
      <c r="F137" s="460">
        <v>19.5</v>
      </c>
      <c r="G137" s="460">
        <v>10</v>
      </c>
      <c r="H137" s="460">
        <v>11.5</v>
      </c>
      <c r="I137" s="461">
        <v>40</v>
      </c>
      <c r="J137" s="461" t="s">
        <v>1065</v>
      </c>
      <c r="K137" s="571">
        <f t="shared" si="116"/>
        <v>-8</v>
      </c>
      <c r="L137" s="461">
        <v>100</v>
      </c>
      <c r="M137" s="498">
        <f t="shared" si="117"/>
        <v>-4500</v>
      </c>
      <c r="N137" s="461">
        <v>550</v>
      </c>
      <c r="O137" s="499" t="s">
        <v>620</v>
      </c>
      <c r="P137" s="536">
        <v>44309</v>
      </c>
      <c r="Q137" s="363"/>
      <c r="R137" s="324" t="s">
        <v>792</v>
      </c>
      <c r="S137" s="37"/>
      <c r="Y137" s="37"/>
      <c r="Z137" s="37"/>
    </row>
    <row r="138" spans="1:34" s="369" customFormat="1" ht="13.9" customHeight="1">
      <c r="A138" s="538">
        <v>40</v>
      </c>
      <c r="B138" s="472">
        <v>44308</v>
      </c>
      <c r="C138" s="479"/>
      <c r="D138" s="459" t="s">
        <v>991</v>
      </c>
      <c r="E138" s="480" t="s">
        <v>557</v>
      </c>
      <c r="F138" s="460">
        <v>42</v>
      </c>
      <c r="G138" s="460">
        <v>0</v>
      </c>
      <c r="H138" s="460">
        <v>0</v>
      </c>
      <c r="I138" s="461" t="s">
        <v>1032</v>
      </c>
      <c r="J138" s="461" t="s">
        <v>902</v>
      </c>
      <c r="K138" s="569">
        <f>H138-F138</f>
        <v>-42</v>
      </c>
      <c r="L138" s="461">
        <v>100</v>
      </c>
      <c r="M138" s="498">
        <f t="shared" ref="M138" si="118">(K138*N138)-L138</f>
        <v>-3250</v>
      </c>
      <c r="N138" s="461">
        <v>75</v>
      </c>
      <c r="O138" s="499" t="s">
        <v>620</v>
      </c>
      <c r="P138" s="503">
        <v>44308</v>
      </c>
      <c r="Q138" s="363"/>
      <c r="R138" s="324" t="s">
        <v>792</v>
      </c>
      <c r="S138" s="37"/>
      <c r="Y138" s="37"/>
      <c r="Z138" s="37"/>
    </row>
    <row r="139" spans="1:34" s="369" customFormat="1" ht="13.9" customHeight="1">
      <c r="A139" s="420">
        <v>41</v>
      </c>
      <c r="B139" s="418">
        <v>44308</v>
      </c>
      <c r="C139" s="419"/>
      <c r="D139" s="412" t="s">
        <v>1012</v>
      </c>
      <c r="E139" s="413" t="s">
        <v>557</v>
      </c>
      <c r="F139" s="387" t="s">
        <v>1035</v>
      </c>
      <c r="G139" s="387">
        <v>1.1000000000000001</v>
      </c>
      <c r="H139" s="387"/>
      <c r="I139" s="352">
        <v>10</v>
      </c>
      <c r="J139" s="352" t="s">
        <v>558</v>
      </c>
      <c r="K139" s="352"/>
      <c r="L139" s="352"/>
      <c r="M139" s="496"/>
      <c r="N139" s="352"/>
      <c r="O139" s="380"/>
      <c r="P139" s="393"/>
      <c r="Q139" s="363"/>
      <c r="R139" s="324" t="s">
        <v>792</v>
      </c>
      <c r="S139" s="37"/>
      <c r="Y139" s="37"/>
      <c r="Z139" s="37"/>
    </row>
    <row r="140" spans="1:34" s="369" customFormat="1" ht="13.9" customHeight="1">
      <c r="A140" s="538">
        <v>42</v>
      </c>
      <c r="B140" s="472">
        <v>44308</v>
      </c>
      <c r="C140" s="479"/>
      <c r="D140" s="459" t="s">
        <v>1037</v>
      </c>
      <c r="E140" s="480" t="s">
        <v>890</v>
      </c>
      <c r="F140" s="460">
        <v>57.5</v>
      </c>
      <c r="G140" s="460">
        <v>101</v>
      </c>
      <c r="H140" s="460">
        <v>85</v>
      </c>
      <c r="I140" s="461">
        <v>1</v>
      </c>
      <c r="J140" s="461" t="s">
        <v>1038</v>
      </c>
      <c r="K140" s="569">
        <f>H140-F140</f>
        <v>27.5</v>
      </c>
      <c r="L140" s="461">
        <v>100</v>
      </c>
      <c r="M140" s="498">
        <f t="shared" ref="M140:M141" si="119">(K140*N140)-L140</f>
        <v>587.5</v>
      </c>
      <c r="N140" s="461">
        <v>25</v>
      </c>
      <c r="O140" s="499" t="s">
        <v>620</v>
      </c>
      <c r="P140" s="503">
        <v>44308</v>
      </c>
      <c r="Q140" s="363"/>
      <c r="R140" s="324" t="s">
        <v>559</v>
      </c>
      <c r="S140" s="37"/>
      <c r="Y140" s="37"/>
      <c r="Z140" s="37"/>
    </row>
    <row r="141" spans="1:34" s="369" customFormat="1" ht="13.9" customHeight="1">
      <c r="A141" s="545">
        <v>43</v>
      </c>
      <c r="B141" s="467">
        <v>44308</v>
      </c>
      <c r="C141" s="518"/>
      <c r="D141" s="446" t="s">
        <v>1039</v>
      </c>
      <c r="E141" s="519" t="s">
        <v>557</v>
      </c>
      <c r="F141" s="444">
        <v>39</v>
      </c>
      <c r="G141" s="444">
        <v>19</v>
      </c>
      <c r="H141" s="444">
        <v>47</v>
      </c>
      <c r="I141" s="445" t="s">
        <v>1021</v>
      </c>
      <c r="J141" s="445" t="s">
        <v>1036</v>
      </c>
      <c r="K141" s="520">
        <f t="shared" ref="K141" si="120">H141-F141</f>
        <v>8</v>
      </c>
      <c r="L141" s="445">
        <v>100</v>
      </c>
      <c r="M141" s="521">
        <f t="shared" si="119"/>
        <v>2300</v>
      </c>
      <c r="N141" s="445">
        <v>300</v>
      </c>
      <c r="O141" s="522" t="s">
        <v>556</v>
      </c>
      <c r="P141" s="524">
        <v>44308</v>
      </c>
      <c r="Q141" s="363"/>
      <c r="R141" s="324" t="s">
        <v>559</v>
      </c>
      <c r="S141" s="37"/>
      <c r="Y141" s="37"/>
      <c r="Z141" s="37"/>
    </row>
    <row r="142" spans="1:34" s="369" customFormat="1" ht="13.9" customHeight="1">
      <c r="A142" s="420">
        <v>44</v>
      </c>
      <c r="B142" s="418">
        <v>44308</v>
      </c>
      <c r="C142" s="419"/>
      <c r="D142" s="412" t="s">
        <v>1040</v>
      </c>
      <c r="E142" s="413" t="s">
        <v>557</v>
      </c>
      <c r="F142" s="387" t="s">
        <v>1041</v>
      </c>
      <c r="G142" s="387">
        <v>0.95</v>
      </c>
      <c r="H142" s="387"/>
      <c r="I142" s="570" t="s">
        <v>1042</v>
      </c>
      <c r="J142" s="352" t="s">
        <v>558</v>
      </c>
      <c r="K142" s="352"/>
      <c r="L142" s="352"/>
      <c r="M142" s="496"/>
      <c r="N142" s="352"/>
      <c r="O142" s="380"/>
      <c r="P142" s="393"/>
      <c r="Q142" s="363"/>
      <c r="R142" s="324" t="s">
        <v>559</v>
      </c>
      <c r="S142" s="37"/>
      <c r="Y142" s="37"/>
      <c r="Z142" s="37"/>
    </row>
    <row r="143" spans="1:34" s="369" customFormat="1" ht="13.9" customHeight="1">
      <c r="A143" s="545">
        <v>45</v>
      </c>
      <c r="B143" s="467">
        <v>44308</v>
      </c>
      <c r="C143" s="518"/>
      <c r="D143" s="446" t="s">
        <v>1027</v>
      </c>
      <c r="E143" s="519" t="s">
        <v>557</v>
      </c>
      <c r="F143" s="444">
        <v>8.1999999999999993</v>
      </c>
      <c r="G143" s="444">
        <v>3.75</v>
      </c>
      <c r="H143" s="444">
        <v>10</v>
      </c>
      <c r="I143" s="445" t="s">
        <v>1028</v>
      </c>
      <c r="J143" s="445" t="s">
        <v>1061</v>
      </c>
      <c r="K143" s="520">
        <f t="shared" ref="K143" si="121">H143-F143</f>
        <v>1.8000000000000007</v>
      </c>
      <c r="L143" s="445">
        <v>100</v>
      </c>
      <c r="M143" s="521">
        <f t="shared" ref="M143" si="122">(K143*N143)-L143</f>
        <v>1880.0000000000007</v>
      </c>
      <c r="N143" s="445">
        <v>1100</v>
      </c>
      <c r="O143" s="522" t="s">
        <v>556</v>
      </c>
      <c r="P143" s="443">
        <v>44309</v>
      </c>
      <c r="Q143" s="363"/>
      <c r="R143" s="324" t="s">
        <v>559</v>
      </c>
      <c r="S143" s="37"/>
      <c r="Y143" s="37"/>
      <c r="Z143" s="37"/>
    </row>
    <row r="144" spans="1:34" s="37" customFormat="1" ht="14.25">
      <c r="A144" s="538">
        <v>46</v>
      </c>
      <c r="B144" s="472">
        <v>44308</v>
      </c>
      <c r="C144" s="479"/>
      <c r="D144" s="459" t="s">
        <v>979</v>
      </c>
      <c r="E144" s="480" t="s">
        <v>557</v>
      </c>
      <c r="F144" s="460">
        <v>15.5</v>
      </c>
      <c r="G144" s="460">
        <v>9</v>
      </c>
      <c r="H144" s="460">
        <v>9</v>
      </c>
      <c r="I144" s="461">
        <v>25</v>
      </c>
      <c r="J144" s="461" t="s">
        <v>1060</v>
      </c>
      <c r="K144" s="571">
        <f t="shared" ref="K144:K145" si="123">H144-F144</f>
        <v>-6.5</v>
      </c>
      <c r="L144" s="461">
        <v>100</v>
      </c>
      <c r="M144" s="498">
        <f t="shared" ref="M144:M145" si="124">(K144*N144)-L144</f>
        <v>-5625</v>
      </c>
      <c r="N144" s="461">
        <v>850</v>
      </c>
      <c r="O144" s="499" t="s">
        <v>620</v>
      </c>
      <c r="P144" s="536">
        <v>44309</v>
      </c>
      <c r="Q144" s="363"/>
      <c r="R144" s="324" t="s">
        <v>792</v>
      </c>
      <c r="Z144" s="369"/>
      <c r="AA144" s="369"/>
      <c r="AB144" s="369"/>
      <c r="AC144" s="369"/>
      <c r="AD144" s="369"/>
      <c r="AE144" s="369"/>
      <c r="AF144" s="369"/>
      <c r="AG144" s="369"/>
      <c r="AH144" s="369"/>
    </row>
    <row r="145" spans="1:34" s="37" customFormat="1" ht="14.25">
      <c r="A145" s="545">
        <v>47</v>
      </c>
      <c r="B145" s="467">
        <v>44309</v>
      </c>
      <c r="C145" s="518"/>
      <c r="D145" s="446" t="s">
        <v>1062</v>
      </c>
      <c r="E145" s="519" t="s">
        <v>557</v>
      </c>
      <c r="F145" s="444">
        <v>8</v>
      </c>
      <c r="G145" s="444">
        <v>3.8</v>
      </c>
      <c r="H145" s="444">
        <v>10</v>
      </c>
      <c r="I145" s="445">
        <v>16</v>
      </c>
      <c r="J145" s="445" t="s">
        <v>1061</v>
      </c>
      <c r="K145" s="520">
        <f t="shared" si="123"/>
        <v>2</v>
      </c>
      <c r="L145" s="445">
        <v>100</v>
      </c>
      <c r="M145" s="521">
        <f t="shared" si="124"/>
        <v>2650</v>
      </c>
      <c r="N145" s="445">
        <v>1375</v>
      </c>
      <c r="O145" s="522" t="s">
        <v>556</v>
      </c>
      <c r="P145" s="524">
        <v>44309</v>
      </c>
      <c r="Q145" s="363"/>
      <c r="R145" s="324" t="s">
        <v>559</v>
      </c>
      <c r="Z145" s="369"/>
      <c r="AA145" s="369"/>
      <c r="AB145" s="369"/>
      <c r="AC145" s="369"/>
      <c r="AD145" s="369"/>
      <c r="AE145" s="369"/>
      <c r="AF145" s="369"/>
      <c r="AG145" s="369"/>
      <c r="AH145" s="369"/>
    </row>
    <row r="146" spans="1:34" s="37" customFormat="1" ht="14.25">
      <c r="A146" s="420">
        <v>48</v>
      </c>
      <c r="B146" s="418">
        <v>44309</v>
      </c>
      <c r="C146" s="527"/>
      <c r="D146" s="528" t="s">
        <v>1062</v>
      </c>
      <c r="E146" s="387" t="s">
        <v>557</v>
      </c>
      <c r="F146" s="387" t="s">
        <v>1064</v>
      </c>
      <c r="G146" s="383">
        <v>3.8</v>
      </c>
      <c r="H146" s="383"/>
      <c r="I146" s="352">
        <v>16</v>
      </c>
      <c r="J146" s="352" t="s">
        <v>558</v>
      </c>
      <c r="K146" s="352"/>
      <c r="L146" s="352"/>
      <c r="M146" s="352"/>
      <c r="N146" s="352"/>
      <c r="O146" s="352"/>
      <c r="P146" s="352"/>
      <c r="Q146" s="363"/>
      <c r="R146" s="324" t="s">
        <v>559</v>
      </c>
      <c r="Z146" s="369"/>
      <c r="AA146" s="369"/>
      <c r="AB146" s="369"/>
      <c r="AC146" s="369"/>
      <c r="AD146" s="369"/>
      <c r="AE146" s="369"/>
      <c r="AF146" s="369"/>
      <c r="AG146" s="369"/>
      <c r="AH146" s="369"/>
    </row>
    <row r="147" spans="1:34" s="37" customFormat="1" ht="14.25">
      <c r="A147" s="545">
        <v>49</v>
      </c>
      <c r="B147" s="467">
        <v>44309</v>
      </c>
      <c r="C147" s="518"/>
      <c r="D147" s="446" t="s">
        <v>1066</v>
      </c>
      <c r="E147" s="519" t="s">
        <v>557</v>
      </c>
      <c r="F147" s="444">
        <v>9.5</v>
      </c>
      <c r="G147" s="444">
        <v>4.75</v>
      </c>
      <c r="H147" s="444">
        <v>11.75</v>
      </c>
      <c r="I147" s="445" t="s">
        <v>1067</v>
      </c>
      <c r="J147" s="445" t="s">
        <v>1068</v>
      </c>
      <c r="K147" s="520">
        <f t="shared" ref="K147" si="125">H147-F147</f>
        <v>2.25</v>
      </c>
      <c r="L147" s="445">
        <v>100</v>
      </c>
      <c r="M147" s="521">
        <f t="shared" ref="M147" si="126">(K147*N147)-L147</f>
        <v>2375</v>
      </c>
      <c r="N147" s="445">
        <v>1100</v>
      </c>
      <c r="O147" s="522" t="s">
        <v>556</v>
      </c>
      <c r="P147" s="524">
        <v>44309</v>
      </c>
      <c r="Q147" s="363"/>
      <c r="R147" s="324" t="s">
        <v>559</v>
      </c>
      <c r="Z147" s="369"/>
      <c r="AA147" s="369"/>
      <c r="AB147" s="369"/>
      <c r="AC147" s="369"/>
      <c r="AD147" s="369"/>
      <c r="AE147" s="369"/>
      <c r="AF147" s="369"/>
      <c r="AG147" s="369"/>
      <c r="AH147" s="369"/>
    </row>
    <row r="148" spans="1:34" s="37" customFormat="1" ht="14.25">
      <c r="A148" s="545">
        <v>50</v>
      </c>
      <c r="B148" s="467">
        <v>44309</v>
      </c>
      <c r="C148" s="518"/>
      <c r="D148" s="446" t="s">
        <v>1039</v>
      </c>
      <c r="E148" s="519" t="s">
        <v>557</v>
      </c>
      <c r="F148" s="444">
        <v>31</v>
      </c>
      <c r="G148" s="444">
        <v>13</v>
      </c>
      <c r="H148" s="444">
        <v>37.5</v>
      </c>
      <c r="I148" s="445">
        <v>60</v>
      </c>
      <c r="J148" s="445" t="s">
        <v>883</v>
      </c>
      <c r="K148" s="520">
        <f t="shared" ref="K148" si="127">H148-F148</f>
        <v>6.5</v>
      </c>
      <c r="L148" s="445">
        <v>100</v>
      </c>
      <c r="M148" s="521">
        <f t="shared" ref="M148" si="128">(K148*N148)-L148</f>
        <v>1850</v>
      </c>
      <c r="N148" s="445">
        <v>300</v>
      </c>
      <c r="O148" s="522" t="s">
        <v>556</v>
      </c>
      <c r="P148" s="524">
        <v>44309</v>
      </c>
      <c r="Q148" s="363"/>
      <c r="R148" s="324" t="s">
        <v>792</v>
      </c>
      <c r="Z148" s="369"/>
      <c r="AA148" s="369"/>
      <c r="AB148" s="369"/>
      <c r="AC148" s="369"/>
      <c r="AD148" s="369"/>
      <c r="AE148" s="369"/>
      <c r="AF148" s="369"/>
      <c r="AG148" s="369"/>
      <c r="AH148" s="369"/>
    </row>
    <row r="149" spans="1:34" s="37" customFormat="1" ht="14.25">
      <c r="A149" s="420"/>
      <c r="B149" s="418"/>
      <c r="C149" s="527"/>
      <c r="D149" s="528"/>
      <c r="E149" s="387"/>
      <c r="F149" s="387"/>
      <c r="G149" s="383"/>
      <c r="H149" s="383"/>
      <c r="I149" s="352"/>
      <c r="J149" s="352"/>
      <c r="K149" s="352"/>
      <c r="L149" s="352"/>
      <c r="M149" s="352"/>
      <c r="N149" s="352"/>
      <c r="O149" s="352"/>
      <c r="P149" s="352"/>
      <c r="Q149" s="363"/>
      <c r="R149" s="324"/>
      <c r="Z149" s="369"/>
      <c r="AA149" s="369"/>
      <c r="AB149" s="369"/>
      <c r="AC149" s="369"/>
      <c r="AD149" s="369"/>
      <c r="AE149" s="369"/>
      <c r="AF149" s="369"/>
      <c r="AG149" s="369"/>
      <c r="AH149" s="369"/>
    </row>
    <row r="150" spans="1:34" s="37" customFormat="1" ht="14.25">
      <c r="A150" s="420"/>
      <c r="B150" s="418"/>
      <c r="C150" s="527"/>
      <c r="D150" s="528"/>
      <c r="E150" s="387"/>
      <c r="F150" s="387"/>
      <c r="G150" s="383"/>
      <c r="H150" s="383"/>
      <c r="I150" s="352"/>
      <c r="J150" s="352"/>
      <c r="K150" s="352"/>
      <c r="L150" s="352"/>
      <c r="M150" s="352"/>
      <c r="N150" s="352"/>
      <c r="O150" s="352"/>
      <c r="P150" s="352"/>
      <c r="Q150" s="363"/>
      <c r="R150" s="324"/>
      <c r="Z150" s="369"/>
      <c r="AA150" s="369"/>
      <c r="AB150" s="369"/>
      <c r="AC150" s="369"/>
      <c r="AD150" s="369"/>
      <c r="AE150" s="369"/>
      <c r="AF150" s="369"/>
      <c r="AG150" s="369"/>
      <c r="AH150" s="369"/>
    </row>
    <row r="151" spans="1:34" s="37" customFormat="1" ht="14.25">
      <c r="A151" s="420"/>
      <c r="B151" s="418"/>
      <c r="C151" s="527"/>
      <c r="D151" s="528"/>
      <c r="E151" s="387"/>
      <c r="F151" s="387"/>
      <c r="G151" s="383"/>
      <c r="H151" s="383"/>
      <c r="I151" s="352"/>
      <c r="J151" s="352"/>
      <c r="K151" s="352"/>
      <c r="L151" s="352"/>
      <c r="M151" s="352"/>
      <c r="N151" s="352"/>
      <c r="O151" s="352"/>
      <c r="P151" s="352"/>
      <c r="Q151" s="363"/>
      <c r="R151" s="324"/>
      <c r="Z151" s="369"/>
      <c r="AA151" s="369"/>
      <c r="AB151" s="369"/>
      <c r="AC151" s="369"/>
      <c r="AD151" s="369"/>
      <c r="AE151" s="369"/>
      <c r="AF151" s="369"/>
      <c r="AG151" s="369"/>
      <c r="AH151" s="369"/>
    </row>
    <row r="152" spans="1:34" s="37" customFormat="1" ht="14.25">
      <c r="A152" s="396"/>
      <c r="B152" s="527"/>
      <c r="C152" s="527"/>
      <c r="D152" s="528"/>
      <c r="E152" s="387"/>
      <c r="F152" s="387"/>
      <c r="G152" s="383"/>
      <c r="H152" s="383"/>
      <c r="I152" s="387"/>
      <c r="J152" s="352"/>
      <c r="K152" s="352"/>
      <c r="L152" s="352"/>
      <c r="M152" s="352"/>
      <c r="N152" s="352"/>
      <c r="O152" s="352"/>
      <c r="P152" s="352"/>
      <c r="Q152" s="363"/>
      <c r="R152" s="324"/>
      <c r="Z152" s="369"/>
      <c r="AA152" s="369"/>
      <c r="AB152" s="369"/>
      <c r="AC152" s="369"/>
      <c r="AD152" s="369"/>
      <c r="AE152" s="369"/>
      <c r="AF152" s="369"/>
      <c r="AG152" s="369"/>
      <c r="AH152" s="369"/>
    </row>
    <row r="153" spans="1:34" s="37" customFormat="1" ht="14.25">
      <c r="A153" s="33"/>
      <c r="B153" s="397"/>
      <c r="C153" s="397"/>
      <c r="D153" s="398"/>
      <c r="E153" s="399"/>
      <c r="F153" s="399"/>
      <c r="G153" s="400"/>
      <c r="H153" s="400"/>
      <c r="I153" s="399"/>
      <c r="J153" s="395"/>
      <c r="K153" s="395"/>
      <c r="L153" s="395"/>
      <c r="M153" s="395"/>
      <c r="N153" s="395"/>
      <c r="O153" s="395"/>
      <c r="P153" s="395"/>
      <c r="Q153" s="363"/>
      <c r="R153" s="324"/>
      <c r="Z153" s="369"/>
      <c r="AA153" s="369"/>
      <c r="AB153" s="369"/>
      <c r="AC153" s="369"/>
      <c r="AD153" s="369"/>
      <c r="AE153" s="369"/>
      <c r="AF153" s="369"/>
      <c r="AG153" s="369"/>
      <c r="AH153" s="369"/>
    </row>
    <row r="154" spans="1:34" s="37" customFormat="1" ht="14.25">
      <c r="A154" s="33"/>
      <c r="B154" s="397"/>
      <c r="C154" s="397"/>
      <c r="D154" s="398"/>
      <c r="E154" s="399"/>
      <c r="F154" s="399"/>
      <c r="G154" s="400"/>
      <c r="H154" s="400"/>
      <c r="I154" s="399"/>
      <c r="J154" s="395"/>
      <c r="K154" s="395"/>
      <c r="L154" s="395"/>
      <c r="M154" s="395"/>
      <c r="N154" s="395"/>
      <c r="O154" s="395"/>
      <c r="P154" s="395"/>
      <c r="Q154" s="363"/>
      <c r="R154" s="324"/>
      <c r="Z154" s="369"/>
      <c r="AA154" s="369"/>
      <c r="AB154" s="369"/>
      <c r="AC154" s="369"/>
      <c r="AD154" s="369"/>
      <c r="AE154" s="369"/>
      <c r="AF154" s="369"/>
      <c r="AG154" s="369"/>
      <c r="AH154" s="369"/>
    </row>
    <row r="155" spans="1:34" s="37" customFormat="1" ht="14.25">
      <c r="A155" s="33"/>
      <c r="B155" s="397"/>
      <c r="C155" s="397"/>
      <c r="D155" s="398"/>
      <c r="E155" s="399"/>
      <c r="F155" s="399"/>
      <c r="G155" s="400"/>
      <c r="H155" s="400"/>
      <c r="I155" s="399"/>
      <c r="J155" s="395"/>
      <c r="K155" s="395"/>
      <c r="L155" s="395"/>
      <c r="M155" s="395"/>
      <c r="N155" s="395"/>
      <c r="O155" s="401"/>
      <c r="P155" s="395"/>
      <c r="Q155" s="363"/>
      <c r="R155" s="324"/>
      <c r="Z155" s="369"/>
      <c r="AA155" s="369"/>
      <c r="AB155" s="369"/>
      <c r="AC155" s="369"/>
      <c r="AD155" s="369"/>
      <c r="AE155" s="369"/>
      <c r="AF155" s="369"/>
      <c r="AG155" s="369"/>
      <c r="AH155" s="369"/>
    </row>
    <row r="156" spans="1:34" s="37" customFormat="1" ht="14.25">
      <c r="A156" s="353"/>
      <c r="B156" s="354"/>
      <c r="C156" s="354"/>
      <c r="D156" s="355"/>
      <c r="E156" s="353"/>
      <c r="F156" s="370"/>
      <c r="G156" s="353"/>
      <c r="H156" s="353"/>
      <c r="I156" s="353"/>
      <c r="J156" s="354"/>
      <c r="K156" s="371"/>
      <c r="L156" s="353"/>
      <c r="M156" s="353"/>
      <c r="N156" s="353"/>
      <c r="O156" s="372"/>
      <c r="P156" s="363"/>
      <c r="Q156" s="363"/>
      <c r="R156" s="324"/>
      <c r="Z156" s="369"/>
      <c r="AA156" s="369"/>
      <c r="AB156" s="369"/>
      <c r="AC156" s="369"/>
      <c r="AD156" s="369"/>
      <c r="AE156" s="369"/>
      <c r="AF156" s="369"/>
      <c r="AG156" s="369"/>
      <c r="AH156" s="369"/>
    </row>
    <row r="157" spans="1:34" ht="15">
      <c r="A157" s="96" t="s">
        <v>575</v>
      </c>
      <c r="B157" s="97"/>
      <c r="C157" s="97"/>
      <c r="D157" s="98"/>
      <c r="E157" s="31"/>
      <c r="F157" s="29"/>
      <c r="G157" s="29"/>
      <c r="H157" s="70"/>
      <c r="I157" s="116"/>
      <c r="J157" s="117"/>
      <c r="K157" s="14"/>
      <c r="L157" s="14"/>
      <c r="M157" s="14"/>
      <c r="N157" s="8"/>
      <c r="O157" s="50"/>
      <c r="Q157" s="92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34" ht="38.25">
      <c r="A158" s="17" t="s">
        <v>16</v>
      </c>
      <c r="B158" s="18" t="s">
        <v>534</v>
      </c>
      <c r="C158" s="18"/>
      <c r="D158" s="19" t="s">
        <v>545</v>
      </c>
      <c r="E158" s="18" t="s">
        <v>546</v>
      </c>
      <c r="F158" s="18" t="s">
        <v>547</v>
      </c>
      <c r="G158" s="18" t="s">
        <v>548</v>
      </c>
      <c r="H158" s="18" t="s">
        <v>549</v>
      </c>
      <c r="I158" s="18" t="s">
        <v>550</v>
      </c>
      <c r="J158" s="17" t="s">
        <v>551</v>
      </c>
      <c r="K158" s="59" t="s">
        <v>567</v>
      </c>
      <c r="L158" s="392" t="s">
        <v>819</v>
      </c>
      <c r="M158" s="60" t="s">
        <v>818</v>
      </c>
      <c r="N158" s="18" t="s">
        <v>554</v>
      </c>
      <c r="O158" s="75" t="s">
        <v>555</v>
      </c>
      <c r="P158" s="94"/>
      <c r="Q158" s="8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34" s="369" customFormat="1" ht="14.25">
      <c r="A159" s="546">
        <v>1</v>
      </c>
      <c r="B159" s="547">
        <v>44203</v>
      </c>
      <c r="C159" s="548"/>
      <c r="D159" s="549" t="s">
        <v>480</v>
      </c>
      <c r="E159" s="550" t="s">
        <v>856</v>
      </c>
      <c r="F159" s="551">
        <v>422</v>
      </c>
      <c r="G159" s="552">
        <v>385</v>
      </c>
      <c r="H159" s="551">
        <v>422</v>
      </c>
      <c r="I159" s="553" t="s">
        <v>829</v>
      </c>
      <c r="J159" s="554" t="s">
        <v>962</v>
      </c>
      <c r="K159" s="554">
        <f t="shared" ref="K159" si="129">H159-F159</f>
        <v>0</v>
      </c>
      <c r="L159" s="555">
        <f>(F159*-0.8)/100</f>
        <v>-3.3760000000000003</v>
      </c>
      <c r="M159" s="556">
        <f t="shared" ref="M159" si="130">(K159+L159)/F159</f>
        <v>-8.0000000000000002E-3</v>
      </c>
      <c r="N159" s="554" t="s">
        <v>665</v>
      </c>
      <c r="O159" s="557">
        <v>44298</v>
      </c>
      <c r="P159" s="95"/>
      <c r="Q159" s="416"/>
      <c r="R159" s="453" t="s">
        <v>559</v>
      </c>
      <c r="S159" s="410"/>
      <c r="T159" s="410"/>
      <c r="U159" s="410"/>
      <c r="V159" s="410"/>
      <c r="W159" s="410"/>
      <c r="X159" s="410"/>
      <c r="Y159" s="410"/>
      <c r="Z159" s="410"/>
    </row>
    <row r="160" spans="1:34" s="369" customFormat="1" ht="14.25">
      <c r="A160" s="481">
        <v>2</v>
      </c>
      <c r="B160" s="482">
        <v>44238</v>
      </c>
      <c r="C160" s="483"/>
      <c r="D160" s="484" t="s">
        <v>445</v>
      </c>
      <c r="E160" s="485" t="s">
        <v>557</v>
      </c>
      <c r="F160" s="486">
        <v>1515</v>
      </c>
      <c r="G160" s="487">
        <v>1390</v>
      </c>
      <c r="H160" s="486">
        <v>1595</v>
      </c>
      <c r="I160" s="488" t="s">
        <v>838</v>
      </c>
      <c r="J160" s="489" t="s">
        <v>845</v>
      </c>
      <c r="K160" s="489">
        <f t="shared" ref="K160" si="131">H160-F160</f>
        <v>80</v>
      </c>
      <c r="L160" s="490">
        <f>(F160*-0.8)/100</f>
        <v>-12.12</v>
      </c>
      <c r="M160" s="491">
        <f t="shared" ref="M160" si="132">(K160+L160)/F160</f>
        <v>4.4805280528052799E-2</v>
      </c>
      <c r="N160" s="492" t="s">
        <v>556</v>
      </c>
      <c r="O160" s="493">
        <v>44271</v>
      </c>
      <c r="P160" s="95"/>
      <c r="Q160" s="416"/>
      <c r="R160" s="453" t="s">
        <v>559</v>
      </c>
      <c r="S160" s="410"/>
      <c r="T160" s="410"/>
      <c r="U160" s="410"/>
      <c r="V160" s="410"/>
      <c r="W160" s="410"/>
      <c r="X160" s="410"/>
      <c r="Y160" s="410"/>
      <c r="Z160" s="410"/>
    </row>
    <row r="161" spans="1:29" s="369" customFormat="1" ht="14.25">
      <c r="A161" s="511">
        <v>3</v>
      </c>
      <c r="B161" s="474">
        <v>44274</v>
      </c>
      <c r="C161" s="512"/>
      <c r="D161" s="513" t="s">
        <v>744</v>
      </c>
      <c r="E161" s="476" t="s">
        <v>557</v>
      </c>
      <c r="F161" s="444">
        <v>4070</v>
      </c>
      <c r="G161" s="477">
        <v>3750</v>
      </c>
      <c r="H161" s="444">
        <v>4530</v>
      </c>
      <c r="I161" s="478">
        <v>4800</v>
      </c>
      <c r="J161" s="514" t="s">
        <v>865</v>
      </c>
      <c r="K161" s="514">
        <f t="shared" ref="K161" si="133">H161-F161</f>
        <v>460</v>
      </c>
      <c r="L161" s="515">
        <f>(F161*-0.8)/100</f>
        <v>-32.56</v>
      </c>
      <c r="M161" s="442">
        <f t="shared" ref="M161" si="134">(K161+L161)/F161</f>
        <v>0.10502211302211302</v>
      </c>
      <c r="N161" s="516" t="s">
        <v>556</v>
      </c>
      <c r="O161" s="443">
        <v>44287</v>
      </c>
      <c r="P161" s="95"/>
      <c r="Q161" s="416"/>
      <c r="R161" s="453" t="s">
        <v>559</v>
      </c>
      <c r="S161" s="410"/>
      <c r="T161" s="410"/>
      <c r="U161" s="410"/>
      <c r="V161" s="410"/>
      <c r="W161" s="410"/>
      <c r="X161" s="410"/>
      <c r="Y161" s="410"/>
      <c r="Z161" s="410"/>
    </row>
    <row r="162" spans="1:29" s="369" customFormat="1" ht="14.25">
      <c r="A162" s="433"/>
      <c r="B162" s="373"/>
      <c r="C162" s="435"/>
      <c r="D162" s="385"/>
      <c r="E162" s="378"/>
      <c r="F162" s="387"/>
      <c r="G162" s="383"/>
      <c r="H162" s="387"/>
      <c r="I162" s="375"/>
      <c r="J162" s="414"/>
      <c r="K162" s="414"/>
      <c r="L162" s="415"/>
      <c r="M162" s="402"/>
      <c r="N162" s="379"/>
      <c r="O162" s="409"/>
      <c r="P162" s="95"/>
      <c r="Q162" s="416"/>
      <c r="R162" s="453"/>
      <c r="S162" s="410"/>
      <c r="T162" s="410"/>
      <c r="U162" s="410"/>
      <c r="V162" s="410"/>
      <c r="W162" s="410"/>
      <c r="X162" s="410"/>
      <c r="Y162" s="410"/>
      <c r="Z162" s="410"/>
    </row>
    <row r="163" spans="1:29" s="5" customFormat="1">
      <c r="A163" s="364"/>
      <c r="B163" s="365"/>
      <c r="C163" s="366"/>
      <c r="D163" s="367"/>
      <c r="E163" s="396"/>
      <c r="F163" s="396"/>
      <c r="G163" s="451"/>
      <c r="H163" s="451"/>
      <c r="I163" s="396"/>
      <c r="J163" s="452"/>
      <c r="K163" s="447"/>
      <c r="L163" s="448"/>
      <c r="M163" s="449"/>
      <c r="N163" s="450"/>
      <c r="O163" s="368"/>
      <c r="P163" s="120"/>
      <c r="Q163"/>
      <c r="R163" s="91"/>
      <c r="T163" s="54"/>
      <c r="U163" s="54"/>
      <c r="V163" s="54"/>
      <c r="W163" s="54"/>
      <c r="X163" s="54"/>
      <c r="Y163" s="54"/>
      <c r="Z163" s="54"/>
    </row>
    <row r="164" spans="1:29">
      <c r="A164" s="20" t="s">
        <v>560</v>
      </c>
      <c r="B164" s="20"/>
      <c r="C164" s="20"/>
      <c r="D164" s="20"/>
      <c r="E164" s="2"/>
      <c r="F164" s="27" t="s">
        <v>562</v>
      </c>
      <c r="G164" s="79"/>
      <c r="H164" s="79"/>
      <c r="I164" s="35"/>
      <c r="J164" s="82"/>
      <c r="K164" s="80"/>
      <c r="L164" s="81"/>
      <c r="M164" s="82"/>
      <c r="N164" s="83"/>
      <c r="O164" s="121"/>
      <c r="P164" s="8"/>
      <c r="Q164" s="13"/>
      <c r="R164" s="93"/>
      <c r="S164" s="13"/>
      <c r="T164" s="13"/>
      <c r="U164" s="13"/>
      <c r="V164" s="13"/>
      <c r="W164" s="13"/>
      <c r="X164" s="13"/>
      <c r="Y164" s="13"/>
    </row>
    <row r="165" spans="1:29">
      <c r="A165" s="26" t="s">
        <v>561</v>
      </c>
      <c r="B165" s="20"/>
      <c r="C165" s="20"/>
      <c r="D165" s="20"/>
      <c r="E165" s="29"/>
      <c r="F165" s="27" t="s">
        <v>564</v>
      </c>
      <c r="G165" s="9"/>
      <c r="H165" s="9"/>
      <c r="I165" s="9"/>
      <c r="J165" s="50"/>
      <c r="K165" s="9"/>
      <c r="L165" s="9"/>
      <c r="M165" s="9"/>
      <c r="N165" s="8"/>
      <c r="O165" s="50"/>
      <c r="Q165" s="4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9">
      <c r="A166" s="26"/>
      <c r="B166" s="20"/>
      <c r="C166" s="20"/>
      <c r="D166" s="20"/>
      <c r="E166" s="29"/>
      <c r="F166" s="27"/>
      <c r="G166" s="9"/>
      <c r="H166" s="9"/>
      <c r="I166" s="9"/>
      <c r="J166" s="50"/>
      <c r="K166" s="9"/>
      <c r="L166" s="9"/>
      <c r="M166" s="9"/>
      <c r="N166" s="8"/>
      <c r="O166" s="50"/>
      <c r="Q166" s="4"/>
      <c r="R166" s="79"/>
      <c r="S166" s="13"/>
      <c r="T166" s="13"/>
      <c r="U166" s="13"/>
      <c r="V166" s="13"/>
      <c r="W166" s="13"/>
      <c r="X166" s="13"/>
      <c r="Y166" s="13"/>
      <c r="Z166" s="13"/>
    </row>
    <row r="167" spans="1:29" ht="15">
      <c r="A167" s="8"/>
      <c r="B167" s="30" t="s">
        <v>823</v>
      </c>
      <c r="C167" s="30"/>
      <c r="D167" s="30"/>
      <c r="E167" s="30"/>
      <c r="F167" s="31"/>
      <c r="G167" s="29"/>
      <c r="H167" s="29"/>
      <c r="I167" s="70"/>
      <c r="J167" s="71"/>
      <c r="K167" s="72"/>
      <c r="L167" s="391"/>
      <c r="M167" s="9"/>
      <c r="N167" s="8"/>
      <c r="O167" s="50"/>
      <c r="Q167" s="4"/>
      <c r="R167" s="79"/>
      <c r="S167" s="13"/>
      <c r="T167" s="13"/>
      <c r="U167" s="13"/>
      <c r="V167" s="13"/>
      <c r="W167" s="13"/>
      <c r="X167" s="13"/>
      <c r="Y167" s="13"/>
      <c r="Z167" s="13"/>
    </row>
    <row r="168" spans="1:29" ht="38.25">
      <c r="A168" s="17" t="s">
        <v>16</v>
      </c>
      <c r="B168" s="18" t="s">
        <v>534</v>
      </c>
      <c r="C168" s="18"/>
      <c r="D168" s="19" t="s">
        <v>545</v>
      </c>
      <c r="E168" s="18" t="s">
        <v>546</v>
      </c>
      <c r="F168" s="18" t="s">
        <v>547</v>
      </c>
      <c r="G168" s="18" t="s">
        <v>566</v>
      </c>
      <c r="H168" s="18" t="s">
        <v>549</v>
      </c>
      <c r="I168" s="18" t="s">
        <v>550</v>
      </c>
      <c r="J168" s="73" t="s">
        <v>551</v>
      </c>
      <c r="K168" s="59" t="s">
        <v>567</v>
      </c>
      <c r="L168" s="74" t="s">
        <v>568</v>
      </c>
      <c r="M168" s="18" t="s">
        <v>569</v>
      </c>
      <c r="N168" s="392" t="s">
        <v>819</v>
      </c>
      <c r="O168" s="60" t="s">
        <v>818</v>
      </c>
      <c r="P168" s="18" t="s">
        <v>554</v>
      </c>
      <c r="Q168" s="75" t="s">
        <v>555</v>
      </c>
      <c r="R168" s="79"/>
      <c r="S168" s="13"/>
      <c r="T168" s="13"/>
      <c r="U168" s="13"/>
      <c r="V168" s="13"/>
      <c r="W168" s="13"/>
      <c r="X168" s="13"/>
      <c r="Y168" s="13"/>
      <c r="Z168" s="13"/>
    </row>
    <row r="169" spans="1:29" ht="14.25">
      <c r="A169" s="358"/>
      <c r="B169" s="373"/>
      <c r="C169" s="377"/>
      <c r="D169" s="385"/>
      <c r="E169" s="378"/>
      <c r="F169" s="403"/>
      <c r="G169" s="383"/>
      <c r="H169" s="378"/>
      <c r="I169" s="375"/>
      <c r="J169" s="414"/>
      <c r="K169" s="414"/>
      <c r="L169" s="415"/>
      <c r="M169" s="413"/>
      <c r="N169" s="415"/>
      <c r="O169" s="402"/>
      <c r="P169" s="379"/>
      <c r="Q169" s="393"/>
      <c r="R169" s="411"/>
      <c r="S169" s="401"/>
      <c r="T169" s="13"/>
      <c r="U169" s="410"/>
      <c r="V169" s="410"/>
      <c r="W169" s="410"/>
      <c r="X169" s="410"/>
      <c r="Y169" s="410"/>
      <c r="Z169" s="410"/>
      <c r="AA169" s="369"/>
      <c r="AB169" s="369"/>
      <c r="AC169" s="369"/>
    </row>
    <row r="170" spans="1:29" ht="14.25">
      <c r="A170" s="358"/>
      <c r="B170" s="373"/>
      <c r="C170" s="377"/>
      <c r="D170" s="385"/>
      <c r="E170" s="378"/>
      <c r="F170" s="403"/>
      <c r="G170" s="383"/>
      <c r="H170" s="378"/>
      <c r="I170" s="375"/>
      <c r="J170" s="414"/>
      <c r="K170" s="414"/>
      <c r="L170" s="415"/>
      <c r="M170" s="413"/>
      <c r="N170" s="415"/>
      <c r="O170" s="402"/>
      <c r="P170" s="379"/>
      <c r="Q170" s="393"/>
      <c r="R170" s="411"/>
      <c r="S170" s="401"/>
      <c r="T170" s="13"/>
      <c r="U170" s="410"/>
      <c r="V170" s="410"/>
      <c r="W170" s="410"/>
      <c r="X170" s="410"/>
      <c r="Y170" s="410"/>
      <c r="Z170" s="410"/>
      <c r="AA170" s="369"/>
      <c r="AB170" s="369"/>
      <c r="AC170" s="369"/>
    </row>
    <row r="171" spans="1:29" s="369" customFormat="1" ht="14.25">
      <c r="A171" s="358"/>
      <c r="B171" s="373"/>
      <c r="C171" s="377"/>
      <c r="D171" s="385"/>
      <c r="E171" s="378"/>
      <c r="F171" s="403"/>
      <c r="G171" s="383"/>
      <c r="H171" s="378"/>
      <c r="I171" s="375"/>
      <c r="J171" s="414"/>
      <c r="K171" s="414"/>
      <c r="L171" s="415"/>
      <c r="M171" s="413"/>
      <c r="N171" s="415"/>
      <c r="O171" s="402"/>
      <c r="P171" s="379"/>
      <c r="Q171" s="393"/>
      <c r="R171" s="408"/>
      <c r="S171" s="410"/>
      <c r="T171" s="410"/>
      <c r="U171" s="410"/>
      <c r="V171" s="410"/>
      <c r="W171" s="410"/>
      <c r="X171" s="410"/>
      <c r="Y171" s="410"/>
      <c r="Z171" s="410"/>
    </row>
    <row r="172" spans="1:29" s="369" customFormat="1" ht="14.25">
      <c r="A172" s="358"/>
      <c r="B172" s="373"/>
      <c r="C172" s="377"/>
      <c r="D172" s="385"/>
      <c r="E172" s="378"/>
      <c r="F172" s="414"/>
      <c r="G172" s="387"/>
      <c r="H172" s="378"/>
      <c r="I172" s="375"/>
      <c r="J172" s="414"/>
      <c r="K172" s="414"/>
      <c r="L172" s="415"/>
      <c r="M172" s="413"/>
      <c r="N172" s="415"/>
      <c r="O172" s="402"/>
      <c r="P172" s="379"/>
      <c r="Q172" s="393"/>
      <c r="R172" s="408"/>
      <c r="S172" s="410"/>
      <c r="T172" s="410"/>
      <c r="U172" s="410"/>
      <c r="V172" s="410"/>
      <c r="W172" s="410"/>
      <c r="X172" s="410"/>
      <c r="Y172" s="410"/>
      <c r="Z172" s="410"/>
    </row>
    <row r="173" spans="1:29" s="369" customFormat="1" ht="14.25">
      <c r="A173" s="358"/>
      <c r="B173" s="373"/>
      <c r="C173" s="377"/>
      <c r="D173" s="385"/>
      <c r="E173" s="378"/>
      <c r="F173" s="414"/>
      <c r="G173" s="387"/>
      <c r="H173" s="378"/>
      <c r="I173" s="375"/>
      <c r="J173" s="414"/>
      <c r="K173" s="414"/>
      <c r="L173" s="415"/>
      <c r="M173" s="413"/>
      <c r="N173" s="415"/>
      <c r="O173" s="402"/>
      <c r="P173" s="379"/>
      <c r="Q173" s="393"/>
      <c r="R173" s="408"/>
      <c r="S173" s="410"/>
      <c r="T173" s="410"/>
      <c r="U173" s="410"/>
      <c r="V173" s="410"/>
      <c r="W173" s="410"/>
      <c r="X173" s="410"/>
      <c r="Y173" s="410"/>
      <c r="Z173" s="410"/>
    </row>
    <row r="174" spans="1:29" s="369" customFormat="1" ht="14.25">
      <c r="A174" s="358"/>
      <c r="B174" s="373"/>
      <c r="C174" s="377"/>
      <c r="D174" s="385"/>
      <c r="E174" s="378"/>
      <c r="F174" s="403"/>
      <c r="G174" s="383"/>
      <c r="H174" s="378"/>
      <c r="I174" s="375"/>
      <c r="J174" s="414"/>
      <c r="K174" s="405"/>
      <c r="L174" s="415"/>
      <c r="M174" s="413"/>
      <c r="N174" s="415"/>
      <c r="O174" s="402"/>
      <c r="P174" s="407"/>
      <c r="Q174" s="393"/>
      <c r="R174" s="408"/>
      <c r="S174" s="410"/>
      <c r="T174" s="410"/>
      <c r="U174" s="410"/>
      <c r="V174" s="410"/>
      <c r="W174" s="410"/>
      <c r="X174" s="410"/>
      <c r="Y174" s="410"/>
      <c r="Z174" s="410"/>
    </row>
    <row r="175" spans="1:29" s="369" customFormat="1" ht="14.25">
      <c r="A175" s="358"/>
      <c r="B175" s="373"/>
      <c r="C175" s="377"/>
      <c r="D175" s="385"/>
      <c r="E175" s="378"/>
      <c r="F175" s="403"/>
      <c r="G175" s="383"/>
      <c r="H175" s="378"/>
      <c r="I175" s="375"/>
      <c r="J175" s="405"/>
      <c r="K175" s="405"/>
      <c r="L175" s="405"/>
      <c r="M175" s="405"/>
      <c r="N175" s="406"/>
      <c r="O175" s="417"/>
      <c r="P175" s="407"/>
      <c r="Q175" s="393"/>
      <c r="R175" s="408"/>
      <c r="S175" s="410"/>
      <c r="T175" s="410"/>
      <c r="U175" s="410"/>
      <c r="V175" s="410"/>
      <c r="W175" s="410"/>
      <c r="X175" s="410"/>
      <c r="Y175" s="410"/>
      <c r="Z175" s="410"/>
    </row>
    <row r="176" spans="1:29" s="369" customFormat="1" ht="14.25">
      <c r="A176" s="358"/>
      <c r="B176" s="373"/>
      <c r="C176" s="377"/>
      <c r="D176" s="385"/>
      <c r="E176" s="378"/>
      <c r="F176" s="414"/>
      <c r="G176" s="387"/>
      <c r="H176" s="378"/>
      <c r="I176" s="375"/>
      <c r="J176" s="414"/>
      <c r="K176" s="414"/>
      <c r="L176" s="415"/>
      <c r="M176" s="413"/>
      <c r="N176" s="415"/>
      <c r="O176" s="402"/>
      <c r="P176" s="379"/>
      <c r="Q176" s="393"/>
      <c r="R176" s="411"/>
      <c r="S176" s="401"/>
      <c r="T176" s="410"/>
      <c r="U176" s="410"/>
      <c r="V176" s="410"/>
      <c r="W176" s="410"/>
      <c r="X176" s="410"/>
      <c r="Y176" s="410"/>
      <c r="Z176" s="410"/>
    </row>
    <row r="177" spans="1:26" s="369" customFormat="1" ht="14.25">
      <c r="A177" s="358"/>
      <c r="B177" s="373"/>
      <c r="C177" s="377"/>
      <c r="D177" s="385"/>
      <c r="E177" s="378"/>
      <c r="F177" s="403"/>
      <c r="G177" s="383"/>
      <c r="H177" s="378"/>
      <c r="I177" s="375"/>
      <c r="J177" s="352"/>
      <c r="K177" s="352"/>
      <c r="L177" s="352"/>
      <c r="M177" s="352"/>
      <c r="N177" s="404"/>
      <c r="O177" s="402"/>
      <c r="P177" s="380"/>
      <c r="Q177" s="393"/>
      <c r="R177" s="411"/>
      <c r="S177" s="401"/>
      <c r="T177" s="410"/>
      <c r="U177" s="410"/>
      <c r="V177" s="410"/>
      <c r="W177" s="410"/>
      <c r="X177" s="410"/>
      <c r="Y177" s="410"/>
      <c r="Z177" s="410"/>
    </row>
    <row r="178" spans="1:26">
      <c r="A178" s="26"/>
      <c r="B178" s="20"/>
      <c r="C178" s="20"/>
      <c r="D178" s="20"/>
      <c r="E178" s="29"/>
      <c r="F178" s="27"/>
      <c r="G178" s="9"/>
      <c r="H178" s="9"/>
      <c r="I178" s="9"/>
      <c r="J178" s="50"/>
      <c r="K178" s="9"/>
      <c r="L178" s="9"/>
      <c r="M178" s="9"/>
      <c r="N178" s="8"/>
      <c r="O178" s="50"/>
      <c r="P178" s="4"/>
      <c r="Q178" s="8"/>
      <c r="R178" s="138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26"/>
      <c r="B179" s="20"/>
      <c r="C179" s="20"/>
      <c r="D179" s="20"/>
      <c r="E179" s="29"/>
      <c r="F179" s="27"/>
      <c r="G179" s="38"/>
      <c r="H179" s="39"/>
      <c r="I179" s="79"/>
      <c r="J179" s="14"/>
      <c r="K179" s="80"/>
      <c r="L179" s="81"/>
      <c r="M179" s="82"/>
      <c r="N179" s="83"/>
      <c r="O179" s="84"/>
      <c r="P179" s="8"/>
      <c r="Q179" s="13"/>
      <c r="R179" s="138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34"/>
      <c r="B180" s="42"/>
      <c r="C180" s="99"/>
      <c r="D180" s="3"/>
      <c r="E180" s="35"/>
      <c r="F180" s="79"/>
      <c r="G180" s="38"/>
      <c r="H180" s="39"/>
      <c r="I180" s="79"/>
      <c r="J180" s="14"/>
      <c r="K180" s="80"/>
      <c r="L180" s="81"/>
      <c r="M180" s="82"/>
      <c r="N180" s="83"/>
      <c r="O180" s="84"/>
      <c r="P180" s="8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 ht="15">
      <c r="A181" s="2"/>
      <c r="B181" s="100" t="s">
        <v>576</v>
      </c>
      <c r="C181" s="100"/>
      <c r="D181" s="100"/>
      <c r="E181" s="100"/>
      <c r="F181" s="14"/>
      <c r="G181" s="14"/>
      <c r="H181" s="101"/>
      <c r="I181" s="14"/>
      <c r="J181" s="71"/>
      <c r="K181" s="72"/>
      <c r="L181" s="14"/>
      <c r="M181" s="14"/>
      <c r="N181" s="13"/>
      <c r="O181" s="95"/>
      <c r="P181" s="8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 ht="38.25">
      <c r="A182" s="17" t="s">
        <v>16</v>
      </c>
      <c r="B182" s="18" t="s">
        <v>534</v>
      </c>
      <c r="C182" s="18"/>
      <c r="D182" s="19" t="s">
        <v>545</v>
      </c>
      <c r="E182" s="18" t="s">
        <v>546</v>
      </c>
      <c r="F182" s="18" t="s">
        <v>547</v>
      </c>
      <c r="G182" s="18" t="s">
        <v>577</v>
      </c>
      <c r="H182" s="18" t="s">
        <v>578</v>
      </c>
      <c r="I182" s="18" t="s">
        <v>550</v>
      </c>
      <c r="J182" s="58" t="s">
        <v>551</v>
      </c>
      <c r="K182" s="18" t="s">
        <v>552</v>
      </c>
      <c r="L182" s="18" t="s">
        <v>553</v>
      </c>
      <c r="M182" s="18" t="s">
        <v>554</v>
      </c>
      <c r="N182" s="19" t="s">
        <v>555</v>
      </c>
      <c r="O182" s="95"/>
      <c r="P182" s="8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1</v>
      </c>
      <c r="B183" s="102">
        <v>41579</v>
      </c>
      <c r="C183" s="102"/>
      <c r="D183" s="103" t="s">
        <v>579</v>
      </c>
      <c r="E183" s="104" t="s">
        <v>580</v>
      </c>
      <c r="F183" s="105">
        <v>82</v>
      </c>
      <c r="G183" s="104" t="s">
        <v>581</v>
      </c>
      <c r="H183" s="104">
        <v>100</v>
      </c>
      <c r="I183" s="122">
        <v>100</v>
      </c>
      <c r="J183" s="123" t="s">
        <v>582</v>
      </c>
      <c r="K183" s="124">
        <f t="shared" ref="K183:K214" si="135">H183-F183</f>
        <v>18</v>
      </c>
      <c r="L183" s="125">
        <f t="shared" ref="L183:L214" si="136">K183/F183</f>
        <v>0.21951219512195122</v>
      </c>
      <c r="M183" s="126" t="s">
        <v>556</v>
      </c>
      <c r="N183" s="127">
        <v>42657</v>
      </c>
      <c r="O183" s="50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2</v>
      </c>
      <c r="B184" s="102">
        <v>41794</v>
      </c>
      <c r="C184" s="102"/>
      <c r="D184" s="103" t="s">
        <v>583</v>
      </c>
      <c r="E184" s="104" t="s">
        <v>557</v>
      </c>
      <c r="F184" s="105">
        <v>257</v>
      </c>
      <c r="G184" s="104" t="s">
        <v>581</v>
      </c>
      <c r="H184" s="104">
        <v>300</v>
      </c>
      <c r="I184" s="122">
        <v>300</v>
      </c>
      <c r="J184" s="123" t="s">
        <v>582</v>
      </c>
      <c r="K184" s="124">
        <f t="shared" si="135"/>
        <v>43</v>
      </c>
      <c r="L184" s="125">
        <f t="shared" si="136"/>
        <v>0.16731517509727625</v>
      </c>
      <c r="M184" s="126" t="s">
        <v>556</v>
      </c>
      <c r="N184" s="127">
        <v>41822</v>
      </c>
      <c r="O184" s="50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3</v>
      </c>
      <c r="B185" s="102">
        <v>41828</v>
      </c>
      <c r="C185" s="102"/>
      <c r="D185" s="103" t="s">
        <v>584</v>
      </c>
      <c r="E185" s="104" t="s">
        <v>557</v>
      </c>
      <c r="F185" s="105">
        <v>393</v>
      </c>
      <c r="G185" s="104" t="s">
        <v>581</v>
      </c>
      <c r="H185" s="104">
        <v>468</v>
      </c>
      <c r="I185" s="122">
        <v>468</v>
      </c>
      <c r="J185" s="123" t="s">
        <v>582</v>
      </c>
      <c r="K185" s="124">
        <f t="shared" si="135"/>
        <v>75</v>
      </c>
      <c r="L185" s="125">
        <f t="shared" si="136"/>
        <v>0.19083969465648856</v>
      </c>
      <c r="M185" s="126" t="s">
        <v>556</v>
      </c>
      <c r="N185" s="127">
        <v>41863</v>
      </c>
      <c r="O185" s="50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4</v>
      </c>
      <c r="B186" s="102">
        <v>41857</v>
      </c>
      <c r="C186" s="102"/>
      <c r="D186" s="103" t="s">
        <v>585</v>
      </c>
      <c r="E186" s="104" t="s">
        <v>557</v>
      </c>
      <c r="F186" s="105">
        <v>205</v>
      </c>
      <c r="G186" s="104" t="s">
        <v>581</v>
      </c>
      <c r="H186" s="104">
        <v>275</v>
      </c>
      <c r="I186" s="122">
        <v>250</v>
      </c>
      <c r="J186" s="123" t="s">
        <v>582</v>
      </c>
      <c r="K186" s="124">
        <f t="shared" si="135"/>
        <v>70</v>
      </c>
      <c r="L186" s="125">
        <f t="shared" si="136"/>
        <v>0.34146341463414637</v>
      </c>
      <c r="M186" s="126" t="s">
        <v>556</v>
      </c>
      <c r="N186" s="127">
        <v>41962</v>
      </c>
      <c r="O186" s="50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5</v>
      </c>
      <c r="B187" s="102">
        <v>41886</v>
      </c>
      <c r="C187" s="102"/>
      <c r="D187" s="103" t="s">
        <v>586</v>
      </c>
      <c r="E187" s="104" t="s">
        <v>557</v>
      </c>
      <c r="F187" s="105">
        <v>162</v>
      </c>
      <c r="G187" s="104" t="s">
        <v>581</v>
      </c>
      <c r="H187" s="104">
        <v>190</v>
      </c>
      <c r="I187" s="122">
        <v>190</v>
      </c>
      <c r="J187" s="123" t="s">
        <v>582</v>
      </c>
      <c r="K187" s="124">
        <f t="shared" si="135"/>
        <v>28</v>
      </c>
      <c r="L187" s="125">
        <f t="shared" si="136"/>
        <v>0.1728395061728395</v>
      </c>
      <c r="M187" s="126" t="s">
        <v>556</v>
      </c>
      <c r="N187" s="127">
        <v>42006</v>
      </c>
      <c r="O187" s="50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6</v>
      </c>
      <c r="B188" s="102">
        <v>41886</v>
      </c>
      <c r="C188" s="102"/>
      <c r="D188" s="103" t="s">
        <v>587</v>
      </c>
      <c r="E188" s="104" t="s">
        <v>557</v>
      </c>
      <c r="F188" s="105">
        <v>75</v>
      </c>
      <c r="G188" s="104" t="s">
        <v>581</v>
      </c>
      <c r="H188" s="104">
        <v>91.5</v>
      </c>
      <c r="I188" s="122" t="s">
        <v>588</v>
      </c>
      <c r="J188" s="123" t="s">
        <v>589</v>
      </c>
      <c r="K188" s="124">
        <f t="shared" si="135"/>
        <v>16.5</v>
      </c>
      <c r="L188" s="125">
        <f t="shared" si="136"/>
        <v>0.22</v>
      </c>
      <c r="M188" s="126" t="s">
        <v>556</v>
      </c>
      <c r="N188" s="127">
        <v>41954</v>
      </c>
      <c r="O188" s="50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7</v>
      </c>
      <c r="B189" s="102">
        <v>41913</v>
      </c>
      <c r="C189" s="102"/>
      <c r="D189" s="103" t="s">
        <v>590</v>
      </c>
      <c r="E189" s="104" t="s">
        <v>557</v>
      </c>
      <c r="F189" s="105">
        <v>850</v>
      </c>
      <c r="G189" s="104" t="s">
        <v>581</v>
      </c>
      <c r="H189" s="104">
        <v>982.5</v>
      </c>
      <c r="I189" s="122">
        <v>1050</v>
      </c>
      <c r="J189" s="123" t="s">
        <v>591</v>
      </c>
      <c r="K189" s="124">
        <f t="shared" si="135"/>
        <v>132.5</v>
      </c>
      <c r="L189" s="125">
        <f t="shared" si="136"/>
        <v>0.15588235294117647</v>
      </c>
      <c r="M189" s="126" t="s">
        <v>556</v>
      </c>
      <c r="N189" s="127">
        <v>42039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8</v>
      </c>
      <c r="B190" s="102">
        <v>41913</v>
      </c>
      <c r="C190" s="102"/>
      <c r="D190" s="103" t="s">
        <v>592</v>
      </c>
      <c r="E190" s="104" t="s">
        <v>557</v>
      </c>
      <c r="F190" s="105">
        <v>475</v>
      </c>
      <c r="G190" s="104" t="s">
        <v>581</v>
      </c>
      <c r="H190" s="104">
        <v>515</v>
      </c>
      <c r="I190" s="122">
        <v>600</v>
      </c>
      <c r="J190" s="123" t="s">
        <v>593</v>
      </c>
      <c r="K190" s="124">
        <f t="shared" si="135"/>
        <v>40</v>
      </c>
      <c r="L190" s="125">
        <f t="shared" si="136"/>
        <v>8.4210526315789472E-2</v>
      </c>
      <c r="M190" s="126" t="s">
        <v>556</v>
      </c>
      <c r="N190" s="127">
        <v>41939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9</v>
      </c>
      <c r="B191" s="102">
        <v>41913</v>
      </c>
      <c r="C191" s="102"/>
      <c r="D191" s="103" t="s">
        <v>594</v>
      </c>
      <c r="E191" s="104" t="s">
        <v>557</v>
      </c>
      <c r="F191" s="105">
        <v>86</v>
      </c>
      <c r="G191" s="104" t="s">
        <v>581</v>
      </c>
      <c r="H191" s="104">
        <v>99</v>
      </c>
      <c r="I191" s="122">
        <v>140</v>
      </c>
      <c r="J191" s="123" t="s">
        <v>595</v>
      </c>
      <c r="K191" s="124">
        <f t="shared" si="135"/>
        <v>13</v>
      </c>
      <c r="L191" s="125">
        <f t="shared" si="136"/>
        <v>0.15116279069767441</v>
      </c>
      <c r="M191" s="126" t="s">
        <v>556</v>
      </c>
      <c r="N191" s="127">
        <v>41939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10</v>
      </c>
      <c r="B192" s="102">
        <v>41926</v>
      </c>
      <c r="C192" s="102"/>
      <c r="D192" s="103" t="s">
        <v>596</v>
      </c>
      <c r="E192" s="104" t="s">
        <v>557</v>
      </c>
      <c r="F192" s="105">
        <v>496.6</v>
      </c>
      <c r="G192" s="104" t="s">
        <v>581</v>
      </c>
      <c r="H192" s="104">
        <v>621</v>
      </c>
      <c r="I192" s="122">
        <v>580</v>
      </c>
      <c r="J192" s="123" t="s">
        <v>582</v>
      </c>
      <c r="K192" s="124">
        <f t="shared" si="135"/>
        <v>124.39999999999998</v>
      </c>
      <c r="L192" s="125">
        <f t="shared" si="136"/>
        <v>0.25050342327829234</v>
      </c>
      <c r="M192" s="126" t="s">
        <v>556</v>
      </c>
      <c r="N192" s="127">
        <v>42605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11</v>
      </c>
      <c r="B193" s="102">
        <v>41926</v>
      </c>
      <c r="C193" s="102"/>
      <c r="D193" s="103" t="s">
        <v>597</v>
      </c>
      <c r="E193" s="104" t="s">
        <v>557</v>
      </c>
      <c r="F193" s="105">
        <v>2481.9</v>
      </c>
      <c r="G193" s="104" t="s">
        <v>581</v>
      </c>
      <c r="H193" s="104">
        <v>2840</v>
      </c>
      <c r="I193" s="122">
        <v>2870</v>
      </c>
      <c r="J193" s="123" t="s">
        <v>598</v>
      </c>
      <c r="K193" s="124">
        <f t="shared" si="135"/>
        <v>358.09999999999991</v>
      </c>
      <c r="L193" s="125">
        <f t="shared" si="136"/>
        <v>0.14428462065353154</v>
      </c>
      <c r="M193" s="126" t="s">
        <v>556</v>
      </c>
      <c r="N193" s="127">
        <v>42017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12</v>
      </c>
      <c r="B194" s="102">
        <v>41928</v>
      </c>
      <c r="C194" s="102"/>
      <c r="D194" s="103" t="s">
        <v>599</v>
      </c>
      <c r="E194" s="104" t="s">
        <v>557</v>
      </c>
      <c r="F194" s="105">
        <v>84.5</v>
      </c>
      <c r="G194" s="104" t="s">
        <v>581</v>
      </c>
      <c r="H194" s="104">
        <v>93</v>
      </c>
      <c r="I194" s="122">
        <v>110</v>
      </c>
      <c r="J194" s="123" t="s">
        <v>600</v>
      </c>
      <c r="K194" s="124">
        <f t="shared" si="135"/>
        <v>8.5</v>
      </c>
      <c r="L194" s="125">
        <f t="shared" si="136"/>
        <v>0.10059171597633136</v>
      </c>
      <c r="M194" s="126" t="s">
        <v>556</v>
      </c>
      <c r="N194" s="127">
        <v>41939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13</v>
      </c>
      <c r="B195" s="102">
        <v>41928</v>
      </c>
      <c r="C195" s="102"/>
      <c r="D195" s="103" t="s">
        <v>601</v>
      </c>
      <c r="E195" s="104" t="s">
        <v>557</v>
      </c>
      <c r="F195" s="105">
        <v>401</v>
      </c>
      <c r="G195" s="104" t="s">
        <v>581</v>
      </c>
      <c r="H195" s="104">
        <v>428</v>
      </c>
      <c r="I195" s="122">
        <v>450</v>
      </c>
      <c r="J195" s="123" t="s">
        <v>602</v>
      </c>
      <c r="K195" s="124">
        <f t="shared" si="135"/>
        <v>27</v>
      </c>
      <c r="L195" s="125">
        <f t="shared" si="136"/>
        <v>6.7331670822942641E-2</v>
      </c>
      <c r="M195" s="126" t="s">
        <v>556</v>
      </c>
      <c r="N195" s="127">
        <v>42020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14</v>
      </c>
      <c r="B196" s="102">
        <v>41928</v>
      </c>
      <c r="C196" s="102"/>
      <c r="D196" s="103" t="s">
        <v>603</v>
      </c>
      <c r="E196" s="104" t="s">
        <v>557</v>
      </c>
      <c r="F196" s="105">
        <v>101</v>
      </c>
      <c r="G196" s="104" t="s">
        <v>581</v>
      </c>
      <c r="H196" s="104">
        <v>112</v>
      </c>
      <c r="I196" s="122">
        <v>120</v>
      </c>
      <c r="J196" s="123" t="s">
        <v>604</v>
      </c>
      <c r="K196" s="124">
        <f t="shared" si="135"/>
        <v>11</v>
      </c>
      <c r="L196" s="125">
        <f t="shared" si="136"/>
        <v>0.10891089108910891</v>
      </c>
      <c r="M196" s="126" t="s">
        <v>556</v>
      </c>
      <c r="N196" s="127">
        <v>41939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15</v>
      </c>
      <c r="B197" s="102">
        <v>41954</v>
      </c>
      <c r="C197" s="102"/>
      <c r="D197" s="103" t="s">
        <v>605</v>
      </c>
      <c r="E197" s="104" t="s">
        <v>557</v>
      </c>
      <c r="F197" s="105">
        <v>59</v>
      </c>
      <c r="G197" s="104" t="s">
        <v>581</v>
      </c>
      <c r="H197" s="104">
        <v>76</v>
      </c>
      <c r="I197" s="122">
        <v>76</v>
      </c>
      <c r="J197" s="123" t="s">
        <v>582</v>
      </c>
      <c r="K197" s="124">
        <f t="shared" si="135"/>
        <v>17</v>
      </c>
      <c r="L197" s="125">
        <f t="shared" si="136"/>
        <v>0.28813559322033899</v>
      </c>
      <c r="M197" s="126" t="s">
        <v>556</v>
      </c>
      <c r="N197" s="127">
        <v>43032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16</v>
      </c>
      <c r="B198" s="102">
        <v>41954</v>
      </c>
      <c r="C198" s="102"/>
      <c r="D198" s="103" t="s">
        <v>594</v>
      </c>
      <c r="E198" s="104" t="s">
        <v>557</v>
      </c>
      <c r="F198" s="105">
        <v>99</v>
      </c>
      <c r="G198" s="104" t="s">
        <v>581</v>
      </c>
      <c r="H198" s="104">
        <v>120</v>
      </c>
      <c r="I198" s="122">
        <v>120</v>
      </c>
      <c r="J198" s="123" t="s">
        <v>606</v>
      </c>
      <c r="K198" s="124">
        <f t="shared" si="135"/>
        <v>21</v>
      </c>
      <c r="L198" s="125">
        <f t="shared" si="136"/>
        <v>0.21212121212121213</v>
      </c>
      <c r="M198" s="126" t="s">
        <v>556</v>
      </c>
      <c r="N198" s="127">
        <v>41960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17</v>
      </c>
      <c r="B199" s="102">
        <v>41956</v>
      </c>
      <c r="C199" s="102"/>
      <c r="D199" s="103" t="s">
        <v>607</v>
      </c>
      <c r="E199" s="104" t="s">
        <v>557</v>
      </c>
      <c r="F199" s="105">
        <v>22</v>
      </c>
      <c r="G199" s="104" t="s">
        <v>581</v>
      </c>
      <c r="H199" s="104">
        <v>33.549999999999997</v>
      </c>
      <c r="I199" s="122">
        <v>32</v>
      </c>
      <c r="J199" s="123" t="s">
        <v>608</v>
      </c>
      <c r="K199" s="124">
        <f t="shared" si="135"/>
        <v>11.549999999999997</v>
      </c>
      <c r="L199" s="125">
        <f t="shared" si="136"/>
        <v>0.52499999999999991</v>
      </c>
      <c r="M199" s="126" t="s">
        <v>556</v>
      </c>
      <c r="N199" s="127">
        <v>42188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18</v>
      </c>
      <c r="B200" s="102">
        <v>41976</v>
      </c>
      <c r="C200" s="102"/>
      <c r="D200" s="103" t="s">
        <v>609</v>
      </c>
      <c r="E200" s="104" t="s">
        <v>557</v>
      </c>
      <c r="F200" s="105">
        <v>440</v>
      </c>
      <c r="G200" s="104" t="s">
        <v>581</v>
      </c>
      <c r="H200" s="104">
        <v>520</v>
      </c>
      <c r="I200" s="122">
        <v>520</v>
      </c>
      <c r="J200" s="123" t="s">
        <v>610</v>
      </c>
      <c r="K200" s="124">
        <f t="shared" si="135"/>
        <v>80</v>
      </c>
      <c r="L200" s="125">
        <f t="shared" si="136"/>
        <v>0.18181818181818182</v>
      </c>
      <c r="M200" s="126" t="s">
        <v>556</v>
      </c>
      <c r="N200" s="127">
        <v>42208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19</v>
      </c>
      <c r="B201" s="102">
        <v>41976</v>
      </c>
      <c r="C201" s="102"/>
      <c r="D201" s="103" t="s">
        <v>611</v>
      </c>
      <c r="E201" s="104" t="s">
        <v>557</v>
      </c>
      <c r="F201" s="105">
        <v>360</v>
      </c>
      <c r="G201" s="104" t="s">
        <v>581</v>
      </c>
      <c r="H201" s="104">
        <v>427</v>
      </c>
      <c r="I201" s="122">
        <v>425</v>
      </c>
      <c r="J201" s="123" t="s">
        <v>612</v>
      </c>
      <c r="K201" s="124">
        <f t="shared" si="135"/>
        <v>67</v>
      </c>
      <c r="L201" s="125">
        <f t="shared" si="136"/>
        <v>0.18611111111111112</v>
      </c>
      <c r="M201" s="126" t="s">
        <v>556</v>
      </c>
      <c r="N201" s="127">
        <v>42058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20</v>
      </c>
      <c r="B202" s="102">
        <v>42012</v>
      </c>
      <c r="C202" s="102"/>
      <c r="D202" s="103" t="s">
        <v>613</v>
      </c>
      <c r="E202" s="104" t="s">
        <v>557</v>
      </c>
      <c r="F202" s="105">
        <v>360</v>
      </c>
      <c r="G202" s="104" t="s">
        <v>581</v>
      </c>
      <c r="H202" s="104">
        <v>455</v>
      </c>
      <c r="I202" s="122">
        <v>420</v>
      </c>
      <c r="J202" s="123" t="s">
        <v>614</v>
      </c>
      <c r="K202" s="124">
        <f t="shared" si="135"/>
        <v>95</v>
      </c>
      <c r="L202" s="125">
        <f t="shared" si="136"/>
        <v>0.2638888888888889</v>
      </c>
      <c r="M202" s="126" t="s">
        <v>556</v>
      </c>
      <c r="N202" s="127">
        <v>42024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21</v>
      </c>
      <c r="B203" s="102">
        <v>42012</v>
      </c>
      <c r="C203" s="102"/>
      <c r="D203" s="103" t="s">
        <v>615</v>
      </c>
      <c r="E203" s="104" t="s">
        <v>557</v>
      </c>
      <c r="F203" s="105">
        <v>130</v>
      </c>
      <c r="G203" s="104"/>
      <c r="H203" s="104">
        <v>175.5</v>
      </c>
      <c r="I203" s="122">
        <v>165</v>
      </c>
      <c r="J203" s="123" t="s">
        <v>616</v>
      </c>
      <c r="K203" s="124">
        <f t="shared" si="135"/>
        <v>45.5</v>
      </c>
      <c r="L203" s="125">
        <f t="shared" si="136"/>
        <v>0.35</v>
      </c>
      <c r="M203" s="126" t="s">
        <v>556</v>
      </c>
      <c r="N203" s="127">
        <v>43088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22</v>
      </c>
      <c r="B204" s="102">
        <v>42040</v>
      </c>
      <c r="C204" s="102"/>
      <c r="D204" s="103" t="s">
        <v>376</v>
      </c>
      <c r="E204" s="104" t="s">
        <v>580</v>
      </c>
      <c r="F204" s="105">
        <v>98</v>
      </c>
      <c r="G204" s="104"/>
      <c r="H204" s="104">
        <v>120</v>
      </c>
      <c r="I204" s="122">
        <v>120</v>
      </c>
      <c r="J204" s="123" t="s">
        <v>582</v>
      </c>
      <c r="K204" s="124">
        <f t="shared" si="135"/>
        <v>22</v>
      </c>
      <c r="L204" s="125">
        <f t="shared" si="136"/>
        <v>0.22448979591836735</v>
      </c>
      <c r="M204" s="126" t="s">
        <v>556</v>
      </c>
      <c r="N204" s="127">
        <v>42753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23</v>
      </c>
      <c r="B205" s="102">
        <v>42040</v>
      </c>
      <c r="C205" s="102"/>
      <c r="D205" s="103" t="s">
        <v>617</v>
      </c>
      <c r="E205" s="104" t="s">
        <v>580</v>
      </c>
      <c r="F205" s="105">
        <v>196</v>
      </c>
      <c r="G205" s="104"/>
      <c r="H205" s="104">
        <v>262</v>
      </c>
      <c r="I205" s="122">
        <v>255</v>
      </c>
      <c r="J205" s="123" t="s">
        <v>582</v>
      </c>
      <c r="K205" s="124">
        <f t="shared" si="135"/>
        <v>66</v>
      </c>
      <c r="L205" s="125">
        <f t="shared" si="136"/>
        <v>0.33673469387755101</v>
      </c>
      <c r="M205" s="126" t="s">
        <v>556</v>
      </c>
      <c r="N205" s="127">
        <v>42599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5">
        <v>24</v>
      </c>
      <c r="B206" s="106">
        <v>42067</v>
      </c>
      <c r="C206" s="106"/>
      <c r="D206" s="107" t="s">
        <v>375</v>
      </c>
      <c r="E206" s="108" t="s">
        <v>580</v>
      </c>
      <c r="F206" s="109">
        <v>235</v>
      </c>
      <c r="G206" s="109"/>
      <c r="H206" s="110">
        <v>77</v>
      </c>
      <c r="I206" s="128" t="s">
        <v>618</v>
      </c>
      <c r="J206" s="129" t="s">
        <v>619</v>
      </c>
      <c r="K206" s="130">
        <f t="shared" si="135"/>
        <v>-158</v>
      </c>
      <c r="L206" s="131">
        <f t="shared" si="136"/>
        <v>-0.67234042553191486</v>
      </c>
      <c r="M206" s="132" t="s">
        <v>620</v>
      </c>
      <c r="N206" s="133">
        <v>43522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25</v>
      </c>
      <c r="B207" s="102">
        <v>42067</v>
      </c>
      <c r="C207" s="102"/>
      <c r="D207" s="103" t="s">
        <v>453</v>
      </c>
      <c r="E207" s="104" t="s">
        <v>580</v>
      </c>
      <c r="F207" s="105">
        <v>185</v>
      </c>
      <c r="G207" s="104"/>
      <c r="H207" s="104">
        <v>224</v>
      </c>
      <c r="I207" s="122" t="s">
        <v>621</v>
      </c>
      <c r="J207" s="123" t="s">
        <v>582</v>
      </c>
      <c r="K207" s="124">
        <f t="shared" si="135"/>
        <v>39</v>
      </c>
      <c r="L207" s="125">
        <f t="shared" si="136"/>
        <v>0.21081081081081082</v>
      </c>
      <c r="M207" s="126" t="s">
        <v>556</v>
      </c>
      <c r="N207" s="127">
        <v>42647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339">
        <v>26</v>
      </c>
      <c r="B208" s="111">
        <v>42090</v>
      </c>
      <c r="C208" s="111"/>
      <c r="D208" s="112" t="s">
        <v>622</v>
      </c>
      <c r="E208" s="113" t="s">
        <v>580</v>
      </c>
      <c r="F208" s="114">
        <v>49.5</v>
      </c>
      <c r="G208" s="115"/>
      <c r="H208" s="115">
        <v>15.85</v>
      </c>
      <c r="I208" s="115">
        <v>67</v>
      </c>
      <c r="J208" s="134" t="s">
        <v>623</v>
      </c>
      <c r="K208" s="115">
        <f t="shared" si="135"/>
        <v>-33.65</v>
      </c>
      <c r="L208" s="135">
        <f t="shared" si="136"/>
        <v>-0.67979797979797973</v>
      </c>
      <c r="M208" s="132" t="s">
        <v>620</v>
      </c>
      <c r="N208" s="136">
        <v>43627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27</v>
      </c>
      <c r="B209" s="102">
        <v>42093</v>
      </c>
      <c r="C209" s="102"/>
      <c r="D209" s="103" t="s">
        <v>624</v>
      </c>
      <c r="E209" s="104" t="s">
        <v>580</v>
      </c>
      <c r="F209" s="105">
        <v>183.5</v>
      </c>
      <c r="G209" s="104"/>
      <c r="H209" s="104">
        <v>219</v>
      </c>
      <c r="I209" s="122">
        <v>218</v>
      </c>
      <c r="J209" s="123" t="s">
        <v>625</v>
      </c>
      <c r="K209" s="124">
        <f t="shared" si="135"/>
        <v>35.5</v>
      </c>
      <c r="L209" s="125">
        <f t="shared" si="136"/>
        <v>0.19346049046321526</v>
      </c>
      <c r="M209" s="126" t="s">
        <v>556</v>
      </c>
      <c r="N209" s="127">
        <v>42103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28</v>
      </c>
      <c r="B210" s="102">
        <v>42114</v>
      </c>
      <c r="C210" s="102"/>
      <c r="D210" s="103" t="s">
        <v>626</v>
      </c>
      <c r="E210" s="104" t="s">
        <v>580</v>
      </c>
      <c r="F210" s="105">
        <f>(227+237)/2</f>
        <v>232</v>
      </c>
      <c r="G210" s="104"/>
      <c r="H210" s="104">
        <v>298</v>
      </c>
      <c r="I210" s="122">
        <v>298</v>
      </c>
      <c r="J210" s="123" t="s">
        <v>582</v>
      </c>
      <c r="K210" s="124">
        <f t="shared" si="135"/>
        <v>66</v>
      </c>
      <c r="L210" s="125">
        <f t="shared" si="136"/>
        <v>0.28448275862068967</v>
      </c>
      <c r="M210" s="126" t="s">
        <v>556</v>
      </c>
      <c r="N210" s="127">
        <v>42823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29</v>
      </c>
      <c r="B211" s="102">
        <v>42128</v>
      </c>
      <c r="C211" s="102"/>
      <c r="D211" s="103" t="s">
        <v>627</v>
      </c>
      <c r="E211" s="104" t="s">
        <v>557</v>
      </c>
      <c r="F211" s="105">
        <v>385</v>
      </c>
      <c r="G211" s="104"/>
      <c r="H211" s="104">
        <f>212.5+331</f>
        <v>543.5</v>
      </c>
      <c r="I211" s="122">
        <v>510</v>
      </c>
      <c r="J211" s="123" t="s">
        <v>628</v>
      </c>
      <c r="K211" s="124">
        <f t="shared" si="135"/>
        <v>158.5</v>
      </c>
      <c r="L211" s="125">
        <f t="shared" si="136"/>
        <v>0.41168831168831171</v>
      </c>
      <c r="M211" s="126" t="s">
        <v>556</v>
      </c>
      <c r="N211" s="127">
        <v>42235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30</v>
      </c>
      <c r="B212" s="102">
        <v>42128</v>
      </c>
      <c r="C212" s="102"/>
      <c r="D212" s="103" t="s">
        <v>629</v>
      </c>
      <c r="E212" s="104" t="s">
        <v>557</v>
      </c>
      <c r="F212" s="105">
        <v>115.5</v>
      </c>
      <c r="G212" s="104"/>
      <c r="H212" s="104">
        <v>146</v>
      </c>
      <c r="I212" s="122">
        <v>142</v>
      </c>
      <c r="J212" s="123" t="s">
        <v>630</v>
      </c>
      <c r="K212" s="124">
        <f t="shared" si="135"/>
        <v>30.5</v>
      </c>
      <c r="L212" s="125">
        <f t="shared" si="136"/>
        <v>0.26406926406926406</v>
      </c>
      <c r="M212" s="126" t="s">
        <v>556</v>
      </c>
      <c r="N212" s="127">
        <v>42202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31</v>
      </c>
      <c r="B213" s="102">
        <v>42151</v>
      </c>
      <c r="C213" s="102"/>
      <c r="D213" s="103" t="s">
        <v>631</v>
      </c>
      <c r="E213" s="104" t="s">
        <v>557</v>
      </c>
      <c r="F213" s="105">
        <v>237.5</v>
      </c>
      <c r="G213" s="104"/>
      <c r="H213" s="104">
        <v>279.5</v>
      </c>
      <c r="I213" s="122">
        <v>278</v>
      </c>
      <c r="J213" s="123" t="s">
        <v>582</v>
      </c>
      <c r="K213" s="124">
        <f t="shared" si="135"/>
        <v>42</v>
      </c>
      <c r="L213" s="125">
        <f t="shared" si="136"/>
        <v>0.17684210526315788</v>
      </c>
      <c r="M213" s="126" t="s">
        <v>556</v>
      </c>
      <c r="N213" s="127">
        <v>42222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32</v>
      </c>
      <c r="B214" s="102">
        <v>42174</v>
      </c>
      <c r="C214" s="102"/>
      <c r="D214" s="103" t="s">
        <v>601</v>
      </c>
      <c r="E214" s="104" t="s">
        <v>580</v>
      </c>
      <c r="F214" s="105">
        <v>340</v>
      </c>
      <c r="G214" s="104"/>
      <c r="H214" s="104">
        <v>448</v>
      </c>
      <c r="I214" s="122">
        <v>448</v>
      </c>
      <c r="J214" s="123" t="s">
        <v>582</v>
      </c>
      <c r="K214" s="124">
        <f t="shared" si="135"/>
        <v>108</v>
      </c>
      <c r="L214" s="125">
        <f t="shared" si="136"/>
        <v>0.31764705882352939</v>
      </c>
      <c r="M214" s="126" t="s">
        <v>556</v>
      </c>
      <c r="N214" s="127">
        <v>43018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33</v>
      </c>
      <c r="B215" s="102">
        <v>42191</v>
      </c>
      <c r="C215" s="102"/>
      <c r="D215" s="103" t="s">
        <v>632</v>
      </c>
      <c r="E215" s="104" t="s">
        <v>580</v>
      </c>
      <c r="F215" s="105">
        <v>390</v>
      </c>
      <c r="G215" s="104"/>
      <c r="H215" s="104">
        <v>460</v>
      </c>
      <c r="I215" s="122">
        <v>460</v>
      </c>
      <c r="J215" s="123" t="s">
        <v>582</v>
      </c>
      <c r="K215" s="124">
        <f t="shared" ref="K215:K235" si="137">H215-F215</f>
        <v>70</v>
      </c>
      <c r="L215" s="125">
        <f t="shared" ref="L215:L235" si="138">K215/F215</f>
        <v>0.17948717948717949</v>
      </c>
      <c r="M215" s="126" t="s">
        <v>556</v>
      </c>
      <c r="N215" s="127">
        <v>42478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5">
        <v>34</v>
      </c>
      <c r="B216" s="106">
        <v>42195</v>
      </c>
      <c r="C216" s="106"/>
      <c r="D216" s="107" t="s">
        <v>633</v>
      </c>
      <c r="E216" s="108" t="s">
        <v>580</v>
      </c>
      <c r="F216" s="109">
        <v>122.5</v>
      </c>
      <c r="G216" s="109"/>
      <c r="H216" s="110">
        <v>61</v>
      </c>
      <c r="I216" s="128">
        <v>172</v>
      </c>
      <c r="J216" s="129" t="s">
        <v>634</v>
      </c>
      <c r="K216" s="130">
        <f t="shared" si="137"/>
        <v>-61.5</v>
      </c>
      <c r="L216" s="131">
        <f t="shared" si="138"/>
        <v>-0.50204081632653064</v>
      </c>
      <c r="M216" s="132" t="s">
        <v>620</v>
      </c>
      <c r="N216" s="133">
        <v>43333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35</v>
      </c>
      <c r="B217" s="102">
        <v>42219</v>
      </c>
      <c r="C217" s="102"/>
      <c r="D217" s="103" t="s">
        <v>635</v>
      </c>
      <c r="E217" s="104" t="s">
        <v>580</v>
      </c>
      <c r="F217" s="105">
        <v>297.5</v>
      </c>
      <c r="G217" s="104"/>
      <c r="H217" s="104">
        <v>350</v>
      </c>
      <c r="I217" s="122">
        <v>360</v>
      </c>
      <c r="J217" s="123" t="s">
        <v>636</v>
      </c>
      <c r="K217" s="124">
        <f t="shared" si="137"/>
        <v>52.5</v>
      </c>
      <c r="L217" s="125">
        <f t="shared" si="138"/>
        <v>0.17647058823529413</v>
      </c>
      <c r="M217" s="126" t="s">
        <v>556</v>
      </c>
      <c r="N217" s="127">
        <v>42232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36</v>
      </c>
      <c r="B218" s="102">
        <v>42219</v>
      </c>
      <c r="C218" s="102"/>
      <c r="D218" s="103" t="s">
        <v>637</v>
      </c>
      <c r="E218" s="104" t="s">
        <v>580</v>
      </c>
      <c r="F218" s="105">
        <v>115.5</v>
      </c>
      <c r="G218" s="104"/>
      <c r="H218" s="104">
        <v>149</v>
      </c>
      <c r="I218" s="122">
        <v>140</v>
      </c>
      <c r="J218" s="137" t="s">
        <v>638</v>
      </c>
      <c r="K218" s="124">
        <f t="shared" si="137"/>
        <v>33.5</v>
      </c>
      <c r="L218" s="125">
        <f t="shared" si="138"/>
        <v>0.29004329004329005</v>
      </c>
      <c r="M218" s="126" t="s">
        <v>556</v>
      </c>
      <c r="N218" s="127">
        <v>42740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37</v>
      </c>
      <c r="B219" s="102">
        <v>42251</v>
      </c>
      <c r="C219" s="102"/>
      <c r="D219" s="103" t="s">
        <v>631</v>
      </c>
      <c r="E219" s="104" t="s">
        <v>580</v>
      </c>
      <c r="F219" s="105">
        <v>226</v>
      </c>
      <c r="G219" s="104"/>
      <c r="H219" s="104">
        <v>292</v>
      </c>
      <c r="I219" s="122">
        <v>292</v>
      </c>
      <c r="J219" s="123" t="s">
        <v>639</v>
      </c>
      <c r="K219" s="124">
        <f t="shared" si="137"/>
        <v>66</v>
      </c>
      <c r="L219" s="125">
        <f t="shared" si="138"/>
        <v>0.29203539823008851</v>
      </c>
      <c r="M219" s="126" t="s">
        <v>556</v>
      </c>
      <c r="N219" s="127">
        <v>42286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38</v>
      </c>
      <c r="B220" s="102">
        <v>42254</v>
      </c>
      <c r="C220" s="102"/>
      <c r="D220" s="103" t="s">
        <v>626</v>
      </c>
      <c r="E220" s="104" t="s">
        <v>580</v>
      </c>
      <c r="F220" s="105">
        <v>232.5</v>
      </c>
      <c r="G220" s="104"/>
      <c r="H220" s="104">
        <v>312.5</v>
      </c>
      <c r="I220" s="122">
        <v>310</v>
      </c>
      <c r="J220" s="123" t="s">
        <v>582</v>
      </c>
      <c r="K220" s="124">
        <f t="shared" si="137"/>
        <v>80</v>
      </c>
      <c r="L220" s="125">
        <f t="shared" si="138"/>
        <v>0.34408602150537637</v>
      </c>
      <c r="M220" s="126" t="s">
        <v>556</v>
      </c>
      <c r="N220" s="127">
        <v>42823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39</v>
      </c>
      <c r="B221" s="102">
        <v>42268</v>
      </c>
      <c r="C221" s="102"/>
      <c r="D221" s="103" t="s">
        <v>640</v>
      </c>
      <c r="E221" s="104" t="s">
        <v>580</v>
      </c>
      <c r="F221" s="105">
        <v>196.5</v>
      </c>
      <c r="G221" s="104"/>
      <c r="H221" s="104">
        <v>238</v>
      </c>
      <c r="I221" s="122">
        <v>238</v>
      </c>
      <c r="J221" s="123" t="s">
        <v>639</v>
      </c>
      <c r="K221" s="124">
        <f t="shared" si="137"/>
        <v>41.5</v>
      </c>
      <c r="L221" s="125">
        <f t="shared" si="138"/>
        <v>0.21119592875318066</v>
      </c>
      <c r="M221" s="126" t="s">
        <v>556</v>
      </c>
      <c r="N221" s="127">
        <v>42291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40</v>
      </c>
      <c r="B222" s="102">
        <v>42271</v>
      </c>
      <c r="C222" s="102"/>
      <c r="D222" s="103" t="s">
        <v>579</v>
      </c>
      <c r="E222" s="104" t="s">
        <v>580</v>
      </c>
      <c r="F222" s="105">
        <v>65</v>
      </c>
      <c r="G222" s="104"/>
      <c r="H222" s="104">
        <v>82</v>
      </c>
      <c r="I222" s="122">
        <v>82</v>
      </c>
      <c r="J222" s="123" t="s">
        <v>639</v>
      </c>
      <c r="K222" s="124">
        <f t="shared" si="137"/>
        <v>17</v>
      </c>
      <c r="L222" s="125">
        <f t="shared" si="138"/>
        <v>0.26153846153846155</v>
      </c>
      <c r="M222" s="126" t="s">
        <v>556</v>
      </c>
      <c r="N222" s="127">
        <v>42578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41</v>
      </c>
      <c r="B223" s="102">
        <v>42291</v>
      </c>
      <c r="C223" s="102"/>
      <c r="D223" s="103" t="s">
        <v>641</v>
      </c>
      <c r="E223" s="104" t="s">
        <v>580</v>
      </c>
      <c r="F223" s="105">
        <v>144</v>
      </c>
      <c r="G223" s="104"/>
      <c r="H223" s="104">
        <v>182.5</v>
      </c>
      <c r="I223" s="122">
        <v>181</v>
      </c>
      <c r="J223" s="123" t="s">
        <v>639</v>
      </c>
      <c r="K223" s="124">
        <f t="shared" si="137"/>
        <v>38.5</v>
      </c>
      <c r="L223" s="125">
        <f t="shared" si="138"/>
        <v>0.2673611111111111</v>
      </c>
      <c r="M223" s="126" t="s">
        <v>556</v>
      </c>
      <c r="N223" s="127">
        <v>42817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42</v>
      </c>
      <c r="B224" s="102">
        <v>42291</v>
      </c>
      <c r="C224" s="102"/>
      <c r="D224" s="103" t="s">
        <v>642</v>
      </c>
      <c r="E224" s="104" t="s">
        <v>580</v>
      </c>
      <c r="F224" s="105">
        <v>264</v>
      </c>
      <c r="G224" s="104"/>
      <c r="H224" s="104">
        <v>311</v>
      </c>
      <c r="I224" s="122">
        <v>311</v>
      </c>
      <c r="J224" s="123" t="s">
        <v>639</v>
      </c>
      <c r="K224" s="124">
        <f t="shared" si="137"/>
        <v>47</v>
      </c>
      <c r="L224" s="125">
        <f t="shared" si="138"/>
        <v>0.17803030303030304</v>
      </c>
      <c r="M224" s="126" t="s">
        <v>556</v>
      </c>
      <c r="N224" s="127">
        <v>42604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43</v>
      </c>
      <c r="B225" s="102">
        <v>42318</v>
      </c>
      <c r="C225" s="102"/>
      <c r="D225" s="103" t="s">
        <v>643</v>
      </c>
      <c r="E225" s="104" t="s">
        <v>557</v>
      </c>
      <c r="F225" s="105">
        <v>549.5</v>
      </c>
      <c r="G225" s="104"/>
      <c r="H225" s="104">
        <v>630</v>
      </c>
      <c r="I225" s="122">
        <v>630</v>
      </c>
      <c r="J225" s="123" t="s">
        <v>639</v>
      </c>
      <c r="K225" s="124">
        <f t="shared" si="137"/>
        <v>80.5</v>
      </c>
      <c r="L225" s="125">
        <f t="shared" si="138"/>
        <v>0.1464968152866242</v>
      </c>
      <c r="M225" s="126" t="s">
        <v>556</v>
      </c>
      <c r="N225" s="127">
        <v>42419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44</v>
      </c>
      <c r="B226" s="102">
        <v>42342</v>
      </c>
      <c r="C226" s="102"/>
      <c r="D226" s="103" t="s">
        <v>644</v>
      </c>
      <c r="E226" s="104" t="s">
        <v>580</v>
      </c>
      <c r="F226" s="105">
        <v>1027.5</v>
      </c>
      <c r="G226" s="104"/>
      <c r="H226" s="104">
        <v>1315</v>
      </c>
      <c r="I226" s="122">
        <v>1250</v>
      </c>
      <c r="J226" s="123" t="s">
        <v>639</v>
      </c>
      <c r="K226" s="124">
        <f t="shared" si="137"/>
        <v>287.5</v>
      </c>
      <c r="L226" s="125">
        <f t="shared" si="138"/>
        <v>0.27980535279805352</v>
      </c>
      <c r="M226" s="126" t="s">
        <v>556</v>
      </c>
      <c r="N226" s="127">
        <v>43244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45</v>
      </c>
      <c r="B227" s="102">
        <v>42367</v>
      </c>
      <c r="C227" s="102"/>
      <c r="D227" s="103" t="s">
        <v>645</v>
      </c>
      <c r="E227" s="104" t="s">
        <v>580</v>
      </c>
      <c r="F227" s="105">
        <v>465</v>
      </c>
      <c r="G227" s="104"/>
      <c r="H227" s="104">
        <v>540</v>
      </c>
      <c r="I227" s="122">
        <v>540</v>
      </c>
      <c r="J227" s="123" t="s">
        <v>639</v>
      </c>
      <c r="K227" s="124">
        <f t="shared" si="137"/>
        <v>75</v>
      </c>
      <c r="L227" s="125">
        <f t="shared" si="138"/>
        <v>0.16129032258064516</v>
      </c>
      <c r="M227" s="126" t="s">
        <v>556</v>
      </c>
      <c r="N227" s="127">
        <v>42530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46</v>
      </c>
      <c r="B228" s="102">
        <v>42380</v>
      </c>
      <c r="C228" s="102"/>
      <c r="D228" s="103" t="s">
        <v>376</v>
      </c>
      <c r="E228" s="104" t="s">
        <v>557</v>
      </c>
      <c r="F228" s="105">
        <v>81</v>
      </c>
      <c r="G228" s="104"/>
      <c r="H228" s="104">
        <v>110</v>
      </c>
      <c r="I228" s="122">
        <v>110</v>
      </c>
      <c r="J228" s="123" t="s">
        <v>639</v>
      </c>
      <c r="K228" s="124">
        <f t="shared" si="137"/>
        <v>29</v>
      </c>
      <c r="L228" s="125">
        <f t="shared" si="138"/>
        <v>0.35802469135802467</v>
      </c>
      <c r="M228" s="126" t="s">
        <v>556</v>
      </c>
      <c r="N228" s="127">
        <v>42745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47</v>
      </c>
      <c r="B229" s="102">
        <v>42382</v>
      </c>
      <c r="C229" s="102"/>
      <c r="D229" s="103" t="s">
        <v>646</v>
      </c>
      <c r="E229" s="104" t="s">
        <v>557</v>
      </c>
      <c r="F229" s="105">
        <v>417.5</v>
      </c>
      <c r="G229" s="104"/>
      <c r="H229" s="104">
        <v>547</v>
      </c>
      <c r="I229" s="122">
        <v>535</v>
      </c>
      <c r="J229" s="123" t="s">
        <v>639</v>
      </c>
      <c r="K229" s="124">
        <f t="shared" si="137"/>
        <v>129.5</v>
      </c>
      <c r="L229" s="125">
        <f t="shared" si="138"/>
        <v>0.31017964071856285</v>
      </c>
      <c r="M229" s="126" t="s">
        <v>556</v>
      </c>
      <c r="N229" s="127">
        <v>42578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48</v>
      </c>
      <c r="B230" s="102">
        <v>42408</v>
      </c>
      <c r="C230" s="102"/>
      <c r="D230" s="103" t="s">
        <v>647</v>
      </c>
      <c r="E230" s="104" t="s">
        <v>580</v>
      </c>
      <c r="F230" s="105">
        <v>650</v>
      </c>
      <c r="G230" s="104"/>
      <c r="H230" s="104">
        <v>800</v>
      </c>
      <c r="I230" s="122">
        <v>800</v>
      </c>
      <c r="J230" s="123" t="s">
        <v>639</v>
      </c>
      <c r="K230" s="124">
        <f t="shared" si="137"/>
        <v>150</v>
      </c>
      <c r="L230" s="125">
        <f t="shared" si="138"/>
        <v>0.23076923076923078</v>
      </c>
      <c r="M230" s="126" t="s">
        <v>556</v>
      </c>
      <c r="N230" s="127">
        <v>43154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49</v>
      </c>
      <c r="B231" s="102">
        <v>42433</v>
      </c>
      <c r="C231" s="102"/>
      <c r="D231" s="103" t="s">
        <v>193</v>
      </c>
      <c r="E231" s="104" t="s">
        <v>580</v>
      </c>
      <c r="F231" s="105">
        <v>437.5</v>
      </c>
      <c r="G231" s="104"/>
      <c r="H231" s="104">
        <v>504.5</v>
      </c>
      <c r="I231" s="122">
        <v>522</v>
      </c>
      <c r="J231" s="123" t="s">
        <v>648</v>
      </c>
      <c r="K231" s="124">
        <f t="shared" si="137"/>
        <v>67</v>
      </c>
      <c r="L231" s="125">
        <f t="shared" si="138"/>
        <v>0.15314285714285714</v>
      </c>
      <c r="M231" s="126" t="s">
        <v>556</v>
      </c>
      <c r="N231" s="127">
        <v>42480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50</v>
      </c>
      <c r="B232" s="102">
        <v>42438</v>
      </c>
      <c r="C232" s="102"/>
      <c r="D232" s="103" t="s">
        <v>649</v>
      </c>
      <c r="E232" s="104" t="s">
        <v>580</v>
      </c>
      <c r="F232" s="105">
        <v>189.5</v>
      </c>
      <c r="G232" s="104"/>
      <c r="H232" s="104">
        <v>218</v>
      </c>
      <c r="I232" s="122">
        <v>218</v>
      </c>
      <c r="J232" s="123" t="s">
        <v>639</v>
      </c>
      <c r="K232" s="124">
        <f t="shared" si="137"/>
        <v>28.5</v>
      </c>
      <c r="L232" s="125">
        <f t="shared" si="138"/>
        <v>0.15039577836411611</v>
      </c>
      <c r="M232" s="126" t="s">
        <v>556</v>
      </c>
      <c r="N232" s="127">
        <v>43034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339">
        <v>51</v>
      </c>
      <c r="B233" s="111">
        <v>42471</v>
      </c>
      <c r="C233" s="111"/>
      <c r="D233" s="112" t="s">
        <v>650</v>
      </c>
      <c r="E233" s="113" t="s">
        <v>580</v>
      </c>
      <c r="F233" s="114">
        <v>36.5</v>
      </c>
      <c r="G233" s="115"/>
      <c r="H233" s="115">
        <v>15.85</v>
      </c>
      <c r="I233" s="115">
        <v>60</v>
      </c>
      <c r="J233" s="134" t="s">
        <v>651</v>
      </c>
      <c r="K233" s="130">
        <f t="shared" si="137"/>
        <v>-20.65</v>
      </c>
      <c r="L233" s="164">
        <f t="shared" si="138"/>
        <v>-0.5657534246575342</v>
      </c>
      <c r="M233" s="132" t="s">
        <v>620</v>
      </c>
      <c r="N233" s="165">
        <v>43627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52</v>
      </c>
      <c r="B234" s="102">
        <v>42472</v>
      </c>
      <c r="C234" s="102"/>
      <c r="D234" s="103" t="s">
        <v>652</v>
      </c>
      <c r="E234" s="104" t="s">
        <v>580</v>
      </c>
      <c r="F234" s="105">
        <v>93</v>
      </c>
      <c r="G234" s="104"/>
      <c r="H234" s="104">
        <v>149</v>
      </c>
      <c r="I234" s="122">
        <v>140</v>
      </c>
      <c r="J234" s="137" t="s">
        <v>653</v>
      </c>
      <c r="K234" s="124">
        <f t="shared" si="137"/>
        <v>56</v>
      </c>
      <c r="L234" s="125">
        <f t="shared" si="138"/>
        <v>0.60215053763440862</v>
      </c>
      <c r="M234" s="126" t="s">
        <v>556</v>
      </c>
      <c r="N234" s="127">
        <v>42740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4">
        <v>53</v>
      </c>
      <c r="B235" s="102">
        <v>42472</v>
      </c>
      <c r="C235" s="102"/>
      <c r="D235" s="103" t="s">
        <v>654</v>
      </c>
      <c r="E235" s="104" t="s">
        <v>580</v>
      </c>
      <c r="F235" s="105">
        <v>130</v>
      </c>
      <c r="G235" s="104"/>
      <c r="H235" s="104">
        <v>150</v>
      </c>
      <c r="I235" s="122" t="s">
        <v>655</v>
      </c>
      <c r="J235" s="123" t="s">
        <v>639</v>
      </c>
      <c r="K235" s="124">
        <f t="shared" si="137"/>
        <v>20</v>
      </c>
      <c r="L235" s="125">
        <f t="shared" si="138"/>
        <v>0.15384615384615385</v>
      </c>
      <c r="M235" s="126" t="s">
        <v>556</v>
      </c>
      <c r="N235" s="127">
        <v>42564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4">
        <v>54</v>
      </c>
      <c r="B236" s="102">
        <v>42473</v>
      </c>
      <c r="C236" s="102"/>
      <c r="D236" s="103" t="s">
        <v>344</v>
      </c>
      <c r="E236" s="104" t="s">
        <v>580</v>
      </c>
      <c r="F236" s="105">
        <v>196</v>
      </c>
      <c r="G236" s="104"/>
      <c r="H236" s="104">
        <v>299</v>
      </c>
      <c r="I236" s="122">
        <v>299</v>
      </c>
      <c r="J236" s="123" t="s">
        <v>639</v>
      </c>
      <c r="K236" s="124">
        <v>103</v>
      </c>
      <c r="L236" s="125">
        <v>0.52551020408163296</v>
      </c>
      <c r="M236" s="126" t="s">
        <v>556</v>
      </c>
      <c r="N236" s="127">
        <v>42620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4">
        <v>55</v>
      </c>
      <c r="B237" s="102">
        <v>42473</v>
      </c>
      <c r="C237" s="102"/>
      <c r="D237" s="103" t="s">
        <v>713</v>
      </c>
      <c r="E237" s="104" t="s">
        <v>580</v>
      </c>
      <c r="F237" s="105">
        <v>88</v>
      </c>
      <c r="G237" s="104"/>
      <c r="H237" s="104">
        <v>103</v>
      </c>
      <c r="I237" s="122">
        <v>103</v>
      </c>
      <c r="J237" s="123" t="s">
        <v>639</v>
      </c>
      <c r="K237" s="124">
        <v>15</v>
      </c>
      <c r="L237" s="125">
        <v>0.170454545454545</v>
      </c>
      <c r="M237" s="126" t="s">
        <v>556</v>
      </c>
      <c r="N237" s="127">
        <v>42530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4">
        <v>56</v>
      </c>
      <c r="B238" s="102">
        <v>42492</v>
      </c>
      <c r="C238" s="102"/>
      <c r="D238" s="103" t="s">
        <v>656</v>
      </c>
      <c r="E238" s="104" t="s">
        <v>580</v>
      </c>
      <c r="F238" s="105">
        <v>127.5</v>
      </c>
      <c r="G238" s="104"/>
      <c r="H238" s="104">
        <v>148</v>
      </c>
      <c r="I238" s="122" t="s">
        <v>657</v>
      </c>
      <c r="J238" s="123" t="s">
        <v>639</v>
      </c>
      <c r="K238" s="124">
        <f>H238-F238</f>
        <v>20.5</v>
      </c>
      <c r="L238" s="125">
        <f>K238/F238</f>
        <v>0.16078431372549021</v>
      </c>
      <c r="M238" s="126" t="s">
        <v>556</v>
      </c>
      <c r="N238" s="127">
        <v>42564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57</v>
      </c>
      <c r="B239" s="102">
        <v>42493</v>
      </c>
      <c r="C239" s="102"/>
      <c r="D239" s="103" t="s">
        <v>658</v>
      </c>
      <c r="E239" s="104" t="s">
        <v>580</v>
      </c>
      <c r="F239" s="105">
        <v>675</v>
      </c>
      <c r="G239" s="104"/>
      <c r="H239" s="104">
        <v>815</v>
      </c>
      <c r="I239" s="122" t="s">
        <v>659</v>
      </c>
      <c r="J239" s="123" t="s">
        <v>639</v>
      </c>
      <c r="K239" s="124">
        <f>H239-F239</f>
        <v>140</v>
      </c>
      <c r="L239" s="125">
        <f>K239/F239</f>
        <v>0.2074074074074074</v>
      </c>
      <c r="M239" s="126" t="s">
        <v>556</v>
      </c>
      <c r="N239" s="127">
        <v>43154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5">
        <v>58</v>
      </c>
      <c r="B240" s="106">
        <v>42522</v>
      </c>
      <c r="C240" s="106"/>
      <c r="D240" s="107" t="s">
        <v>714</v>
      </c>
      <c r="E240" s="108" t="s">
        <v>580</v>
      </c>
      <c r="F240" s="109">
        <v>500</v>
      </c>
      <c r="G240" s="109"/>
      <c r="H240" s="110">
        <v>232.5</v>
      </c>
      <c r="I240" s="128" t="s">
        <v>715</v>
      </c>
      <c r="J240" s="129" t="s">
        <v>716</v>
      </c>
      <c r="K240" s="130">
        <f>H240-F240</f>
        <v>-267.5</v>
      </c>
      <c r="L240" s="131">
        <f>K240/F240</f>
        <v>-0.53500000000000003</v>
      </c>
      <c r="M240" s="132" t="s">
        <v>620</v>
      </c>
      <c r="N240" s="133">
        <v>43735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59</v>
      </c>
      <c r="B241" s="102">
        <v>42527</v>
      </c>
      <c r="C241" s="102"/>
      <c r="D241" s="103" t="s">
        <v>660</v>
      </c>
      <c r="E241" s="104" t="s">
        <v>580</v>
      </c>
      <c r="F241" s="105">
        <v>110</v>
      </c>
      <c r="G241" s="104"/>
      <c r="H241" s="104">
        <v>126.5</v>
      </c>
      <c r="I241" s="122">
        <v>125</v>
      </c>
      <c r="J241" s="123" t="s">
        <v>589</v>
      </c>
      <c r="K241" s="124">
        <f>H241-F241</f>
        <v>16.5</v>
      </c>
      <c r="L241" s="125">
        <f>K241/F241</f>
        <v>0.15</v>
      </c>
      <c r="M241" s="126" t="s">
        <v>556</v>
      </c>
      <c r="N241" s="127">
        <v>42552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4">
        <v>60</v>
      </c>
      <c r="B242" s="102">
        <v>42538</v>
      </c>
      <c r="C242" s="102"/>
      <c r="D242" s="103" t="s">
        <v>661</v>
      </c>
      <c r="E242" s="104" t="s">
        <v>580</v>
      </c>
      <c r="F242" s="105">
        <v>44</v>
      </c>
      <c r="G242" s="104"/>
      <c r="H242" s="104">
        <v>69.5</v>
      </c>
      <c r="I242" s="122">
        <v>69.5</v>
      </c>
      <c r="J242" s="123" t="s">
        <v>662</v>
      </c>
      <c r="K242" s="124">
        <f>H242-F242</f>
        <v>25.5</v>
      </c>
      <c r="L242" s="125">
        <f>K242/F242</f>
        <v>0.57954545454545459</v>
      </c>
      <c r="M242" s="126" t="s">
        <v>556</v>
      </c>
      <c r="N242" s="127">
        <v>42977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4">
        <v>61</v>
      </c>
      <c r="B243" s="102">
        <v>42549</v>
      </c>
      <c r="C243" s="102"/>
      <c r="D243" s="144" t="s">
        <v>717</v>
      </c>
      <c r="E243" s="104" t="s">
        <v>580</v>
      </c>
      <c r="F243" s="105">
        <v>262.5</v>
      </c>
      <c r="G243" s="104"/>
      <c r="H243" s="104">
        <v>340</v>
      </c>
      <c r="I243" s="122">
        <v>333</v>
      </c>
      <c r="J243" s="123" t="s">
        <v>718</v>
      </c>
      <c r="K243" s="124">
        <v>77.5</v>
      </c>
      <c r="L243" s="125">
        <v>0.29523809523809502</v>
      </c>
      <c r="M243" s="126" t="s">
        <v>556</v>
      </c>
      <c r="N243" s="127">
        <v>43017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4">
        <v>62</v>
      </c>
      <c r="B244" s="102">
        <v>42549</v>
      </c>
      <c r="C244" s="102"/>
      <c r="D244" s="144" t="s">
        <v>719</v>
      </c>
      <c r="E244" s="104" t="s">
        <v>580</v>
      </c>
      <c r="F244" s="105">
        <v>840</v>
      </c>
      <c r="G244" s="104"/>
      <c r="H244" s="104">
        <v>1230</v>
      </c>
      <c r="I244" s="122">
        <v>1230</v>
      </c>
      <c r="J244" s="123" t="s">
        <v>639</v>
      </c>
      <c r="K244" s="124">
        <v>390</v>
      </c>
      <c r="L244" s="125">
        <v>0.46428571428571402</v>
      </c>
      <c r="M244" s="126" t="s">
        <v>556</v>
      </c>
      <c r="N244" s="127">
        <v>42649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340">
        <v>63</v>
      </c>
      <c r="B245" s="139">
        <v>42556</v>
      </c>
      <c r="C245" s="139"/>
      <c r="D245" s="140" t="s">
        <v>663</v>
      </c>
      <c r="E245" s="141" t="s">
        <v>580</v>
      </c>
      <c r="F245" s="142">
        <v>395</v>
      </c>
      <c r="G245" s="143"/>
      <c r="H245" s="143">
        <f>(468.5+342.5)/2</f>
        <v>405.5</v>
      </c>
      <c r="I245" s="143">
        <v>510</v>
      </c>
      <c r="J245" s="166" t="s">
        <v>664</v>
      </c>
      <c r="K245" s="167">
        <f t="shared" ref="K245:K251" si="139">H245-F245</f>
        <v>10.5</v>
      </c>
      <c r="L245" s="168">
        <f t="shared" ref="L245:L251" si="140">K245/F245</f>
        <v>2.6582278481012658E-2</v>
      </c>
      <c r="M245" s="169" t="s">
        <v>665</v>
      </c>
      <c r="N245" s="170">
        <v>43606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5">
        <v>64</v>
      </c>
      <c r="B246" s="106">
        <v>42584</v>
      </c>
      <c r="C246" s="106"/>
      <c r="D246" s="107" t="s">
        <v>666</v>
      </c>
      <c r="E246" s="108" t="s">
        <v>557</v>
      </c>
      <c r="F246" s="109">
        <f>169.5-12.8</f>
        <v>156.69999999999999</v>
      </c>
      <c r="G246" s="109"/>
      <c r="H246" s="110">
        <v>77</v>
      </c>
      <c r="I246" s="128" t="s">
        <v>667</v>
      </c>
      <c r="J246" s="359" t="s">
        <v>795</v>
      </c>
      <c r="K246" s="130">
        <f t="shared" si="139"/>
        <v>-79.699999999999989</v>
      </c>
      <c r="L246" s="131">
        <f t="shared" si="140"/>
        <v>-0.50861518825781749</v>
      </c>
      <c r="M246" s="132" t="s">
        <v>620</v>
      </c>
      <c r="N246" s="133">
        <v>43522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5">
        <v>65</v>
      </c>
      <c r="B247" s="106">
        <v>42586</v>
      </c>
      <c r="C247" s="106"/>
      <c r="D247" s="107" t="s">
        <v>668</v>
      </c>
      <c r="E247" s="108" t="s">
        <v>580</v>
      </c>
      <c r="F247" s="109">
        <v>400</v>
      </c>
      <c r="G247" s="109"/>
      <c r="H247" s="110">
        <v>305</v>
      </c>
      <c r="I247" s="128">
        <v>475</v>
      </c>
      <c r="J247" s="129" t="s">
        <v>669</v>
      </c>
      <c r="K247" s="130">
        <f t="shared" si="139"/>
        <v>-95</v>
      </c>
      <c r="L247" s="131">
        <f t="shared" si="140"/>
        <v>-0.23749999999999999</v>
      </c>
      <c r="M247" s="132" t="s">
        <v>620</v>
      </c>
      <c r="N247" s="133">
        <v>43606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4">
        <v>66</v>
      </c>
      <c r="B248" s="102">
        <v>42593</v>
      </c>
      <c r="C248" s="102"/>
      <c r="D248" s="103" t="s">
        <v>670</v>
      </c>
      <c r="E248" s="104" t="s">
        <v>580</v>
      </c>
      <c r="F248" s="105">
        <v>86.5</v>
      </c>
      <c r="G248" s="104"/>
      <c r="H248" s="104">
        <v>130</v>
      </c>
      <c r="I248" s="122">
        <v>130</v>
      </c>
      <c r="J248" s="137" t="s">
        <v>671</v>
      </c>
      <c r="K248" s="124">
        <f t="shared" si="139"/>
        <v>43.5</v>
      </c>
      <c r="L248" s="125">
        <f t="shared" si="140"/>
        <v>0.50289017341040465</v>
      </c>
      <c r="M248" s="126" t="s">
        <v>556</v>
      </c>
      <c r="N248" s="127">
        <v>43091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5">
        <v>67</v>
      </c>
      <c r="B249" s="106">
        <v>42600</v>
      </c>
      <c r="C249" s="106"/>
      <c r="D249" s="107" t="s">
        <v>367</v>
      </c>
      <c r="E249" s="108" t="s">
        <v>580</v>
      </c>
      <c r="F249" s="109">
        <v>133.5</v>
      </c>
      <c r="G249" s="109"/>
      <c r="H249" s="110">
        <v>126.5</v>
      </c>
      <c r="I249" s="128">
        <v>178</v>
      </c>
      <c r="J249" s="129" t="s">
        <v>672</v>
      </c>
      <c r="K249" s="130">
        <f t="shared" si="139"/>
        <v>-7</v>
      </c>
      <c r="L249" s="131">
        <f t="shared" si="140"/>
        <v>-5.2434456928838954E-2</v>
      </c>
      <c r="M249" s="132" t="s">
        <v>620</v>
      </c>
      <c r="N249" s="133">
        <v>42615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4">
        <v>68</v>
      </c>
      <c r="B250" s="102">
        <v>42613</v>
      </c>
      <c r="C250" s="102"/>
      <c r="D250" s="103" t="s">
        <v>673</v>
      </c>
      <c r="E250" s="104" t="s">
        <v>580</v>
      </c>
      <c r="F250" s="105">
        <v>560</v>
      </c>
      <c r="G250" s="104"/>
      <c r="H250" s="104">
        <v>725</v>
      </c>
      <c r="I250" s="122">
        <v>725</v>
      </c>
      <c r="J250" s="123" t="s">
        <v>582</v>
      </c>
      <c r="K250" s="124">
        <f t="shared" si="139"/>
        <v>165</v>
      </c>
      <c r="L250" s="125">
        <f t="shared" si="140"/>
        <v>0.29464285714285715</v>
      </c>
      <c r="M250" s="126" t="s">
        <v>556</v>
      </c>
      <c r="N250" s="127">
        <v>42456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4">
        <v>69</v>
      </c>
      <c r="B251" s="102">
        <v>42614</v>
      </c>
      <c r="C251" s="102"/>
      <c r="D251" s="103" t="s">
        <v>674</v>
      </c>
      <c r="E251" s="104" t="s">
        <v>580</v>
      </c>
      <c r="F251" s="105">
        <v>160.5</v>
      </c>
      <c r="G251" s="104"/>
      <c r="H251" s="104">
        <v>210</v>
      </c>
      <c r="I251" s="122">
        <v>210</v>
      </c>
      <c r="J251" s="123" t="s">
        <v>582</v>
      </c>
      <c r="K251" s="124">
        <f t="shared" si="139"/>
        <v>49.5</v>
      </c>
      <c r="L251" s="125">
        <f t="shared" si="140"/>
        <v>0.30841121495327101</v>
      </c>
      <c r="M251" s="126" t="s">
        <v>556</v>
      </c>
      <c r="N251" s="127">
        <v>42871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4">
        <v>70</v>
      </c>
      <c r="B252" s="102">
        <v>42646</v>
      </c>
      <c r="C252" s="102"/>
      <c r="D252" s="144" t="s">
        <v>390</v>
      </c>
      <c r="E252" s="104" t="s">
        <v>580</v>
      </c>
      <c r="F252" s="105">
        <v>430</v>
      </c>
      <c r="G252" s="104"/>
      <c r="H252" s="104">
        <v>596</v>
      </c>
      <c r="I252" s="122">
        <v>575</v>
      </c>
      <c r="J252" s="123" t="s">
        <v>720</v>
      </c>
      <c r="K252" s="124">
        <v>166</v>
      </c>
      <c r="L252" s="125">
        <v>0.38604651162790699</v>
      </c>
      <c r="M252" s="126" t="s">
        <v>556</v>
      </c>
      <c r="N252" s="127">
        <v>42769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4">
        <v>71</v>
      </c>
      <c r="B253" s="102">
        <v>42657</v>
      </c>
      <c r="C253" s="102"/>
      <c r="D253" s="103" t="s">
        <v>675</v>
      </c>
      <c r="E253" s="104" t="s">
        <v>580</v>
      </c>
      <c r="F253" s="105">
        <v>280</v>
      </c>
      <c r="G253" s="104"/>
      <c r="H253" s="104">
        <v>345</v>
      </c>
      <c r="I253" s="122">
        <v>345</v>
      </c>
      <c r="J253" s="123" t="s">
        <v>582</v>
      </c>
      <c r="K253" s="124">
        <f t="shared" ref="K253:K258" si="141">H253-F253</f>
        <v>65</v>
      </c>
      <c r="L253" s="125">
        <f>K253/F253</f>
        <v>0.23214285714285715</v>
      </c>
      <c r="M253" s="126" t="s">
        <v>556</v>
      </c>
      <c r="N253" s="127">
        <v>42814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4">
        <v>72</v>
      </c>
      <c r="B254" s="102">
        <v>42657</v>
      </c>
      <c r="C254" s="102"/>
      <c r="D254" s="103" t="s">
        <v>676</v>
      </c>
      <c r="E254" s="104" t="s">
        <v>580</v>
      </c>
      <c r="F254" s="105">
        <v>245</v>
      </c>
      <c r="G254" s="104"/>
      <c r="H254" s="104">
        <v>325.5</v>
      </c>
      <c r="I254" s="122">
        <v>330</v>
      </c>
      <c r="J254" s="123" t="s">
        <v>677</v>
      </c>
      <c r="K254" s="124">
        <f t="shared" si="141"/>
        <v>80.5</v>
      </c>
      <c r="L254" s="125">
        <f>K254/F254</f>
        <v>0.32857142857142857</v>
      </c>
      <c r="M254" s="126" t="s">
        <v>556</v>
      </c>
      <c r="N254" s="127">
        <v>42769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4">
        <v>73</v>
      </c>
      <c r="B255" s="102">
        <v>42660</v>
      </c>
      <c r="C255" s="102"/>
      <c r="D255" s="103" t="s">
        <v>340</v>
      </c>
      <c r="E255" s="104" t="s">
        <v>580</v>
      </c>
      <c r="F255" s="105">
        <v>125</v>
      </c>
      <c r="G255" s="104"/>
      <c r="H255" s="104">
        <v>160</v>
      </c>
      <c r="I255" s="122">
        <v>160</v>
      </c>
      <c r="J255" s="123" t="s">
        <v>639</v>
      </c>
      <c r="K255" s="124">
        <f t="shared" si="141"/>
        <v>35</v>
      </c>
      <c r="L255" s="125">
        <v>0.28000000000000003</v>
      </c>
      <c r="M255" s="126" t="s">
        <v>556</v>
      </c>
      <c r="N255" s="127">
        <v>42803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4">
        <v>74</v>
      </c>
      <c r="B256" s="102">
        <v>42660</v>
      </c>
      <c r="C256" s="102"/>
      <c r="D256" s="103" t="s">
        <v>455</v>
      </c>
      <c r="E256" s="104" t="s">
        <v>580</v>
      </c>
      <c r="F256" s="105">
        <v>114</v>
      </c>
      <c r="G256" s="104"/>
      <c r="H256" s="104">
        <v>145</v>
      </c>
      <c r="I256" s="122">
        <v>145</v>
      </c>
      <c r="J256" s="123" t="s">
        <v>639</v>
      </c>
      <c r="K256" s="124">
        <f t="shared" si="141"/>
        <v>31</v>
      </c>
      <c r="L256" s="125">
        <f>K256/F256</f>
        <v>0.27192982456140352</v>
      </c>
      <c r="M256" s="126" t="s">
        <v>556</v>
      </c>
      <c r="N256" s="127">
        <v>42859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4">
        <v>75</v>
      </c>
      <c r="B257" s="102">
        <v>42660</v>
      </c>
      <c r="C257" s="102"/>
      <c r="D257" s="103" t="s">
        <v>678</v>
      </c>
      <c r="E257" s="104" t="s">
        <v>580</v>
      </c>
      <c r="F257" s="105">
        <v>212</v>
      </c>
      <c r="G257" s="104"/>
      <c r="H257" s="104">
        <v>280</v>
      </c>
      <c r="I257" s="122">
        <v>276</v>
      </c>
      <c r="J257" s="123" t="s">
        <v>679</v>
      </c>
      <c r="K257" s="124">
        <f t="shared" si="141"/>
        <v>68</v>
      </c>
      <c r="L257" s="125">
        <f>K257/F257</f>
        <v>0.32075471698113206</v>
      </c>
      <c r="M257" s="126" t="s">
        <v>556</v>
      </c>
      <c r="N257" s="127">
        <v>42858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4">
        <v>76</v>
      </c>
      <c r="B258" s="102">
        <v>42678</v>
      </c>
      <c r="C258" s="102"/>
      <c r="D258" s="103" t="s">
        <v>149</v>
      </c>
      <c r="E258" s="104" t="s">
        <v>580</v>
      </c>
      <c r="F258" s="105">
        <v>155</v>
      </c>
      <c r="G258" s="104"/>
      <c r="H258" s="104">
        <v>210</v>
      </c>
      <c r="I258" s="122">
        <v>210</v>
      </c>
      <c r="J258" s="123" t="s">
        <v>680</v>
      </c>
      <c r="K258" s="124">
        <f t="shared" si="141"/>
        <v>55</v>
      </c>
      <c r="L258" s="125">
        <f>K258/F258</f>
        <v>0.35483870967741937</v>
      </c>
      <c r="M258" s="126" t="s">
        <v>556</v>
      </c>
      <c r="N258" s="127">
        <v>42944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5">
        <v>77</v>
      </c>
      <c r="B259" s="106">
        <v>42710</v>
      </c>
      <c r="C259" s="106"/>
      <c r="D259" s="107" t="s">
        <v>721</v>
      </c>
      <c r="E259" s="108" t="s">
        <v>580</v>
      </c>
      <c r="F259" s="109">
        <v>150.5</v>
      </c>
      <c r="G259" s="109"/>
      <c r="H259" s="110">
        <v>72.5</v>
      </c>
      <c r="I259" s="128">
        <v>174</v>
      </c>
      <c r="J259" s="129" t="s">
        <v>722</v>
      </c>
      <c r="K259" s="130">
        <v>-78</v>
      </c>
      <c r="L259" s="131">
        <v>-0.51827242524916906</v>
      </c>
      <c r="M259" s="132" t="s">
        <v>620</v>
      </c>
      <c r="N259" s="133">
        <v>43333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4">
        <v>78</v>
      </c>
      <c r="B260" s="102">
        <v>42712</v>
      </c>
      <c r="C260" s="102"/>
      <c r="D260" s="103" t="s">
        <v>123</v>
      </c>
      <c r="E260" s="104" t="s">
        <v>580</v>
      </c>
      <c r="F260" s="105">
        <v>380</v>
      </c>
      <c r="G260" s="104"/>
      <c r="H260" s="104">
        <v>478</v>
      </c>
      <c r="I260" s="122">
        <v>468</v>
      </c>
      <c r="J260" s="123" t="s">
        <v>639</v>
      </c>
      <c r="K260" s="124">
        <f>H260-F260</f>
        <v>98</v>
      </c>
      <c r="L260" s="125">
        <f>K260/F260</f>
        <v>0.25789473684210529</v>
      </c>
      <c r="M260" s="126" t="s">
        <v>556</v>
      </c>
      <c r="N260" s="127">
        <v>43025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4">
        <v>79</v>
      </c>
      <c r="B261" s="102">
        <v>42734</v>
      </c>
      <c r="C261" s="102"/>
      <c r="D261" s="103" t="s">
        <v>244</v>
      </c>
      <c r="E261" s="104" t="s">
        <v>580</v>
      </c>
      <c r="F261" s="105">
        <v>305</v>
      </c>
      <c r="G261" s="104"/>
      <c r="H261" s="104">
        <v>375</v>
      </c>
      <c r="I261" s="122">
        <v>375</v>
      </c>
      <c r="J261" s="123" t="s">
        <v>639</v>
      </c>
      <c r="K261" s="124">
        <f>H261-F261</f>
        <v>70</v>
      </c>
      <c r="L261" s="125">
        <f>K261/F261</f>
        <v>0.22950819672131148</v>
      </c>
      <c r="M261" s="126" t="s">
        <v>556</v>
      </c>
      <c r="N261" s="127">
        <v>42768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4">
        <v>80</v>
      </c>
      <c r="B262" s="102">
        <v>42739</v>
      </c>
      <c r="C262" s="102"/>
      <c r="D262" s="103" t="s">
        <v>342</v>
      </c>
      <c r="E262" s="104" t="s">
        <v>580</v>
      </c>
      <c r="F262" s="105">
        <v>99.5</v>
      </c>
      <c r="G262" s="104"/>
      <c r="H262" s="104">
        <v>158</v>
      </c>
      <c r="I262" s="122">
        <v>158</v>
      </c>
      <c r="J262" s="123" t="s">
        <v>639</v>
      </c>
      <c r="K262" s="124">
        <f>H262-F262</f>
        <v>58.5</v>
      </c>
      <c r="L262" s="125">
        <f>K262/F262</f>
        <v>0.5879396984924623</v>
      </c>
      <c r="M262" s="126" t="s">
        <v>556</v>
      </c>
      <c r="N262" s="127">
        <v>42898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4">
        <v>81</v>
      </c>
      <c r="B263" s="102">
        <v>42739</v>
      </c>
      <c r="C263" s="102"/>
      <c r="D263" s="103" t="s">
        <v>342</v>
      </c>
      <c r="E263" s="104" t="s">
        <v>580</v>
      </c>
      <c r="F263" s="105">
        <v>99.5</v>
      </c>
      <c r="G263" s="104"/>
      <c r="H263" s="104">
        <v>158</v>
      </c>
      <c r="I263" s="122">
        <v>158</v>
      </c>
      <c r="J263" s="123" t="s">
        <v>639</v>
      </c>
      <c r="K263" s="124">
        <v>58.5</v>
      </c>
      <c r="L263" s="125">
        <v>0.58793969849246197</v>
      </c>
      <c r="M263" s="126" t="s">
        <v>556</v>
      </c>
      <c r="N263" s="127">
        <v>42898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4">
        <v>82</v>
      </c>
      <c r="B264" s="102">
        <v>42786</v>
      </c>
      <c r="C264" s="102"/>
      <c r="D264" s="103" t="s">
        <v>166</v>
      </c>
      <c r="E264" s="104" t="s">
        <v>580</v>
      </c>
      <c r="F264" s="105">
        <v>140.5</v>
      </c>
      <c r="G264" s="104"/>
      <c r="H264" s="104">
        <v>220</v>
      </c>
      <c r="I264" s="122">
        <v>220</v>
      </c>
      <c r="J264" s="123" t="s">
        <v>639</v>
      </c>
      <c r="K264" s="124">
        <f>H264-F264</f>
        <v>79.5</v>
      </c>
      <c r="L264" s="125">
        <f>K264/F264</f>
        <v>0.5658362989323843</v>
      </c>
      <c r="M264" s="126" t="s">
        <v>556</v>
      </c>
      <c r="N264" s="127">
        <v>42864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4">
        <v>83</v>
      </c>
      <c r="B265" s="102">
        <v>42786</v>
      </c>
      <c r="C265" s="102"/>
      <c r="D265" s="103" t="s">
        <v>723</v>
      </c>
      <c r="E265" s="104" t="s">
        <v>580</v>
      </c>
      <c r="F265" s="105">
        <v>202.5</v>
      </c>
      <c r="G265" s="104"/>
      <c r="H265" s="104">
        <v>234</v>
      </c>
      <c r="I265" s="122">
        <v>234</v>
      </c>
      <c r="J265" s="123" t="s">
        <v>639</v>
      </c>
      <c r="K265" s="124">
        <v>31.5</v>
      </c>
      <c r="L265" s="125">
        <v>0.155555555555556</v>
      </c>
      <c r="M265" s="126" t="s">
        <v>556</v>
      </c>
      <c r="N265" s="127">
        <v>42836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4">
        <v>84</v>
      </c>
      <c r="B266" s="102">
        <v>42818</v>
      </c>
      <c r="C266" s="102"/>
      <c r="D266" s="103" t="s">
        <v>517</v>
      </c>
      <c r="E266" s="104" t="s">
        <v>580</v>
      </c>
      <c r="F266" s="105">
        <v>300.5</v>
      </c>
      <c r="G266" s="104"/>
      <c r="H266" s="104">
        <v>417.5</v>
      </c>
      <c r="I266" s="122">
        <v>420</v>
      </c>
      <c r="J266" s="123" t="s">
        <v>681</v>
      </c>
      <c r="K266" s="124">
        <f>H266-F266</f>
        <v>117</v>
      </c>
      <c r="L266" s="125">
        <f>K266/F266</f>
        <v>0.38935108153078202</v>
      </c>
      <c r="M266" s="126" t="s">
        <v>556</v>
      </c>
      <c r="N266" s="127">
        <v>43070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4">
        <v>85</v>
      </c>
      <c r="B267" s="102">
        <v>42818</v>
      </c>
      <c r="C267" s="102"/>
      <c r="D267" s="103" t="s">
        <v>719</v>
      </c>
      <c r="E267" s="104" t="s">
        <v>580</v>
      </c>
      <c r="F267" s="105">
        <v>850</v>
      </c>
      <c r="G267" s="104"/>
      <c r="H267" s="104">
        <v>1042.5</v>
      </c>
      <c r="I267" s="122">
        <v>1023</v>
      </c>
      <c r="J267" s="123" t="s">
        <v>724</v>
      </c>
      <c r="K267" s="124">
        <v>192.5</v>
      </c>
      <c r="L267" s="125">
        <v>0.22647058823529401</v>
      </c>
      <c r="M267" s="126" t="s">
        <v>556</v>
      </c>
      <c r="N267" s="127">
        <v>42830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4">
        <v>86</v>
      </c>
      <c r="B268" s="102">
        <v>42830</v>
      </c>
      <c r="C268" s="102"/>
      <c r="D268" s="103" t="s">
        <v>471</v>
      </c>
      <c r="E268" s="104" t="s">
        <v>580</v>
      </c>
      <c r="F268" s="105">
        <v>785</v>
      </c>
      <c r="G268" s="104"/>
      <c r="H268" s="104">
        <v>930</v>
      </c>
      <c r="I268" s="122">
        <v>920</v>
      </c>
      <c r="J268" s="123" t="s">
        <v>682</v>
      </c>
      <c r="K268" s="124">
        <f>H268-F268</f>
        <v>145</v>
      </c>
      <c r="L268" s="125">
        <f>K268/F268</f>
        <v>0.18471337579617833</v>
      </c>
      <c r="M268" s="126" t="s">
        <v>556</v>
      </c>
      <c r="N268" s="127">
        <v>42976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5">
        <v>87</v>
      </c>
      <c r="B269" s="106">
        <v>42831</v>
      </c>
      <c r="C269" s="106"/>
      <c r="D269" s="107" t="s">
        <v>725</v>
      </c>
      <c r="E269" s="108" t="s">
        <v>580</v>
      </c>
      <c r="F269" s="109">
        <v>40</v>
      </c>
      <c r="G269" s="109"/>
      <c r="H269" s="110">
        <v>13.1</v>
      </c>
      <c r="I269" s="128">
        <v>60</v>
      </c>
      <c r="J269" s="134" t="s">
        <v>726</v>
      </c>
      <c r="K269" s="130">
        <v>-26.9</v>
      </c>
      <c r="L269" s="131">
        <v>-0.67249999999999999</v>
      </c>
      <c r="M269" s="132" t="s">
        <v>620</v>
      </c>
      <c r="N269" s="133">
        <v>43138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4">
        <v>88</v>
      </c>
      <c r="B270" s="102">
        <v>42837</v>
      </c>
      <c r="C270" s="102"/>
      <c r="D270" s="103" t="s">
        <v>87</v>
      </c>
      <c r="E270" s="104" t="s">
        <v>580</v>
      </c>
      <c r="F270" s="105">
        <v>289.5</v>
      </c>
      <c r="G270" s="104"/>
      <c r="H270" s="104">
        <v>354</v>
      </c>
      <c r="I270" s="122">
        <v>360</v>
      </c>
      <c r="J270" s="123" t="s">
        <v>683</v>
      </c>
      <c r="K270" s="124">
        <f t="shared" ref="K270:K278" si="142">H270-F270</f>
        <v>64.5</v>
      </c>
      <c r="L270" s="125">
        <f t="shared" ref="L270:L278" si="143">K270/F270</f>
        <v>0.22279792746113988</v>
      </c>
      <c r="M270" s="126" t="s">
        <v>556</v>
      </c>
      <c r="N270" s="127">
        <v>43040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4">
        <v>89</v>
      </c>
      <c r="B271" s="102">
        <v>42845</v>
      </c>
      <c r="C271" s="102"/>
      <c r="D271" s="103" t="s">
        <v>416</v>
      </c>
      <c r="E271" s="104" t="s">
        <v>580</v>
      </c>
      <c r="F271" s="105">
        <v>700</v>
      </c>
      <c r="G271" s="104"/>
      <c r="H271" s="104">
        <v>840</v>
      </c>
      <c r="I271" s="122">
        <v>840</v>
      </c>
      <c r="J271" s="123" t="s">
        <v>684</v>
      </c>
      <c r="K271" s="124">
        <f t="shared" si="142"/>
        <v>140</v>
      </c>
      <c r="L271" s="125">
        <f t="shared" si="143"/>
        <v>0.2</v>
      </c>
      <c r="M271" s="126" t="s">
        <v>556</v>
      </c>
      <c r="N271" s="127">
        <v>42893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4">
        <v>90</v>
      </c>
      <c r="B272" s="102">
        <v>42887</v>
      </c>
      <c r="C272" s="102"/>
      <c r="D272" s="144" t="s">
        <v>353</v>
      </c>
      <c r="E272" s="104" t="s">
        <v>580</v>
      </c>
      <c r="F272" s="105">
        <v>130</v>
      </c>
      <c r="G272" s="104"/>
      <c r="H272" s="104">
        <v>144.25</v>
      </c>
      <c r="I272" s="122">
        <v>170</v>
      </c>
      <c r="J272" s="123" t="s">
        <v>685</v>
      </c>
      <c r="K272" s="124">
        <f t="shared" si="142"/>
        <v>14.25</v>
      </c>
      <c r="L272" s="125">
        <f t="shared" si="143"/>
        <v>0.10961538461538461</v>
      </c>
      <c r="M272" s="126" t="s">
        <v>556</v>
      </c>
      <c r="N272" s="127">
        <v>43675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4">
        <v>91</v>
      </c>
      <c r="B273" s="102">
        <v>42901</v>
      </c>
      <c r="C273" s="102"/>
      <c r="D273" s="144" t="s">
        <v>686</v>
      </c>
      <c r="E273" s="104" t="s">
        <v>580</v>
      </c>
      <c r="F273" s="105">
        <v>214.5</v>
      </c>
      <c r="G273" s="104"/>
      <c r="H273" s="104">
        <v>262</v>
      </c>
      <c r="I273" s="122">
        <v>262</v>
      </c>
      <c r="J273" s="123" t="s">
        <v>687</v>
      </c>
      <c r="K273" s="124">
        <f t="shared" si="142"/>
        <v>47.5</v>
      </c>
      <c r="L273" s="125">
        <f t="shared" si="143"/>
        <v>0.22144522144522144</v>
      </c>
      <c r="M273" s="126" t="s">
        <v>556</v>
      </c>
      <c r="N273" s="127">
        <v>42977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6">
        <v>92</v>
      </c>
      <c r="B274" s="150">
        <v>42933</v>
      </c>
      <c r="C274" s="150"/>
      <c r="D274" s="151" t="s">
        <v>688</v>
      </c>
      <c r="E274" s="152" t="s">
        <v>580</v>
      </c>
      <c r="F274" s="153">
        <v>370</v>
      </c>
      <c r="G274" s="152"/>
      <c r="H274" s="152">
        <v>447.5</v>
      </c>
      <c r="I274" s="174">
        <v>450</v>
      </c>
      <c r="J274" s="218" t="s">
        <v>639</v>
      </c>
      <c r="K274" s="124">
        <f t="shared" si="142"/>
        <v>77.5</v>
      </c>
      <c r="L274" s="176">
        <f t="shared" si="143"/>
        <v>0.20945945945945946</v>
      </c>
      <c r="M274" s="177" t="s">
        <v>556</v>
      </c>
      <c r="N274" s="178">
        <v>43035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6">
        <v>93</v>
      </c>
      <c r="B275" s="150">
        <v>42943</v>
      </c>
      <c r="C275" s="150"/>
      <c r="D275" s="151" t="s">
        <v>164</v>
      </c>
      <c r="E275" s="152" t="s">
        <v>580</v>
      </c>
      <c r="F275" s="153">
        <v>657.5</v>
      </c>
      <c r="G275" s="152"/>
      <c r="H275" s="152">
        <v>825</v>
      </c>
      <c r="I275" s="174">
        <v>820</v>
      </c>
      <c r="J275" s="218" t="s">
        <v>639</v>
      </c>
      <c r="K275" s="124">
        <f t="shared" si="142"/>
        <v>167.5</v>
      </c>
      <c r="L275" s="176">
        <f t="shared" si="143"/>
        <v>0.25475285171102663</v>
      </c>
      <c r="M275" s="177" t="s">
        <v>556</v>
      </c>
      <c r="N275" s="178">
        <v>43090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4">
        <v>94</v>
      </c>
      <c r="B276" s="102">
        <v>42964</v>
      </c>
      <c r="C276" s="102"/>
      <c r="D276" s="103" t="s">
        <v>357</v>
      </c>
      <c r="E276" s="104" t="s">
        <v>580</v>
      </c>
      <c r="F276" s="105">
        <v>605</v>
      </c>
      <c r="G276" s="104"/>
      <c r="H276" s="104">
        <v>750</v>
      </c>
      <c r="I276" s="122">
        <v>750</v>
      </c>
      <c r="J276" s="123" t="s">
        <v>682</v>
      </c>
      <c r="K276" s="124">
        <f t="shared" si="142"/>
        <v>145</v>
      </c>
      <c r="L276" s="125">
        <f t="shared" si="143"/>
        <v>0.23966942148760331</v>
      </c>
      <c r="M276" s="126" t="s">
        <v>556</v>
      </c>
      <c r="N276" s="127">
        <v>43027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341">
        <v>95</v>
      </c>
      <c r="B277" s="145">
        <v>42979</v>
      </c>
      <c r="C277" s="145"/>
      <c r="D277" s="146" t="s">
        <v>475</v>
      </c>
      <c r="E277" s="147" t="s">
        <v>580</v>
      </c>
      <c r="F277" s="148">
        <v>255</v>
      </c>
      <c r="G277" s="149"/>
      <c r="H277" s="149">
        <v>217.25</v>
      </c>
      <c r="I277" s="149">
        <v>320</v>
      </c>
      <c r="J277" s="171" t="s">
        <v>689</v>
      </c>
      <c r="K277" s="130">
        <f t="shared" si="142"/>
        <v>-37.75</v>
      </c>
      <c r="L277" s="172">
        <f t="shared" si="143"/>
        <v>-0.14803921568627451</v>
      </c>
      <c r="M277" s="132" t="s">
        <v>620</v>
      </c>
      <c r="N277" s="173">
        <v>43661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4">
        <v>96</v>
      </c>
      <c r="B278" s="102">
        <v>42997</v>
      </c>
      <c r="C278" s="102"/>
      <c r="D278" s="103" t="s">
        <v>690</v>
      </c>
      <c r="E278" s="104" t="s">
        <v>580</v>
      </c>
      <c r="F278" s="105">
        <v>215</v>
      </c>
      <c r="G278" s="104"/>
      <c r="H278" s="104">
        <v>258</v>
      </c>
      <c r="I278" s="122">
        <v>258</v>
      </c>
      <c r="J278" s="123" t="s">
        <v>639</v>
      </c>
      <c r="K278" s="124">
        <f t="shared" si="142"/>
        <v>43</v>
      </c>
      <c r="L278" s="125">
        <f t="shared" si="143"/>
        <v>0.2</v>
      </c>
      <c r="M278" s="126" t="s">
        <v>556</v>
      </c>
      <c r="N278" s="127">
        <v>43040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4">
        <v>97</v>
      </c>
      <c r="B279" s="102">
        <v>42997</v>
      </c>
      <c r="C279" s="102"/>
      <c r="D279" s="103" t="s">
        <v>690</v>
      </c>
      <c r="E279" s="104" t="s">
        <v>580</v>
      </c>
      <c r="F279" s="105">
        <v>215</v>
      </c>
      <c r="G279" s="104"/>
      <c r="H279" s="104">
        <v>258</v>
      </c>
      <c r="I279" s="122">
        <v>258</v>
      </c>
      <c r="J279" s="218" t="s">
        <v>639</v>
      </c>
      <c r="K279" s="124">
        <v>43</v>
      </c>
      <c r="L279" s="125">
        <v>0.2</v>
      </c>
      <c r="M279" s="126" t="s">
        <v>556</v>
      </c>
      <c r="N279" s="127">
        <v>43040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7">
        <v>98</v>
      </c>
      <c r="B280" s="198">
        <v>42998</v>
      </c>
      <c r="C280" s="198"/>
      <c r="D280" s="350" t="s">
        <v>780</v>
      </c>
      <c r="E280" s="199" t="s">
        <v>580</v>
      </c>
      <c r="F280" s="200">
        <v>75</v>
      </c>
      <c r="G280" s="199"/>
      <c r="H280" s="199">
        <v>90</v>
      </c>
      <c r="I280" s="219">
        <v>90</v>
      </c>
      <c r="J280" s="123" t="s">
        <v>691</v>
      </c>
      <c r="K280" s="124">
        <f t="shared" ref="K280:K285" si="144">H280-F280</f>
        <v>15</v>
      </c>
      <c r="L280" s="125">
        <f t="shared" ref="L280:L285" si="145">K280/F280</f>
        <v>0.2</v>
      </c>
      <c r="M280" s="126" t="s">
        <v>556</v>
      </c>
      <c r="N280" s="127">
        <v>43019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6">
        <v>99</v>
      </c>
      <c r="B281" s="150">
        <v>43011</v>
      </c>
      <c r="C281" s="150"/>
      <c r="D281" s="151" t="s">
        <v>692</v>
      </c>
      <c r="E281" s="152" t="s">
        <v>580</v>
      </c>
      <c r="F281" s="153">
        <v>315</v>
      </c>
      <c r="G281" s="152"/>
      <c r="H281" s="152">
        <v>392</v>
      </c>
      <c r="I281" s="174">
        <v>384</v>
      </c>
      <c r="J281" s="218" t="s">
        <v>693</v>
      </c>
      <c r="K281" s="124">
        <f t="shared" si="144"/>
        <v>77</v>
      </c>
      <c r="L281" s="176">
        <f t="shared" si="145"/>
        <v>0.24444444444444444</v>
      </c>
      <c r="M281" s="177" t="s">
        <v>556</v>
      </c>
      <c r="N281" s="178">
        <v>43017</v>
      </c>
      <c r="O281" s="54"/>
      <c r="P281" s="13"/>
      <c r="Q281" s="13"/>
      <c r="R281" s="14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6">
        <v>100</v>
      </c>
      <c r="B282" s="150">
        <v>43013</v>
      </c>
      <c r="C282" s="150"/>
      <c r="D282" s="151" t="s">
        <v>694</v>
      </c>
      <c r="E282" s="152" t="s">
        <v>580</v>
      </c>
      <c r="F282" s="153">
        <v>145</v>
      </c>
      <c r="G282" s="152"/>
      <c r="H282" s="152">
        <v>179</v>
      </c>
      <c r="I282" s="174">
        <v>180</v>
      </c>
      <c r="J282" s="218" t="s">
        <v>570</v>
      </c>
      <c r="K282" s="124">
        <f t="shared" si="144"/>
        <v>34</v>
      </c>
      <c r="L282" s="176">
        <f t="shared" si="145"/>
        <v>0.23448275862068965</v>
      </c>
      <c r="M282" s="177" t="s">
        <v>556</v>
      </c>
      <c r="N282" s="178">
        <v>43025</v>
      </c>
      <c r="O282" s="54"/>
      <c r="P282" s="13"/>
      <c r="Q282" s="13"/>
      <c r="R282" s="14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6">
        <v>101</v>
      </c>
      <c r="B283" s="150">
        <v>43014</v>
      </c>
      <c r="C283" s="150"/>
      <c r="D283" s="151" t="s">
        <v>330</v>
      </c>
      <c r="E283" s="152" t="s">
        <v>580</v>
      </c>
      <c r="F283" s="153">
        <v>256</v>
      </c>
      <c r="G283" s="152"/>
      <c r="H283" s="152">
        <v>323</v>
      </c>
      <c r="I283" s="174">
        <v>320</v>
      </c>
      <c r="J283" s="218" t="s">
        <v>639</v>
      </c>
      <c r="K283" s="124">
        <f t="shared" si="144"/>
        <v>67</v>
      </c>
      <c r="L283" s="176">
        <f t="shared" si="145"/>
        <v>0.26171875</v>
      </c>
      <c r="M283" s="177" t="s">
        <v>556</v>
      </c>
      <c r="N283" s="178">
        <v>43067</v>
      </c>
      <c r="O283" s="54"/>
      <c r="P283" s="13"/>
      <c r="Q283" s="13"/>
      <c r="R283" s="14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96">
        <v>102</v>
      </c>
      <c r="B284" s="150">
        <v>43017</v>
      </c>
      <c r="C284" s="150"/>
      <c r="D284" s="151" t="s">
        <v>350</v>
      </c>
      <c r="E284" s="152" t="s">
        <v>580</v>
      </c>
      <c r="F284" s="153">
        <v>137.5</v>
      </c>
      <c r="G284" s="152"/>
      <c r="H284" s="152">
        <v>184</v>
      </c>
      <c r="I284" s="174">
        <v>183</v>
      </c>
      <c r="J284" s="175" t="s">
        <v>695</v>
      </c>
      <c r="K284" s="124">
        <f t="shared" si="144"/>
        <v>46.5</v>
      </c>
      <c r="L284" s="176">
        <f t="shared" si="145"/>
        <v>0.33818181818181819</v>
      </c>
      <c r="M284" s="177" t="s">
        <v>556</v>
      </c>
      <c r="N284" s="178">
        <v>43108</v>
      </c>
      <c r="O284" s="54"/>
      <c r="P284" s="13"/>
      <c r="Q284" s="13"/>
      <c r="R284" s="14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6">
        <v>103</v>
      </c>
      <c r="B285" s="150">
        <v>43018</v>
      </c>
      <c r="C285" s="150"/>
      <c r="D285" s="151" t="s">
        <v>696</v>
      </c>
      <c r="E285" s="152" t="s">
        <v>580</v>
      </c>
      <c r="F285" s="153">
        <v>125.5</v>
      </c>
      <c r="G285" s="152"/>
      <c r="H285" s="152">
        <v>158</v>
      </c>
      <c r="I285" s="174">
        <v>155</v>
      </c>
      <c r="J285" s="175" t="s">
        <v>697</v>
      </c>
      <c r="K285" s="124">
        <f t="shared" si="144"/>
        <v>32.5</v>
      </c>
      <c r="L285" s="176">
        <f t="shared" si="145"/>
        <v>0.25896414342629481</v>
      </c>
      <c r="M285" s="177" t="s">
        <v>556</v>
      </c>
      <c r="N285" s="178">
        <v>43067</v>
      </c>
      <c r="O285" s="54"/>
      <c r="P285" s="13"/>
      <c r="Q285" s="13"/>
      <c r="R285" s="14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6">
        <v>104</v>
      </c>
      <c r="B286" s="150">
        <v>43018</v>
      </c>
      <c r="C286" s="150"/>
      <c r="D286" s="151" t="s">
        <v>727</v>
      </c>
      <c r="E286" s="152" t="s">
        <v>580</v>
      </c>
      <c r="F286" s="153">
        <v>895</v>
      </c>
      <c r="G286" s="152"/>
      <c r="H286" s="152">
        <v>1122.5</v>
      </c>
      <c r="I286" s="174">
        <v>1078</v>
      </c>
      <c r="J286" s="175" t="s">
        <v>728</v>
      </c>
      <c r="K286" s="124">
        <v>227.5</v>
      </c>
      <c r="L286" s="176">
        <v>0.25418994413407803</v>
      </c>
      <c r="M286" s="177" t="s">
        <v>556</v>
      </c>
      <c r="N286" s="178">
        <v>43117</v>
      </c>
      <c r="O286" s="54"/>
      <c r="P286" s="13"/>
      <c r="Q286" s="13"/>
      <c r="R286" s="14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6">
        <v>105</v>
      </c>
      <c r="B287" s="150">
        <v>43020</v>
      </c>
      <c r="C287" s="150"/>
      <c r="D287" s="151" t="s">
        <v>338</v>
      </c>
      <c r="E287" s="152" t="s">
        <v>580</v>
      </c>
      <c r="F287" s="153">
        <v>525</v>
      </c>
      <c r="G287" s="152"/>
      <c r="H287" s="152">
        <v>629</v>
      </c>
      <c r="I287" s="174">
        <v>629</v>
      </c>
      <c r="J287" s="218" t="s">
        <v>639</v>
      </c>
      <c r="K287" s="124">
        <v>104</v>
      </c>
      <c r="L287" s="176">
        <v>0.19809523809523799</v>
      </c>
      <c r="M287" s="177" t="s">
        <v>556</v>
      </c>
      <c r="N287" s="178">
        <v>43119</v>
      </c>
      <c r="O287" s="54"/>
      <c r="P287" s="13"/>
      <c r="Q287" s="13"/>
      <c r="R287" s="14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6">
        <v>106</v>
      </c>
      <c r="B288" s="150">
        <v>43046</v>
      </c>
      <c r="C288" s="150"/>
      <c r="D288" s="151" t="s">
        <v>379</v>
      </c>
      <c r="E288" s="152" t="s">
        <v>580</v>
      </c>
      <c r="F288" s="153">
        <v>740</v>
      </c>
      <c r="G288" s="152"/>
      <c r="H288" s="152">
        <v>892.5</v>
      </c>
      <c r="I288" s="174">
        <v>900</v>
      </c>
      <c r="J288" s="175" t="s">
        <v>698</v>
      </c>
      <c r="K288" s="124">
        <f>H288-F288</f>
        <v>152.5</v>
      </c>
      <c r="L288" s="176">
        <f>K288/F288</f>
        <v>0.20608108108108109</v>
      </c>
      <c r="M288" s="177" t="s">
        <v>556</v>
      </c>
      <c r="N288" s="178">
        <v>43052</v>
      </c>
      <c r="O288" s="54"/>
      <c r="P288" s="13"/>
      <c r="Q288" s="13"/>
      <c r="R288" s="14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4">
        <v>107</v>
      </c>
      <c r="B289" s="102">
        <v>43073</v>
      </c>
      <c r="C289" s="102"/>
      <c r="D289" s="103" t="s">
        <v>699</v>
      </c>
      <c r="E289" s="104" t="s">
        <v>580</v>
      </c>
      <c r="F289" s="105">
        <v>118.5</v>
      </c>
      <c r="G289" s="104"/>
      <c r="H289" s="104">
        <v>143.5</v>
      </c>
      <c r="I289" s="122">
        <v>145</v>
      </c>
      <c r="J289" s="137" t="s">
        <v>700</v>
      </c>
      <c r="K289" s="124">
        <f>H289-F289</f>
        <v>25</v>
      </c>
      <c r="L289" s="125">
        <f>K289/F289</f>
        <v>0.2109704641350211</v>
      </c>
      <c r="M289" s="126" t="s">
        <v>556</v>
      </c>
      <c r="N289" s="127">
        <v>43097</v>
      </c>
      <c r="O289" s="54"/>
      <c r="P289" s="13"/>
      <c r="Q289" s="13"/>
      <c r="R289" s="14"/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5">
        <v>108</v>
      </c>
      <c r="B290" s="106">
        <v>43090</v>
      </c>
      <c r="C290" s="106"/>
      <c r="D290" s="154" t="s">
        <v>420</v>
      </c>
      <c r="E290" s="108" t="s">
        <v>580</v>
      </c>
      <c r="F290" s="109">
        <v>715</v>
      </c>
      <c r="G290" s="109"/>
      <c r="H290" s="110">
        <v>500</v>
      </c>
      <c r="I290" s="128">
        <v>872</v>
      </c>
      <c r="J290" s="134" t="s">
        <v>701</v>
      </c>
      <c r="K290" s="130">
        <f>H290-F290</f>
        <v>-215</v>
      </c>
      <c r="L290" s="131">
        <f>K290/F290</f>
        <v>-0.30069930069930068</v>
      </c>
      <c r="M290" s="132" t="s">
        <v>620</v>
      </c>
      <c r="N290" s="133">
        <v>43670</v>
      </c>
      <c r="O290" s="54"/>
      <c r="P290" s="13"/>
      <c r="Q290" s="13"/>
      <c r="R290" s="14"/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4">
        <v>109</v>
      </c>
      <c r="B291" s="102">
        <v>43098</v>
      </c>
      <c r="C291" s="102"/>
      <c r="D291" s="103" t="s">
        <v>692</v>
      </c>
      <c r="E291" s="104" t="s">
        <v>580</v>
      </c>
      <c r="F291" s="105">
        <v>435</v>
      </c>
      <c r="G291" s="104"/>
      <c r="H291" s="104">
        <v>542.5</v>
      </c>
      <c r="I291" s="122">
        <v>539</v>
      </c>
      <c r="J291" s="137" t="s">
        <v>639</v>
      </c>
      <c r="K291" s="124">
        <v>107.5</v>
      </c>
      <c r="L291" s="125">
        <v>0.247126436781609</v>
      </c>
      <c r="M291" s="126" t="s">
        <v>556</v>
      </c>
      <c r="N291" s="127">
        <v>43206</v>
      </c>
      <c r="O291" s="54"/>
      <c r="P291" s="13"/>
      <c r="Q291" s="13"/>
      <c r="R291" s="14"/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94">
        <v>110</v>
      </c>
      <c r="B292" s="102">
        <v>43098</v>
      </c>
      <c r="C292" s="102"/>
      <c r="D292" s="103" t="s">
        <v>530</v>
      </c>
      <c r="E292" s="104" t="s">
        <v>580</v>
      </c>
      <c r="F292" s="105">
        <v>885</v>
      </c>
      <c r="G292" s="104"/>
      <c r="H292" s="104">
        <v>1090</v>
      </c>
      <c r="I292" s="122">
        <v>1084</v>
      </c>
      <c r="J292" s="137" t="s">
        <v>639</v>
      </c>
      <c r="K292" s="124">
        <v>205</v>
      </c>
      <c r="L292" s="125">
        <v>0.23163841807909599</v>
      </c>
      <c r="M292" s="126" t="s">
        <v>556</v>
      </c>
      <c r="N292" s="127">
        <v>43213</v>
      </c>
      <c r="O292" s="54"/>
      <c r="P292" s="13"/>
      <c r="Q292" s="13"/>
      <c r="R292" s="14"/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342">
        <v>111</v>
      </c>
      <c r="B293" s="328">
        <v>43192</v>
      </c>
      <c r="C293" s="328"/>
      <c r="D293" s="112" t="s">
        <v>709</v>
      </c>
      <c r="E293" s="330" t="s">
        <v>580</v>
      </c>
      <c r="F293" s="332">
        <v>478.5</v>
      </c>
      <c r="G293" s="330"/>
      <c r="H293" s="330">
        <v>442</v>
      </c>
      <c r="I293" s="334">
        <v>613</v>
      </c>
      <c r="J293" s="359" t="s">
        <v>797</v>
      </c>
      <c r="K293" s="130">
        <f>H293-F293</f>
        <v>-36.5</v>
      </c>
      <c r="L293" s="131">
        <f>K293/F293</f>
        <v>-7.6280041797283177E-2</v>
      </c>
      <c r="M293" s="132" t="s">
        <v>620</v>
      </c>
      <c r="N293" s="133">
        <v>43762</v>
      </c>
      <c r="O293" s="54"/>
      <c r="P293" s="13"/>
      <c r="Q293" s="13"/>
      <c r="R293" s="14"/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5">
        <v>112</v>
      </c>
      <c r="B294" s="106">
        <v>43194</v>
      </c>
      <c r="C294" s="106"/>
      <c r="D294" s="349" t="s">
        <v>779</v>
      </c>
      <c r="E294" s="108" t="s">
        <v>580</v>
      </c>
      <c r="F294" s="109">
        <f>141.5-7.3</f>
        <v>134.19999999999999</v>
      </c>
      <c r="G294" s="109"/>
      <c r="H294" s="110">
        <v>77</v>
      </c>
      <c r="I294" s="128">
        <v>180</v>
      </c>
      <c r="J294" s="359" t="s">
        <v>796</v>
      </c>
      <c r="K294" s="130">
        <f>H294-F294</f>
        <v>-57.199999999999989</v>
      </c>
      <c r="L294" s="131">
        <f>K294/F294</f>
        <v>-0.42622950819672129</v>
      </c>
      <c r="M294" s="132" t="s">
        <v>620</v>
      </c>
      <c r="N294" s="133">
        <v>43522</v>
      </c>
      <c r="O294" s="54"/>
      <c r="P294" s="13"/>
      <c r="Q294" s="13"/>
      <c r="R294" s="14"/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95">
        <v>113</v>
      </c>
      <c r="B295" s="106">
        <v>43209</v>
      </c>
      <c r="C295" s="106"/>
      <c r="D295" s="107" t="s">
        <v>702</v>
      </c>
      <c r="E295" s="108" t="s">
        <v>580</v>
      </c>
      <c r="F295" s="109">
        <v>430</v>
      </c>
      <c r="G295" s="109"/>
      <c r="H295" s="110">
        <v>220</v>
      </c>
      <c r="I295" s="128">
        <v>537</v>
      </c>
      <c r="J295" s="134" t="s">
        <v>703</v>
      </c>
      <c r="K295" s="130">
        <f>H295-F295</f>
        <v>-210</v>
      </c>
      <c r="L295" s="131">
        <f>K295/F295</f>
        <v>-0.48837209302325579</v>
      </c>
      <c r="M295" s="132" t="s">
        <v>620</v>
      </c>
      <c r="N295" s="133">
        <v>43252</v>
      </c>
      <c r="O295" s="54"/>
      <c r="P295" s="13"/>
      <c r="Q295" s="13"/>
      <c r="R295" s="14"/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343">
        <v>114</v>
      </c>
      <c r="B296" s="155">
        <v>43220</v>
      </c>
      <c r="C296" s="155"/>
      <c r="D296" s="156" t="s">
        <v>380</v>
      </c>
      <c r="E296" s="157" t="s">
        <v>580</v>
      </c>
      <c r="F296" s="159">
        <v>153.5</v>
      </c>
      <c r="G296" s="159"/>
      <c r="H296" s="159">
        <v>196</v>
      </c>
      <c r="I296" s="159">
        <v>196</v>
      </c>
      <c r="J296" s="336" t="s">
        <v>813</v>
      </c>
      <c r="K296" s="179">
        <f>H296-F296</f>
        <v>42.5</v>
      </c>
      <c r="L296" s="180">
        <f>K296/F296</f>
        <v>0.27687296416938112</v>
      </c>
      <c r="M296" s="158" t="s">
        <v>556</v>
      </c>
      <c r="N296" s="181">
        <v>43605</v>
      </c>
      <c r="O296" s="54"/>
      <c r="P296" s="13"/>
      <c r="Q296" s="13"/>
      <c r="R296" s="14"/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95">
        <v>115</v>
      </c>
      <c r="B297" s="106">
        <v>43306</v>
      </c>
      <c r="C297" s="106"/>
      <c r="D297" s="107" t="s">
        <v>725</v>
      </c>
      <c r="E297" s="108" t="s">
        <v>580</v>
      </c>
      <c r="F297" s="109">
        <v>27.5</v>
      </c>
      <c r="G297" s="109"/>
      <c r="H297" s="110">
        <v>13.1</v>
      </c>
      <c r="I297" s="128">
        <v>60</v>
      </c>
      <c r="J297" s="134" t="s">
        <v>729</v>
      </c>
      <c r="K297" s="130">
        <v>-14.4</v>
      </c>
      <c r="L297" s="131">
        <v>-0.52363636363636401</v>
      </c>
      <c r="M297" s="132" t="s">
        <v>620</v>
      </c>
      <c r="N297" s="133">
        <v>43138</v>
      </c>
      <c r="O297" s="54"/>
      <c r="P297" s="13"/>
      <c r="Q297" s="13"/>
      <c r="R297" s="14"/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342">
        <v>116</v>
      </c>
      <c r="B298" s="328">
        <v>43318</v>
      </c>
      <c r="C298" s="328"/>
      <c r="D298" s="112" t="s">
        <v>704</v>
      </c>
      <c r="E298" s="330" t="s">
        <v>580</v>
      </c>
      <c r="F298" s="330">
        <v>148.5</v>
      </c>
      <c r="G298" s="330"/>
      <c r="H298" s="330">
        <v>102</v>
      </c>
      <c r="I298" s="334">
        <v>182</v>
      </c>
      <c r="J298" s="134" t="s">
        <v>812</v>
      </c>
      <c r="K298" s="130">
        <f>H298-F298</f>
        <v>-46.5</v>
      </c>
      <c r="L298" s="131">
        <f>K298/F298</f>
        <v>-0.31313131313131315</v>
      </c>
      <c r="M298" s="132" t="s">
        <v>620</v>
      </c>
      <c r="N298" s="133">
        <v>43661</v>
      </c>
      <c r="O298" s="54"/>
      <c r="P298" s="13"/>
      <c r="Q298" s="13"/>
      <c r="R298" s="14"/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94">
        <v>117</v>
      </c>
      <c r="B299" s="102">
        <v>43335</v>
      </c>
      <c r="C299" s="102"/>
      <c r="D299" s="103" t="s">
        <v>730</v>
      </c>
      <c r="E299" s="104" t="s">
        <v>580</v>
      </c>
      <c r="F299" s="152">
        <v>285</v>
      </c>
      <c r="G299" s="104"/>
      <c r="H299" s="104">
        <v>355</v>
      </c>
      <c r="I299" s="122">
        <v>364</v>
      </c>
      <c r="J299" s="137" t="s">
        <v>731</v>
      </c>
      <c r="K299" s="124">
        <v>70</v>
      </c>
      <c r="L299" s="125">
        <v>0.24561403508771901</v>
      </c>
      <c r="M299" s="126" t="s">
        <v>556</v>
      </c>
      <c r="N299" s="127">
        <v>43455</v>
      </c>
      <c r="O299" s="54"/>
      <c r="P299" s="13"/>
      <c r="Q299" s="13"/>
      <c r="R299" s="14"/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94">
        <v>118</v>
      </c>
      <c r="B300" s="102">
        <v>43341</v>
      </c>
      <c r="C300" s="102"/>
      <c r="D300" s="103" t="s">
        <v>370</v>
      </c>
      <c r="E300" s="104" t="s">
        <v>580</v>
      </c>
      <c r="F300" s="152">
        <v>525</v>
      </c>
      <c r="G300" s="104"/>
      <c r="H300" s="104">
        <v>585</v>
      </c>
      <c r="I300" s="122">
        <v>635</v>
      </c>
      <c r="J300" s="137" t="s">
        <v>705</v>
      </c>
      <c r="K300" s="124">
        <f t="shared" ref="K300:K312" si="146">H300-F300</f>
        <v>60</v>
      </c>
      <c r="L300" s="125">
        <f t="shared" ref="L300:L312" si="147">K300/F300</f>
        <v>0.11428571428571428</v>
      </c>
      <c r="M300" s="126" t="s">
        <v>556</v>
      </c>
      <c r="N300" s="127">
        <v>43662</v>
      </c>
      <c r="O300" s="54"/>
      <c r="P300" s="13"/>
      <c r="Q300" s="13"/>
      <c r="R300" s="14"/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94">
        <v>119</v>
      </c>
      <c r="B301" s="102">
        <v>43395</v>
      </c>
      <c r="C301" s="102"/>
      <c r="D301" s="103" t="s">
        <v>357</v>
      </c>
      <c r="E301" s="104" t="s">
        <v>580</v>
      </c>
      <c r="F301" s="152">
        <v>475</v>
      </c>
      <c r="G301" s="104"/>
      <c r="H301" s="104">
        <v>574</v>
      </c>
      <c r="I301" s="122">
        <v>570</v>
      </c>
      <c r="J301" s="137" t="s">
        <v>639</v>
      </c>
      <c r="K301" s="124">
        <f t="shared" si="146"/>
        <v>99</v>
      </c>
      <c r="L301" s="125">
        <f t="shared" si="147"/>
        <v>0.20842105263157895</v>
      </c>
      <c r="M301" s="126" t="s">
        <v>556</v>
      </c>
      <c r="N301" s="127">
        <v>43403</v>
      </c>
      <c r="O301" s="54"/>
      <c r="P301" s="13"/>
      <c r="Q301" s="13"/>
      <c r="R301" s="14"/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96">
        <v>120</v>
      </c>
      <c r="B302" s="150">
        <v>43397</v>
      </c>
      <c r="C302" s="150"/>
      <c r="D302" s="376" t="s">
        <v>377</v>
      </c>
      <c r="E302" s="152" t="s">
        <v>580</v>
      </c>
      <c r="F302" s="152">
        <v>707.5</v>
      </c>
      <c r="G302" s="152"/>
      <c r="H302" s="152">
        <v>872</v>
      </c>
      <c r="I302" s="174">
        <v>872</v>
      </c>
      <c r="J302" s="175" t="s">
        <v>639</v>
      </c>
      <c r="K302" s="124">
        <f t="shared" si="146"/>
        <v>164.5</v>
      </c>
      <c r="L302" s="176">
        <f t="shared" si="147"/>
        <v>0.23250883392226149</v>
      </c>
      <c r="M302" s="177" t="s">
        <v>556</v>
      </c>
      <c r="N302" s="178">
        <v>43482</v>
      </c>
      <c r="O302" s="54"/>
      <c r="P302" s="13"/>
      <c r="Q302" s="13"/>
      <c r="R302" s="14"/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6">
        <v>121</v>
      </c>
      <c r="B303" s="150">
        <v>43398</v>
      </c>
      <c r="C303" s="150"/>
      <c r="D303" s="376" t="s">
        <v>339</v>
      </c>
      <c r="E303" s="152" t="s">
        <v>580</v>
      </c>
      <c r="F303" s="152">
        <v>162</v>
      </c>
      <c r="G303" s="152"/>
      <c r="H303" s="152">
        <v>204</v>
      </c>
      <c r="I303" s="174">
        <v>209</v>
      </c>
      <c r="J303" s="175" t="s">
        <v>811</v>
      </c>
      <c r="K303" s="124">
        <f t="shared" si="146"/>
        <v>42</v>
      </c>
      <c r="L303" s="176">
        <f t="shared" si="147"/>
        <v>0.25925925925925924</v>
      </c>
      <c r="M303" s="177" t="s">
        <v>556</v>
      </c>
      <c r="N303" s="178">
        <v>43539</v>
      </c>
      <c r="O303" s="54"/>
      <c r="P303" s="13"/>
      <c r="Q303" s="13"/>
      <c r="R303" s="14"/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97">
        <v>122</v>
      </c>
      <c r="B304" s="198">
        <v>43399</v>
      </c>
      <c r="C304" s="198"/>
      <c r="D304" s="151" t="s">
        <v>465</v>
      </c>
      <c r="E304" s="199" t="s">
        <v>580</v>
      </c>
      <c r="F304" s="199">
        <v>240</v>
      </c>
      <c r="G304" s="199"/>
      <c r="H304" s="199">
        <v>297</v>
      </c>
      <c r="I304" s="219">
        <v>297</v>
      </c>
      <c r="J304" s="175" t="s">
        <v>639</v>
      </c>
      <c r="K304" s="220">
        <f t="shared" si="146"/>
        <v>57</v>
      </c>
      <c r="L304" s="221">
        <f t="shared" si="147"/>
        <v>0.23749999999999999</v>
      </c>
      <c r="M304" s="222" t="s">
        <v>556</v>
      </c>
      <c r="N304" s="223">
        <v>43417</v>
      </c>
      <c r="O304" s="54"/>
      <c r="P304" s="13"/>
      <c r="Q304" s="13"/>
      <c r="R304" s="14"/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94">
        <v>123</v>
      </c>
      <c r="B305" s="102">
        <v>43439</v>
      </c>
      <c r="C305" s="102"/>
      <c r="D305" s="144" t="s">
        <v>706</v>
      </c>
      <c r="E305" s="104" t="s">
        <v>580</v>
      </c>
      <c r="F305" s="104">
        <v>202.5</v>
      </c>
      <c r="G305" s="104"/>
      <c r="H305" s="104">
        <v>255</v>
      </c>
      <c r="I305" s="122">
        <v>252</v>
      </c>
      <c r="J305" s="137" t="s">
        <v>639</v>
      </c>
      <c r="K305" s="124">
        <f t="shared" si="146"/>
        <v>52.5</v>
      </c>
      <c r="L305" s="125">
        <f t="shared" si="147"/>
        <v>0.25925925925925924</v>
      </c>
      <c r="M305" s="126" t="s">
        <v>556</v>
      </c>
      <c r="N305" s="127">
        <v>43542</v>
      </c>
      <c r="O305" s="54"/>
      <c r="P305" s="13"/>
      <c r="Q305" s="13"/>
      <c r="R305" s="90" t="s">
        <v>708</v>
      </c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97">
        <v>124</v>
      </c>
      <c r="B306" s="198">
        <v>43465</v>
      </c>
      <c r="C306" s="102"/>
      <c r="D306" s="376" t="s">
        <v>402</v>
      </c>
      <c r="E306" s="199" t="s">
        <v>580</v>
      </c>
      <c r="F306" s="199">
        <v>710</v>
      </c>
      <c r="G306" s="199"/>
      <c r="H306" s="199">
        <v>866</v>
      </c>
      <c r="I306" s="219">
        <v>866</v>
      </c>
      <c r="J306" s="175" t="s">
        <v>639</v>
      </c>
      <c r="K306" s="124">
        <f t="shared" si="146"/>
        <v>156</v>
      </c>
      <c r="L306" s="125">
        <f t="shared" si="147"/>
        <v>0.21971830985915494</v>
      </c>
      <c r="M306" s="126" t="s">
        <v>556</v>
      </c>
      <c r="N306" s="338">
        <v>43553</v>
      </c>
      <c r="O306" s="54"/>
      <c r="P306" s="13"/>
      <c r="Q306" s="13"/>
      <c r="R306" s="14" t="s">
        <v>708</v>
      </c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97">
        <v>125</v>
      </c>
      <c r="B307" s="198">
        <v>43522</v>
      </c>
      <c r="C307" s="198"/>
      <c r="D307" s="376" t="s">
        <v>139</v>
      </c>
      <c r="E307" s="199" t="s">
        <v>580</v>
      </c>
      <c r="F307" s="199">
        <v>337.25</v>
      </c>
      <c r="G307" s="199"/>
      <c r="H307" s="199">
        <v>398.5</v>
      </c>
      <c r="I307" s="219">
        <v>411</v>
      </c>
      <c r="J307" s="137" t="s">
        <v>810</v>
      </c>
      <c r="K307" s="124">
        <f t="shared" si="146"/>
        <v>61.25</v>
      </c>
      <c r="L307" s="125">
        <f t="shared" si="147"/>
        <v>0.1816160118606375</v>
      </c>
      <c r="M307" s="126" t="s">
        <v>556</v>
      </c>
      <c r="N307" s="338">
        <v>43760</v>
      </c>
      <c r="O307" s="54"/>
      <c r="P307" s="13"/>
      <c r="Q307" s="13"/>
      <c r="R307" s="90" t="s">
        <v>708</v>
      </c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344">
        <v>126</v>
      </c>
      <c r="B308" s="160">
        <v>43559</v>
      </c>
      <c r="C308" s="160"/>
      <c r="D308" s="161" t="s">
        <v>394</v>
      </c>
      <c r="E308" s="162" t="s">
        <v>580</v>
      </c>
      <c r="F308" s="162">
        <v>130</v>
      </c>
      <c r="G308" s="162"/>
      <c r="H308" s="162">
        <v>65</v>
      </c>
      <c r="I308" s="182">
        <v>158</v>
      </c>
      <c r="J308" s="134" t="s">
        <v>707</v>
      </c>
      <c r="K308" s="130">
        <f t="shared" si="146"/>
        <v>-65</v>
      </c>
      <c r="L308" s="131">
        <f t="shared" si="147"/>
        <v>-0.5</v>
      </c>
      <c r="M308" s="132" t="s">
        <v>620</v>
      </c>
      <c r="N308" s="133">
        <v>43726</v>
      </c>
      <c r="O308" s="54"/>
      <c r="P308" s="13"/>
      <c r="Q308" s="13"/>
      <c r="R308" s="14" t="s">
        <v>710</v>
      </c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345">
        <v>127</v>
      </c>
      <c r="B309" s="183">
        <v>43017</v>
      </c>
      <c r="C309" s="183"/>
      <c r="D309" s="184" t="s">
        <v>166</v>
      </c>
      <c r="E309" s="185" t="s">
        <v>580</v>
      </c>
      <c r="F309" s="186">
        <v>141.5</v>
      </c>
      <c r="G309" s="187"/>
      <c r="H309" s="187">
        <v>183.5</v>
      </c>
      <c r="I309" s="187">
        <v>210</v>
      </c>
      <c r="J309" s="208" t="s">
        <v>801</v>
      </c>
      <c r="K309" s="209">
        <f t="shared" si="146"/>
        <v>42</v>
      </c>
      <c r="L309" s="210">
        <f t="shared" si="147"/>
        <v>0.29681978798586572</v>
      </c>
      <c r="M309" s="186" t="s">
        <v>556</v>
      </c>
      <c r="N309" s="211">
        <v>43042</v>
      </c>
      <c r="O309" s="54"/>
      <c r="P309" s="13"/>
      <c r="Q309" s="13"/>
      <c r="R309" s="90" t="s">
        <v>710</v>
      </c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344">
        <v>128</v>
      </c>
      <c r="B310" s="160">
        <v>43074</v>
      </c>
      <c r="C310" s="160"/>
      <c r="D310" s="161" t="s">
        <v>295</v>
      </c>
      <c r="E310" s="162" t="s">
        <v>580</v>
      </c>
      <c r="F310" s="163">
        <v>172</v>
      </c>
      <c r="G310" s="162"/>
      <c r="H310" s="162">
        <v>155.25</v>
      </c>
      <c r="I310" s="182">
        <v>230</v>
      </c>
      <c r="J310" s="359" t="s">
        <v>794</v>
      </c>
      <c r="K310" s="130">
        <f t="shared" ref="K310" si="148">H310-F310</f>
        <v>-16.75</v>
      </c>
      <c r="L310" s="131">
        <f t="shared" ref="L310" si="149">K310/F310</f>
        <v>-9.7383720930232565E-2</v>
      </c>
      <c r="M310" s="132" t="s">
        <v>620</v>
      </c>
      <c r="N310" s="133">
        <v>43787</v>
      </c>
      <c r="O310" s="54"/>
      <c r="P310" s="13"/>
      <c r="Q310" s="13"/>
      <c r="R310" s="14" t="s">
        <v>710</v>
      </c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345">
        <v>129</v>
      </c>
      <c r="B311" s="183">
        <v>43398</v>
      </c>
      <c r="C311" s="183"/>
      <c r="D311" s="184" t="s">
        <v>103</v>
      </c>
      <c r="E311" s="185" t="s">
        <v>580</v>
      </c>
      <c r="F311" s="187">
        <v>698.5</v>
      </c>
      <c r="G311" s="187"/>
      <c r="H311" s="187">
        <v>850</v>
      </c>
      <c r="I311" s="187">
        <v>890</v>
      </c>
      <c r="J311" s="212" t="s">
        <v>807</v>
      </c>
      <c r="K311" s="209">
        <f t="shared" si="146"/>
        <v>151.5</v>
      </c>
      <c r="L311" s="210">
        <f t="shared" si="147"/>
        <v>0.21689334287759485</v>
      </c>
      <c r="M311" s="186" t="s">
        <v>556</v>
      </c>
      <c r="N311" s="211">
        <v>43453</v>
      </c>
      <c r="O311" s="54"/>
      <c r="P311" s="13"/>
      <c r="Q311" s="13"/>
      <c r="R311" s="14" t="s">
        <v>708</v>
      </c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97">
        <v>130</v>
      </c>
      <c r="B312" s="155">
        <v>42877</v>
      </c>
      <c r="C312" s="155"/>
      <c r="D312" s="156" t="s">
        <v>369</v>
      </c>
      <c r="E312" s="157" t="s">
        <v>580</v>
      </c>
      <c r="F312" s="158">
        <v>127.6</v>
      </c>
      <c r="G312" s="159"/>
      <c r="H312" s="159">
        <v>138</v>
      </c>
      <c r="I312" s="159">
        <v>190</v>
      </c>
      <c r="J312" s="360" t="s">
        <v>798</v>
      </c>
      <c r="K312" s="179">
        <f t="shared" si="146"/>
        <v>10.400000000000006</v>
      </c>
      <c r="L312" s="180">
        <f t="shared" si="147"/>
        <v>8.1504702194357417E-2</v>
      </c>
      <c r="M312" s="158" t="s">
        <v>556</v>
      </c>
      <c r="N312" s="181">
        <v>43774</v>
      </c>
      <c r="O312" s="54"/>
      <c r="P312" s="13"/>
      <c r="Q312" s="13"/>
      <c r="R312" s="90" t="s">
        <v>710</v>
      </c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97">
        <v>131</v>
      </c>
      <c r="B313" s="155">
        <v>43158</v>
      </c>
      <c r="C313" s="155"/>
      <c r="D313" s="156" t="s">
        <v>711</v>
      </c>
      <c r="E313" s="157" t="s">
        <v>580</v>
      </c>
      <c r="F313" s="158">
        <v>317</v>
      </c>
      <c r="G313" s="159"/>
      <c r="H313" s="159">
        <v>382.5</v>
      </c>
      <c r="I313" s="159">
        <v>398</v>
      </c>
      <c r="J313" s="360" t="s">
        <v>839</v>
      </c>
      <c r="K313" s="179">
        <f t="shared" ref="K313" si="150">H313-F313</f>
        <v>65.5</v>
      </c>
      <c r="L313" s="180">
        <f t="shared" ref="L313" si="151">K313/F313</f>
        <v>0.20662460567823343</v>
      </c>
      <c r="M313" s="158" t="s">
        <v>556</v>
      </c>
      <c r="N313" s="181">
        <v>44238</v>
      </c>
      <c r="O313" s="54"/>
      <c r="P313" s="13"/>
      <c r="Q313" s="13"/>
      <c r="R313" s="322" t="s">
        <v>710</v>
      </c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344">
        <v>132</v>
      </c>
      <c r="B314" s="160">
        <v>43164</v>
      </c>
      <c r="C314" s="160"/>
      <c r="D314" s="161" t="s">
        <v>133</v>
      </c>
      <c r="E314" s="162" t="s">
        <v>580</v>
      </c>
      <c r="F314" s="163">
        <f>510-14.4</f>
        <v>495.6</v>
      </c>
      <c r="G314" s="162"/>
      <c r="H314" s="162">
        <v>350</v>
      </c>
      <c r="I314" s="182">
        <v>672</v>
      </c>
      <c r="J314" s="359" t="s">
        <v>803</v>
      </c>
      <c r="K314" s="130">
        <f t="shared" ref="K314" si="152">H314-F314</f>
        <v>-145.60000000000002</v>
      </c>
      <c r="L314" s="131">
        <f t="shared" ref="L314" si="153">K314/F314</f>
        <v>-0.29378531073446329</v>
      </c>
      <c r="M314" s="132" t="s">
        <v>620</v>
      </c>
      <c r="N314" s="133">
        <v>43887</v>
      </c>
      <c r="O314" s="54"/>
      <c r="P314" s="13"/>
      <c r="Q314" s="13"/>
      <c r="R314" s="14" t="s">
        <v>708</v>
      </c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344">
        <v>133</v>
      </c>
      <c r="B315" s="160">
        <v>43237</v>
      </c>
      <c r="C315" s="160"/>
      <c r="D315" s="161" t="s">
        <v>459</v>
      </c>
      <c r="E315" s="162" t="s">
        <v>580</v>
      </c>
      <c r="F315" s="163">
        <v>230.3</v>
      </c>
      <c r="G315" s="162"/>
      <c r="H315" s="162">
        <v>102.5</v>
      </c>
      <c r="I315" s="182">
        <v>348</v>
      </c>
      <c r="J315" s="359" t="s">
        <v>805</v>
      </c>
      <c r="K315" s="130">
        <f t="shared" ref="K315:K316" si="154">H315-F315</f>
        <v>-127.80000000000001</v>
      </c>
      <c r="L315" s="131">
        <f t="shared" ref="L315:L316" si="155">K315/F315</f>
        <v>-0.55492835432045162</v>
      </c>
      <c r="M315" s="132" t="s">
        <v>620</v>
      </c>
      <c r="N315" s="133">
        <v>43896</v>
      </c>
      <c r="O315" s="54"/>
      <c r="P315" s="13"/>
      <c r="Q315" s="13"/>
      <c r="R315" s="324" t="s">
        <v>708</v>
      </c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197">
        <v>134</v>
      </c>
      <c r="B316" s="155">
        <v>43258</v>
      </c>
      <c r="C316" s="155"/>
      <c r="D316" s="156" t="s">
        <v>426</v>
      </c>
      <c r="E316" s="157" t="s">
        <v>580</v>
      </c>
      <c r="F316" s="158">
        <f>342.5-5.1</f>
        <v>337.4</v>
      </c>
      <c r="G316" s="159"/>
      <c r="H316" s="159">
        <v>412.5</v>
      </c>
      <c r="I316" s="159">
        <v>439</v>
      </c>
      <c r="J316" s="360" t="s">
        <v>837</v>
      </c>
      <c r="K316" s="179">
        <f t="shared" si="154"/>
        <v>75.100000000000023</v>
      </c>
      <c r="L316" s="180">
        <f t="shared" si="155"/>
        <v>0.22258446947243635</v>
      </c>
      <c r="M316" s="158" t="s">
        <v>556</v>
      </c>
      <c r="N316" s="181">
        <v>44230</v>
      </c>
      <c r="O316" s="54"/>
      <c r="P316" s="13"/>
      <c r="Q316" s="13"/>
      <c r="R316" s="90" t="s">
        <v>710</v>
      </c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205">
        <v>135</v>
      </c>
      <c r="B317" s="190">
        <v>43285</v>
      </c>
      <c r="C317" s="190"/>
      <c r="D317" s="193" t="s">
        <v>48</v>
      </c>
      <c r="E317" s="191" t="s">
        <v>580</v>
      </c>
      <c r="F317" s="189">
        <f>127.5-5.53</f>
        <v>121.97</v>
      </c>
      <c r="G317" s="191"/>
      <c r="H317" s="191"/>
      <c r="I317" s="213">
        <v>170</v>
      </c>
      <c r="J317" s="225" t="s">
        <v>558</v>
      </c>
      <c r="K317" s="215"/>
      <c r="L317" s="216"/>
      <c r="M317" s="214" t="s">
        <v>558</v>
      </c>
      <c r="N317" s="217"/>
      <c r="O317" s="54"/>
      <c r="P317" s="13"/>
      <c r="Q317" s="13"/>
      <c r="R317" s="14" t="s">
        <v>708</v>
      </c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344">
        <v>136</v>
      </c>
      <c r="B318" s="160">
        <v>43294</v>
      </c>
      <c r="C318" s="160"/>
      <c r="D318" s="161" t="s">
        <v>239</v>
      </c>
      <c r="E318" s="162" t="s">
        <v>580</v>
      </c>
      <c r="F318" s="163">
        <v>46.5</v>
      </c>
      <c r="G318" s="162"/>
      <c r="H318" s="162">
        <v>17</v>
      </c>
      <c r="I318" s="182">
        <v>59</v>
      </c>
      <c r="J318" s="359" t="s">
        <v>802</v>
      </c>
      <c r="K318" s="130">
        <f t="shared" ref="K318" si="156">H318-F318</f>
        <v>-29.5</v>
      </c>
      <c r="L318" s="131">
        <f t="shared" ref="L318" si="157">K318/F318</f>
        <v>-0.63440860215053763</v>
      </c>
      <c r="M318" s="132" t="s">
        <v>620</v>
      </c>
      <c r="N318" s="133">
        <v>43887</v>
      </c>
      <c r="O318" s="54"/>
      <c r="P318" s="13"/>
      <c r="Q318" s="13"/>
      <c r="R318" s="14" t="s">
        <v>708</v>
      </c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346">
        <v>137</v>
      </c>
      <c r="B319" s="188">
        <v>43396</v>
      </c>
      <c r="C319" s="188"/>
      <c r="D319" s="193" t="s">
        <v>404</v>
      </c>
      <c r="E319" s="191" t="s">
        <v>580</v>
      </c>
      <c r="F319" s="192">
        <v>156.5</v>
      </c>
      <c r="G319" s="191"/>
      <c r="H319" s="191"/>
      <c r="I319" s="213">
        <v>191</v>
      </c>
      <c r="J319" s="225" t="s">
        <v>558</v>
      </c>
      <c r="K319" s="215"/>
      <c r="L319" s="216"/>
      <c r="M319" s="214" t="s">
        <v>558</v>
      </c>
      <c r="N319" s="217"/>
      <c r="O319" s="54"/>
      <c r="P319" s="13"/>
      <c r="Q319" s="13"/>
      <c r="R319" s="14" t="s">
        <v>708</v>
      </c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346">
        <v>138</v>
      </c>
      <c r="B320" s="188">
        <v>43439</v>
      </c>
      <c r="C320" s="188"/>
      <c r="D320" s="193" t="s">
        <v>321</v>
      </c>
      <c r="E320" s="191" t="s">
        <v>580</v>
      </c>
      <c r="F320" s="192">
        <v>259.5</v>
      </c>
      <c r="G320" s="191"/>
      <c r="H320" s="191"/>
      <c r="I320" s="213">
        <v>321</v>
      </c>
      <c r="J320" s="225" t="s">
        <v>558</v>
      </c>
      <c r="K320" s="215"/>
      <c r="L320" s="216"/>
      <c r="M320" s="214" t="s">
        <v>558</v>
      </c>
      <c r="N320" s="217"/>
      <c r="O320" s="13"/>
      <c r="P320" s="13"/>
      <c r="Q320" s="13"/>
      <c r="R320" s="14" t="s">
        <v>708</v>
      </c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344">
        <v>139</v>
      </c>
      <c r="B321" s="160">
        <v>43439</v>
      </c>
      <c r="C321" s="160"/>
      <c r="D321" s="161" t="s">
        <v>732</v>
      </c>
      <c r="E321" s="162" t="s">
        <v>580</v>
      </c>
      <c r="F321" s="162">
        <v>715</v>
      </c>
      <c r="G321" s="162"/>
      <c r="H321" s="162">
        <v>445</v>
      </c>
      <c r="I321" s="182">
        <v>840</v>
      </c>
      <c r="J321" s="134" t="s">
        <v>782</v>
      </c>
      <c r="K321" s="130">
        <f t="shared" ref="K321:K324" si="158">H321-F321</f>
        <v>-270</v>
      </c>
      <c r="L321" s="131">
        <f t="shared" ref="L321:L324" si="159">K321/F321</f>
        <v>-0.3776223776223776</v>
      </c>
      <c r="M321" s="132" t="s">
        <v>620</v>
      </c>
      <c r="N321" s="133">
        <v>43800</v>
      </c>
      <c r="O321" s="54"/>
      <c r="P321" s="13"/>
      <c r="Q321" s="13"/>
      <c r="R321" s="14" t="s">
        <v>708</v>
      </c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197">
        <v>140</v>
      </c>
      <c r="B322" s="198">
        <v>43469</v>
      </c>
      <c r="C322" s="198"/>
      <c r="D322" s="151" t="s">
        <v>143</v>
      </c>
      <c r="E322" s="199" t="s">
        <v>580</v>
      </c>
      <c r="F322" s="199">
        <v>875</v>
      </c>
      <c r="G322" s="199"/>
      <c r="H322" s="199">
        <v>1165</v>
      </c>
      <c r="I322" s="219">
        <v>1185</v>
      </c>
      <c r="J322" s="137" t="s">
        <v>808</v>
      </c>
      <c r="K322" s="124">
        <f t="shared" si="158"/>
        <v>290</v>
      </c>
      <c r="L322" s="125">
        <f t="shared" si="159"/>
        <v>0.33142857142857141</v>
      </c>
      <c r="M322" s="126" t="s">
        <v>556</v>
      </c>
      <c r="N322" s="338">
        <v>43847</v>
      </c>
      <c r="O322" s="54"/>
      <c r="P322" s="13"/>
      <c r="Q322" s="13"/>
      <c r="R322" s="324" t="s">
        <v>708</v>
      </c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197">
        <v>141</v>
      </c>
      <c r="B323" s="198">
        <v>43559</v>
      </c>
      <c r="C323" s="198"/>
      <c r="D323" s="376" t="s">
        <v>336</v>
      </c>
      <c r="E323" s="199" t="s">
        <v>580</v>
      </c>
      <c r="F323" s="199">
        <f>387-14.63</f>
        <v>372.37</v>
      </c>
      <c r="G323" s="199"/>
      <c r="H323" s="199">
        <v>490</v>
      </c>
      <c r="I323" s="219">
        <v>490</v>
      </c>
      <c r="J323" s="137" t="s">
        <v>639</v>
      </c>
      <c r="K323" s="124">
        <f t="shared" si="158"/>
        <v>117.63</v>
      </c>
      <c r="L323" s="125">
        <f t="shared" si="159"/>
        <v>0.31589548030185027</v>
      </c>
      <c r="M323" s="126" t="s">
        <v>556</v>
      </c>
      <c r="N323" s="338">
        <v>43850</v>
      </c>
      <c r="O323" s="54"/>
      <c r="P323" s="13"/>
      <c r="Q323" s="13"/>
      <c r="R323" s="324" t="s">
        <v>708</v>
      </c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344">
        <v>142</v>
      </c>
      <c r="B324" s="160">
        <v>43578</v>
      </c>
      <c r="C324" s="160"/>
      <c r="D324" s="161" t="s">
        <v>733</v>
      </c>
      <c r="E324" s="162" t="s">
        <v>557</v>
      </c>
      <c r="F324" s="162">
        <v>220</v>
      </c>
      <c r="G324" s="162"/>
      <c r="H324" s="162">
        <v>127.5</v>
      </c>
      <c r="I324" s="182">
        <v>284</v>
      </c>
      <c r="J324" s="359" t="s">
        <v>806</v>
      </c>
      <c r="K324" s="130">
        <f t="shared" si="158"/>
        <v>-92.5</v>
      </c>
      <c r="L324" s="131">
        <f t="shared" si="159"/>
        <v>-0.42045454545454547</v>
      </c>
      <c r="M324" s="132" t="s">
        <v>620</v>
      </c>
      <c r="N324" s="133">
        <v>43896</v>
      </c>
      <c r="O324" s="54"/>
      <c r="P324" s="13"/>
      <c r="Q324" s="13"/>
      <c r="R324" s="14" t="s">
        <v>708</v>
      </c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197">
        <v>143</v>
      </c>
      <c r="B325" s="198">
        <v>43622</v>
      </c>
      <c r="C325" s="198"/>
      <c r="D325" s="376" t="s">
        <v>466</v>
      </c>
      <c r="E325" s="199" t="s">
        <v>557</v>
      </c>
      <c r="F325" s="199">
        <v>332.8</v>
      </c>
      <c r="G325" s="199"/>
      <c r="H325" s="199">
        <v>405</v>
      </c>
      <c r="I325" s="219">
        <v>419</v>
      </c>
      <c r="J325" s="137" t="s">
        <v>809</v>
      </c>
      <c r="K325" s="124">
        <f t="shared" ref="K325" si="160">H325-F325</f>
        <v>72.199999999999989</v>
      </c>
      <c r="L325" s="125">
        <f t="shared" ref="L325" si="161">K325/F325</f>
        <v>0.21694711538461534</v>
      </c>
      <c r="M325" s="126" t="s">
        <v>556</v>
      </c>
      <c r="N325" s="338">
        <v>43860</v>
      </c>
      <c r="O325" s="54"/>
      <c r="P325" s="13"/>
      <c r="Q325" s="13"/>
      <c r="R325" s="14" t="s">
        <v>710</v>
      </c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140">
        <v>144</v>
      </c>
      <c r="B326" s="139">
        <v>43641</v>
      </c>
      <c r="C326" s="139"/>
      <c r="D326" s="140" t="s">
        <v>137</v>
      </c>
      <c r="E326" s="141" t="s">
        <v>580</v>
      </c>
      <c r="F326" s="142">
        <v>386</v>
      </c>
      <c r="G326" s="143"/>
      <c r="H326" s="143">
        <v>395</v>
      </c>
      <c r="I326" s="143">
        <v>452</v>
      </c>
      <c r="J326" s="166" t="s">
        <v>799</v>
      </c>
      <c r="K326" s="167">
        <f t="shared" ref="K326" si="162">H326-F326</f>
        <v>9</v>
      </c>
      <c r="L326" s="168">
        <f t="shared" ref="L326" si="163">K326/F326</f>
        <v>2.3316062176165803E-2</v>
      </c>
      <c r="M326" s="169" t="s">
        <v>665</v>
      </c>
      <c r="N326" s="170">
        <v>43868</v>
      </c>
      <c r="O326" s="13"/>
      <c r="P326" s="13"/>
      <c r="Q326" s="13"/>
      <c r="R326" s="14" t="s">
        <v>710</v>
      </c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347">
        <v>145</v>
      </c>
      <c r="B327" s="188">
        <v>43707</v>
      </c>
      <c r="C327" s="188"/>
      <c r="D327" s="193" t="s">
        <v>255</v>
      </c>
      <c r="E327" s="191" t="s">
        <v>580</v>
      </c>
      <c r="F327" s="191" t="s">
        <v>712</v>
      </c>
      <c r="G327" s="191"/>
      <c r="H327" s="191"/>
      <c r="I327" s="213">
        <v>190</v>
      </c>
      <c r="J327" s="225" t="s">
        <v>558</v>
      </c>
      <c r="K327" s="215"/>
      <c r="L327" s="216"/>
      <c r="M327" s="335" t="s">
        <v>558</v>
      </c>
      <c r="N327" s="217"/>
      <c r="O327" s="13"/>
      <c r="P327" s="13"/>
      <c r="Q327" s="13"/>
      <c r="R327" s="324" t="s">
        <v>708</v>
      </c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197">
        <v>146</v>
      </c>
      <c r="B328" s="198">
        <v>43731</v>
      </c>
      <c r="C328" s="198"/>
      <c r="D328" s="151" t="s">
        <v>418</v>
      </c>
      <c r="E328" s="199" t="s">
        <v>580</v>
      </c>
      <c r="F328" s="199">
        <v>235</v>
      </c>
      <c r="G328" s="199"/>
      <c r="H328" s="199">
        <v>295</v>
      </c>
      <c r="I328" s="219">
        <v>296</v>
      </c>
      <c r="J328" s="137" t="s">
        <v>787</v>
      </c>
      <c r="K328" s="124">
        <f t="shared" ref="K328" si="164">H328-F328</f>
        <v>60</v>
      </c>
      <c r="L328" s="125">
        <f t="shared" ref="L328" si="165">K328/F328</f>
        <v>0.25531914893617019</v>
      </c>
      <c r="M328" s="126" t="s">
        <v>556</v>
      </c>
      <c r="N328" s="338">
        <v>43844</v>
      </c>
      <c r="O328" s="54"/>
      <c r="P328" s="13"/>
      <c r="Q328" s="13"/>
      <c r="R328" s="14" t="s">
        <v>710</v>
      </c>
      <c r="S328" s="13"/>
      <c r="T328" s="13"/>
      <c r="U328" s="13"/>
      <c r="V328" s="13"/>
      <c r="W328" s="13"/>
      <c r="X328" s="13"/>
      <c r="Y328" s="13"/>
      <c r="Z328" s="13"/>
    </row>
    <row r="329" spans="1:26">
      <c r="A329" s="197">
        <v>147</v>
      </c>
      <c r="B329" s="198">
        <v>43752</v>
      </c>
      <c r="C329" s="198"/>
      <c r="D329" s="151" t="s">
        <v>778</v>
      </c>
      <c r="E329" s="199" t="s">
        <v>580</v>
      </c>
      <c r="F329" s="199">
        <v>277.5</v>
      </c>
      <c r="G329" s="199"/>
      <c r="H329" s="199">
        <v>333</v>
      </c>
      <c r="I329" s="219">
        <v>333</v>
      </c>
      <c r="J329" s="137" t="s">
        <v>788</v>
      </c>
      <c r="K329" s="124">
        <f t="shared" ref="K329" si="166">H329-F329</f>
        <v>55.5</v>
      </c>
      <c r="L329" s="125">
        <f t="shared" ref="L329" si="167">K329/F329</f>
        <v>0.2</v>
      </c>
      <c r="M329" s="126" t="s">
        <v>556</v>
      </c>
      <c r="N329" s="338">
        <v>43846</v>
      </c>
      <c r="O329" s="54"/>
      <c r="P329" s="13"/>
      <c r="Q329" s="13"/>
      <c r="R329" s="324" t="s">
        <v>708</v>
      </c>
      <c r="S329" s="13"/>
      <c r="T329" s="13"/>
      <c r="U329" s="13"/>
      <c r="V329" s="13"/>
      <c r="W329" s="13"/>
      <c r="X329" s="13"/>
      <c r="Y329" s="13"/>
      <c r="Z329" s="13"/>
    </row>
    <row r="330" spans="1:26">
      <c r="A330" s="197">
        <v>148</v>
      </c>
      <c r="B330" s="198">
        <v>43752</v>
      </c>
      <c r="C330" s="198"/>
      <c r="D330" s="151" t="s">
        <v>777</v>
      </c>
      <c r="E330" s="199" t="s">
        <v>580</v>
      </c>
      <c r="F330" s="199">
        <v>930</v>
      </c>
      <c r="G330" s="199"/>
      <c r="H330" s="199">
        <v>1165</v>
      </c>
      <c r="I330" s="219">
        <v>1200</v>
      </c>
      <c r="J330" s="137" t="s">
        <v>789</v>
      </c>
      <c r="K330" s="124">
        <f t="shared" ref="K330" si="168">H330-F330</f>
        <v>235</v>
      </c>
      <c r="L330" s="125">
        <f t="shared" ref="L330" si="169">K330/F330</f>
        <v>0.25268817204301075</v>
      </c>
      <c r="M330" s="126" t="s">
        <v>556</v>
      </c>
      <c r="N330" s="338">
        <v>43847</v>
      </c>
      <c r="O330" s="54"/>
      <c r="P330" s="13"/>
      <c r="Q330" s="13"/>
      <c r="R330" s="324" t="s">
        <v>710</v>
      </c>
      <c r="S330" s="13"/>
      <c r="T330" s="13"/>
      <c r="U330" s="13"/>
      <c r="V330" s="13"/>
      <c r="W330" s="13"/>
      <c r="X330" s="13"/>
      <c r="Y330" s="13"/>
      <c r="Z330" s="13"/>
    </row>
    <row r="331" spans="1:26">
      <c r="A331" s="346">
        <v>149</v>
      </c>
      <c r="B331" s="327">
        <v>43753</v>
      </c>
      <c r="C331" s="202"/>
      <c r="D331" s="348" t="s">
        <v>776</v>
      </c>
      <c r="E331" s="329" t="s">
        <v>580</v>
      </c>
      <c r="F331" s="331">
        <v>111</v>
      </c>
      <c r="G331" s="329"/>
      <c r="H331" s="329"/>
      <c r="I331" s="333">
        <v>141</v>
      </c>
      <c r="J331" s="225" t="s">
        <v>558</v>
      </c>
      <c r="K331" s="225"/>
      <c r="L331" s="119"/>
      <c r="M331" s="337" t="s">
        <v>558</v>
      </c>
      <c r="N331" s="227"/>
      <c r="O331" s="13"/>
      <c r="P331" s="13"/>
      <c r="Q331" s="13"/>
      <c r="R331" s="324" t="s">
        <v>710</v>
      </c>
      <c r="S331" s="13"/>
      <c r="T331" s="13"/>
      <c r="U331" s="13"/>
      <c r="V331" s="13"/>
      <c r="W331" s="13"/>
      <c r="X331" s="13"/>
      <c r="Y331" s="13"/>
      <c r="Z331" s="13"/>
    </row>
    <row r="332" spans="1:26">
      <c r="A332" s="197">
        <v>150</v>
      </c>
      <c r="B332" s="198">
        <v>43753</v>
      </c>
      <c r="C332" s="198"/>
      <c r="D332" s="151" t="s">
        <v>775</v>
      </c>
      <c r="E332" s="199" t="s">
        <v>580</v>
      </c>
      <c r="F332" s="200">
        <v>296</v>
      </c>
      <c r="G332" s="199"/>
      <c r="H332" s="199">
        <v>370</v>
      </c>
      <c r="I332" s="219">
        <v>370</v>
      </c>
      <c r="J332" s="137" t="s">
        <v>639</v>
      </c>
      <c r="K332" s="124">
        <f t="shared" ref="K332:K333" si="170">H332-F332</f>
        <v>74</v>
      </c>
      <c r="L332" s="125">
        <f t="shared" ref="L332:L333" si="171">K332/F332</f>
        <v>0.25</v>
      </c>
      <c r="M332" s="126" t="s">
        <v>556</v>
      </c>
      <c r="N332" s="338">
        <v>43853</v>
      </c>
      <c r="O332" s="54"/>
      <c r="P332" s="13"/>
      <c r="Q332" s="13"/>
      <c r="R332" s="324" t="s">
        <v>710</v>
      </c>
      <c r="S332" s="13"/>
      <c r="T332" s="13"/>
      <c r="U332" s="13"/>
      <c r="V332" s="13"/>
      <c r="W332" s="13"/>
      <c r="X332" s="13"/>
      <c r="Y332" s="13"/>
      <c r="Z332" s="13"/>
    </row>
    <row r="333" spans="1:26">
      <c r="A333" s="197">
        <v>151</v>
      </c>
      <c r="B333" s="198">
        <v>43754</v>
      </c>
      <c r="C333" s="198"/>
      <c r="D333" s="151" t="s">
        <v>774</v>
      </c>
      <c r="E333" s="199" t="s">
        <v>580</v>
      </c>
      <c r="F333" s="200">
        <v>300</v>
      </c>
      <c r="G333" s="199"/>
      <c r="H333" s="199">
        <v>382.5</v>
      </c>
      <c r="I333" s="219">
        <v>344</v>
      </c>
      <c r="J333" s="462" t="s">
        <v>840</v>
      </c>
      <c r="K333" s="124">
        <f t="shared" si="170"/>
        <v>82.5</v>
      </c>
      <c r="L333" s="125">
        <f t="shared" si="171"/>
        <v>0.27500000000000002</v>
      </c>
      <c r="M333" s="126" t="s">
        <v>556</v>
      </c>
      <c r="N333" s="338">
        <v>44238</v>
      </c>
      <c r="O333" s="13"/>
      <c r="P333" s="13"/>
      <c r="Q333" s="13"/>
      <c r="R333" s="324" t="s">
        <v>710</v>
      </c>
      <c r="S333" s="13"/>
      <c r="T333" s="13"/>
      <c r="U333" s="13"/>
      <c r="V333" s="13"/>
      <c r="W333" s="13"/>
      <c r="X333" s="13"/>
      <c r="Y333" s="13"/>
      <c r="Z333" s="13"/>
    </row>
    <row r="334" spans="1:26">
      <c r="A334" s="326">
        <v>152</v>
      </c>
      <c r="B334" s="202">
        <v>43832</v>
      </c>
      <c r="C334" s="202"/>
      <c r="D334" s="206" t="s">
        <v>758</v>
      </c>
      <c r="E334" s="203" t="s">
        <v>580</v>
      </c>
      <c r="F334" s="204" t="s">
        <v>786</v>
      </c>
      <c r="G334" s="203"/>
      <c r="H334" s="203"/>
      <c r="I334" s="224">
        <v>590</v>
      </c>
      <c r="J334" s="225" t="s">
        <v>558</v>
      </c>
      <c r="K334" s="225"/>
      <c r="L334" s="119"/>
      <c r="M334" s="323" t="s">
        <v>558</v>
      </c>
      <c r="N334" s="227"/>
      <c r="O334" s="13"/>
      <c r="P334" s="13"/>
      <c r="Q334" s="13"/>
      <c r="R334" s="324" t="s">
        <v>710</v>
      </c>
      <c r="S334" s="13"/>
      <c r="T334" s="13"/>
      <c r="U334" s="13"/>
      <c r="V334" s="13"/>
      <c r="W334" s="13"/>
      <c r="X334" s="13"/>
      <c r="Y334" s="13"/>
      <c r="Z334" s="13"/>
    </row>
    <row r="335" spans="1:26">
      <c r="A335" s="197">
        <v>153</v>
      </c>
      <c r="B335" s="198">
        <v>43966</v>
      </c>
      <c r="C335" s="198"/>
      <c r="D335" s="151" t="s">
        <v>64</v>
      </c>
      <c r="E335" s="199" t="s">
        <v>580</v>
      </c>
      <c r="F335" s="200">
        <v>67.5</v>
      </c>
      <c r="G335" s="199"/>
      <c r="H335" s="199">
        <v>86</v>
      </c>
      <c r="I335" s="219">
        <v>86</v>
      </c>
      <c r="J335" s="137" t="s">
        <v>817</v>
      </c>
      <c r="K335" s="124">
        <f t="shared" ref="K335" si="172">H335-F335</f>
        <v>18.5</v>
      </c>
      <c r="L335" s="125">
        <f t="shared" ref="L335" si="173">K335/F335</f>
        <v>0.27407407407407408</v>
      </c>
      <c r="M335" s="126" t="s">
        <v>556</v>
      </c>
      <c r="N335" s="338">
        <v>44008</v>
      </c>
      <c r="O335" s="54"/>
      <c r="P335" s="13"/>
      <c r="Q335" s="13"/>
      <c r="R335" s="324" t="s">
        <v>710</v>
      </c>
      <c r="S335" s="13"/>
      <c r="T335" s="13"/>
      <c r="U335" s="13"/>
      <c r="V335" s="13"/>
      <c r="W335" s="13"/>
      <c r="X335" s="13"/>
      <c r="Y335" s="13"/>
      <c r="Z335" s="13"/>
    </row>
    <row r="336" spans="1:26">
      <c r="A336" s="201">
        <v>154</v>
      </c>
      <c r="B336" s="202">
        <v>44035</v>
      </c>
      <c r="C336" s="202"/>
      <c r="D336" s="206" t="s">
        <v>465</v>
      </c>
      <c r="E336" s="203" t="s">
        <v>580</v>
      </c>
      <c r="F336" s="204" t="s">
        <v>820</v>
      </c>
      <c r="G336" s="203"/>
      <c r="H336" s="203"/>
      <c r="I336" s="224">
        <v>296</v>
      </c>
      <c r="J336" s="225" t="s">
        <v>558</v>
      </c>
      <c r="K336" s="225"/>
      <c r="L336" s="119"/>
      <c r="M336" s="226"/>
      <c r="N336" s="227"/>
      <c r="O336" s="13"/>
      <c r="P336" s="13"/>
      <c r="Q336" s="13"/>
      <c r="R336" s="324" t="s">
        <v>710</v>
      </c>
      <c r="S336" s="13"/>
      <c r="T336" s="13"/>
      <c r="U336" s="13"/>
      <c r="V336" s="13"/>
      <c r="W336" s="13"/>
      <c r="X336" s="13"/>
      <c r="Y336" s="13"/>
      <c r="Z336" s="13"/>
    </row>
    <row r="337" spans="1:26">
      <c r="A337" s="197">
        <v>155</v>
      </c>
      <c r="B337" s="198">
        <v>44092</v>
      </c>
      <c r="C337" s="198"/>
      <c r="D337" s="151" t="s">
        <v>398</v>
      </c>
      <c r="E337" s="199" t="s">
        <v>580</v>
      </c>
      <c r="F337" s="199">
        <v>206</v>
      </c>
      <c r="G337" s="199"/>
      <c r="H337" s="199">
        <v>248</v>
      </c>
      <c r="I337" s="219">
        <v>248</v>
      </c>
      <c r="J337" s="137" t="s">
        <v>639</v>
      </c>
      <c r="K337" s="124">
        <f t="shared" ref="K337:K338" si="174">H337-F337</f>
        <v>42</v>
      </c>
      <c r="L337" s="125">
        <f t="shared" ref="L337:L338" si="175">K337/F337</f>
        <v>0.20388349514563106</v>
      </c>
      <c r="M337" s="126" t="s">
        <v>556</v>
      </c>
      <c r="N337" s="338">
        <v>44214</v>
      </c>
      <c r="O337" s="54"/>
      <c r="P337" s="13"/>
      <c r="Q337" s="13"/>
      <c r="R337" s="324" t="s">
        <v>710</v>
      </c>
      <c r="S337" s="13"/>
      <c r="T337" s="13"/>
      <c r="U337" s="13"/>
      <c r="V337" s="13"/>
      <c r="W337" s="13"/>
      <c r="X337" s="13"/>
      <c r="Y337" s="13"/>
      <c r="Z337" s="13"/>
    </row>
    <row r="338" spans="1:26">
      <c r="A338" s="197">
        <v>156</v>
      </c>
      <c r="B338" s="198">
        <v>44140</v>
      </c>
      <c r="C338" s="198"/>
      <c r="D338" s="151" t="s">
        <v>398</v>
      </c>
      <c r="E338" s="199" t="s">
        <v>580</v>
      </c>
      <c r="F338" s="199">
        <v>182.5</v>
      </c>
      <c r="G338" s="199"/>
      <c r="H338" s="199">
        <v>248</v>
      </c>
      <c r="I338" s="219">
        <v>248</v>
      </c>
      <c r="J338" s="137" t="s">
        <v>639</v>
      </c>
      <c r="K338" s="124">
        <f t="shared" si="174"/>
        <v>65.5</v>
      </c>
      <c r="L338" s="125">
        <f t="shared" si="175"/>
        <v>0.35890410958904112</v>
      </c>
      <c r="M338" s="126" t="s">
        <v>556</v>
      </c>
      <c r="N338" s="338">
        <v>44214</v>
      </c>
      <c r="O338" s="54"/>
      <c r="P338" s="13"/>
      <c r="Q338" s="13"/>
      <c r="R338" s="324" t="s">
        <v>710</v>
      </c>
      <c r="S338" s="13"/>
      <c r="T338" s="13"/>
      <c r="U338" s="13"/>
      <c r="V338" s="13"/>
      <c r="W338" s="13"/>
      <c r="X338" s="13"/>
      <c r="Y338" s="13"/>
      <c r="Z338" s="13"/>
    </row>
    <row r="339" spans="1:26">
      <c r="A339" s="201">
        <v>157</v>
      </c>
      <c r="B339" s="202">
        <v>44140</v>
      </c>
      <c r="C339" s="202"/>
      <c r="D339" s="206" t="s">
        <v>321</v>
      </c>
      <c r="E339" s="203" t="s">
        <v>580</v>
      </c>
      <c r="F339" s="204" t="s">
        <v>824</v>
      </c>
      <c r="G339" s="203"/>
      <c r="H339" s="203"/>
      <c r="I339" s="224">
        <v>320</v>
      </c>
      <c r="J339" s="225" t="s">
        <v>558</v>
      </c>
      <c r="K339" s="225"/>
      <c r="L339" s="119"/>
      <c r="M339" s="226"/>
      <c r="N339" s="227"/>
      <c r="O339" s="13"/>
      <c r="P339" s="13"/>
      <c r="Q339" s="13"/>
      <c r="R339" s="324" t="s">
        <v>710</v>
      </c>
      <c r="S339" s="13"/>
      <c r="T339" s="13"/>
      <c r="U339" s="13"/>
      <c r="V339" s="13"/>
      <c r="W339" s="13"/>
      <c r="X339" s="13"/>
      <c r="Y339" s="13"/>
      <c r="Z339" s="13"/>
    </row>
    <row r="340" spans="1:26">
      <c r="A340" s="197">
        <v>158</v>
      </c>
      <c r="B340" s="198">
        <v>44140</v>
      </c>
      <c r="C340" s="198"/>
      <c r="D340" s="151" t="s">
        <v>461</v>
      </c>
      <c r="E340" s="199" t="s">
        <v>580</v>
      </c>
      <c r="F340" s="200">
        <v>925</v>
      </c>
      <c r="G340" s="199"/>
      <c r="H340" s="199">
        <v>1095</v>
      </c>
      <c r="I340" s="219">
        <v>1093</v>
      </c>
      <c r="J340" s="462" t="s">
        <v>828</v>
      </c>
      <c r="K340" s="124">
        <f t="shared" ref="K340" si="176">H340-F340</f>
        <v>170</v>
      </c>
      <c r="L340" s="125">
        <f t="shared" ref="L340" si="177">K340/F340</f>
        <v>0.18378378378378379</v>
      </c>
      <c r="M340" s="126" t="s">
        <v>556</v>
      </c>
      <c r="N340" s="338">
        <v>44201</v>
      </c>
      <c r="O340" s="13"/>
      <c r="P340" s="13"/>
      <c r="Q340" s="13"/>
      <c r="R340" s="324" t="s">
        <v>710</v>
      </c>
      <c r="S340" s="13"/>
      <c r="T340" s="13"/>
      <c r="U340" s="13"/>
      <c r="V340" s="13"/>
      <c r="W340" s="13"/>
      <c r="X340" s="13"/>
      <c r="Y340" s="13"/>
      <c r="Z340" s="13"/>
    </row>
    <row r="341" spans="1:26">
      <c r="A341" s="197">
        <v>159</v>
      </c>
      <c r="B341" s="198">
        <v>44140</v>
      </c>
      <c r="C341" s="198"/>
      <c r="D341" s="151" t="s">
        <v>336</v>
      </c>
      <c r="E341" s="199" t="s">
        <v>580</v>
      </c>
      <c r="F341" s="200">
        <v>332.5</v>
      </c>
      <c r="G341" s="199"/>
      <c r="H341" s="199">
        <v>393</v>
      </c>
      <c r="I341" s="219">
        <v>406</v>
      </c>
      <c r="J341" s="462" t="s">
        <v>843</v>
      </c>
      <c r="K341" s="124">
        <f t="shared" ref="K341" si="178">H341-F341</f>
        <v>60.5</v>
      </c>
      <c r="L341" s="125">
        <f t="shared" ref="L341" si="179">K341/F341</f>
        <v>0.18195488721804512</v>
      </c>
      <c r="M341" s="126" t="s">
        <v>556</v>
      </c>
      <c r="N341" s="338">
        <v>44256</v>
      </c>
      <c r="O341" s="13"/>
      <c r="P341" s="13"/>
      <c r="Q341" s="13"/>
      <c r="R341" s="324" t="s">
        <v>710</v>
      </c>
      <c r="S341" s="13"/>
      <c r="T341" s="13"/>
      <c r="U341" s="13"/>
      <c r="V341" s="13"/>
      <c r="W341" s="13"/>
      <c r="X341" s="13"/>
      <c r="Y341" s="13"/>
      <c r="Z341" s="13"/>
    </row>
    <row r="342" spans="1:26">
      <c r="A342" s="201">
        <v>160</v>
      </c>
      <c r="B342" s="202">
        <v>44141</v>
      </c>
      <c r="C342" s="202"/>
      <c r="D342" s="206" t="s">
        <v>465</v>
      </c>
      <c r="E342" s="203" t="s">
        <v>580</v>
      </c>
      <c r="F342" s="204" t="s">
        <v>825</v>
      </c>
      <c r="G342" s="203"/>
      <c r="H342" s="203"/>
      <c r="I342" s="224">
        <v>290</v>
      </c>
      <c r="J342" s="225" t="s">
        <v>558</v>
      </c>
      <c r="K342" s="225"/>
      <c r="L342" s="119"/>
      <c r="M342" s="226"/>
      <c r="N342" s="227"/>
      <c r="O342" s="13"/>
      <c r="P342" s="13"/>
      <c r="Q342" s="13"/>
      <c r="R342" s="324" t="s">
        <v>710</v>
      </c>
      <c r="S342" s="13"/>
      <c r="T342" s="13"/>
      <c r="U342" s="13"/>
      <c r="V342" s="13"/>
      <c r="W342" s="13"/>
      <c r="X342" s="13"/>
      <c r="Y342" s="13"/>
      <c r="Z342" s="13"/>
    </row>
    <row r="343" spans="1:26">
      <c r="A343" s="201">
        <v>161</v>
      </c>
      <c r="B343" s="202">
        <v>44187</v>
      </c>
      <c r="C343" s="202"/>
      <c r="D343" s="206" t="s">
        <v>754</v>
      </c>
      <c r="E343" s="203" t="s">
        <v>580</v>
      </c>
      <c r="F343" s="456" t="s">
        <v>827</v>
      </c>
      <c r="G343" s="203"/>
      <c r="H343" s="203"/>
      <c r="I343" s="224">
        <v>239</v>
      </c>
      <c r="J343" s="457" t="s">
        <v>558</v>
      </c>
      <c r="K343" s="225"/>
      <c r="L343" s="119"/>
      <c r="M343" s="226"/>
      <c r="N343" s="227"/>
      <c r="O343" s="13"/>
      <c r="P343" s="13"/>
      <c r="Q343" s="13"/>
      <c r="R343" s="324" t="s">
        <v>710</v>
      </c>
      <c r="S343" s="13"/>
      <c r="T343" s="13"/>
      <c r="U343" s="13"/>
      <c r="V343" s="13"/>
      <c r="W343" s="13"/>
      <c r="X343" s="13"/>
      <c r="Y343" s="13"/>
      <c r="Z343" s="13"/>
    </row>
    <row r="344" spans="1:26">
      <c r="A344" s="201">
        <v>162</v>
      </c>
      <c r="B344" s="202">
        <v>44258</v>
      </c>
      <c r="C344" s="202"/>
      <c r="D344" s="206" t="s">
        <v>758</v>
      </c>
      <c r="E344" s="203" t="s">
        <v>580</v>
      </c>
      <c r="F344" s="204" t="s">
        <v>786</v>
      </c>
      <c r="G344" s="203"/>
      <c r="H344" s="203"/>
      <c r="I344" s="224">
        <v>590</v>
      </c>
      <c r="J344" s="225" t="s">
        <v>558</v>
      </c>
      <c r="K344" s="225"/>
      <c r="L344" s="119"/>
      <c r="M344" s="323"/>
      <c r="N344" s="227"/>
      <c r="O344" s="13"/>
      <c r="P344" s="13"/>
      <c r="R344" s="324" t="s">
        <v>710</v>
      </c>
    </row>
    <row r="345" spans="1:26">
      <c r="A345" s="201">
        <v>163</v>
      </c>
      <c r="B345" s="202">
        <v>44274</v>
      </c>
      <c r="C345" s="202"/>
      <c r="D345" s="206" t="s">
        <v>336</v>
      </c>
      <c r="E345" s="504" t="s">
        <v>580</v>
      </c>
      <c r="F345" s="456" t="s">
        <v>848</v>
      </c>
      <c r="G345" s="203"/>
      <c r="H345" s="203"/>
      <c r="I345" s="224">
        <v>420</v>
      </c>
      <c r="J345" s="457" t="s">
        <v>558</v>
      </c>
      <c r="K345" s="225"/>
      <c r="L345" s="119"/>
      <c r="M345" s="226"/>
      <c r="N345" s="227"/>
      <c r="O345" s="13"/>
      <c r="R345" s="505" t="s">
        <v>710</v>
      </c>
    </row>
    <row r="346" spans="1:26">
      <c r="A346" s="201">
        <v>164</v>
      </c>
      <c r="B346" s="202">
        <v>44295</v>
      </c>
      <c r="C346" s="202"/>
      <c r="D346" s="206" t="s">
        <v>920</v>
      </c>
      <c r="E346" s="203" t="s">
        <v>580</v>
      </c>
      <c r="F346" s="204" t="s">
        <v>921</v>
      </c>
      <c r="G346" s="203"/>
      <c r="H346" s="203"/>
      <c r="I346" s="224">
        <v>663</v>
      </c>
      <c r="J346" s="457" t="s">
        <v>558</v>
      </c>
      <c r="K346" s="225"/>
      <c r="L346" s="119"/>
      <c r="M346" s="226"/>
      <c r="N346" s="227"/>
      <c r="O346" s="13"/>
      <c r="R346" s="228"/>
    </row>
    <row r="347" spans="1:26">
      <c r="A347" s="201">
        <v>165</v>
      </c>
      <c r="B347" s="202">
        <v>44308</v>
      </c>
      <c r="C347" s="202"/>
      <c r="D347" s="206" t="s">
        <v>369</v>
      </c>
      <c r="E347" s="504" t="s">
        <v>580</v>
      </c>
      <c r="F347" s="456" t="s">
        <v>1026</v>
      </c>
      <c r="G347" s="203"/>
      <c r="H347" s="203"/>
      <c r="I347" s="224">
        <v>155</v>
      </c>
      <c r="J347" s="457" t="s">
        <v>558</v>
      </c>
      <c r="K347" s="225"/>
      <c r="L347" s="119"/>
      <c r="M347" s="226"/>
      <c r="N347" s="227"/>
      <c r="O347" s="13"/>
      <c r="R347" s="228"/>
    </row>
    <row r="348" spans="1:26">
      <c r="O348" s="13"/>
      <c r="R348" s="228"/>
    </row>
    <row r="349" spans="1:26">
      <c r="R349" s="228"/>
    </row>
    <row r="350" spans="1:26">
      <c r="R350" s="228"/>
    </row>
    <row r="351" spans="1:26">
      <c r="R351" s="228"/>
    </row>
    <row r="352" spans="1:26">
      <c r="R352" s="228"/>
    </row>
    <row r="353" spans="1:18">
      <c r="R353" s="228"/>
    </row>
    <row r="354" spans="1:18">
      <c r="R354" s="228"/>
    </row>
    <row r="355" spans="1:18">
      <c r="A355" s="201"/>
      <c r="B355" s="192" t="s">
        <v>781</v>
      </c>
      <c r="R355" s="228"/>
    </row>
    <row r="365" spans="1:18">
      <c r="A365" s="207"/>
    </row>
    <row r="366" spans="1:18">
      <c r="A366" s="207"/>
      <c r="F366" s="458"/>
    </row>
    <row r="367" spans="1:18">
      <c r="A367" s="203"/>
    </row>
  </sheetData>
  <autoFilter ref="R1:R363"/>
  <mergeCells count="21">
    <mergeCell ref="O81:O82"/>
    <mergeCell ref="P81:P82"/>
    <mergeCell ref="A81:A82"/>
    <mergeCell ref="B81:B82"/>
    <mergeCell ref="J81:J82"/>
    <mergeCell ref="M81:M82"/>
    <mergeCell ref="N81:N82"/>
    <mergeCell ref="P77:P78"/>
    <mergeCell ref="A79:A80"/>
    <mergeCell ref="B79:B80"/>
    <mergeCell ref="J79:J80"/>
    <mergeCell ref="M79:M80"/>
    <mergeCell ref="N79:N80"/>
    <mergeCell ref="O79:O80"/>
    <mergeCell ref="P79:P80"/>
    <mergeCell ref="A77:A78"/>
    <mergeCell ref="B77:B78"/>
    <mergeCell ref="J77:J78"/>
    <mergeCell ref="M77:M78"/>
    <mergeCell ref="N77:N78"/>
    <mergeCell ref="O77:O78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2021-04-26T02:34:44Z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